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texas\InputData\dist-heat\EoCtUH\"/>
    </mc:Choice>
  </mc:AlternateContent>
  <bookViews>
    <workbookView xWindow="0" yWindow="0" windowWidth="28800" windowHeight="12645"/>
  </bookViews>
  <sheets>
    <sheet name="About" sheetId="1" r:id="rId1"/>
    <sheet name="Data" sheetId="2" r:id="rId2"/>
    <sheet name="Texas Notes" sheetId="4" r:id="rId3"/>
    <sheet name="EoCtUH" sheetId="3" r:id="rId4"/>
  </sheets>
  <calcPr calcId="162913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  <c r="B31" i="2"/>
  <c r="B27" i="2"/>
  <c r="B5" i="3" l="1"/>
  <c r="B6" i="3"/>
  <c r="B7" i="3" s="1"/>
  <c r="B8" i="3" s="1"/>
  <c r="B9" i="3" s="1"/>
  <c r="B10" i="3" s="1"/>
  <c r="B11" i="3" s="1"/>
  <c r="B4" i="3"/>
  <c r="B3" i="3" l="1"/>
  <c r="B15" i="4"/>
  <c r="A6" i="2" l="1"/>
</calcChain>
</file>

<file path=xl/sharedStrings.xml><?xml version="1.0" encoding="utf-8"?>
<sst xmlns="http://schemas.openxmlformats.org/spreadsheetml/2006/main" count="71" uniqueCount="63">
  <si>
    <t>Source:</t>
  </si>
  <si>
    <t>International Energy Agency</t>
  </si>
  <si>
    <t>CHP/DHC Country Scorecard: United States</t>
  </si>
  <si>
    <t>http://www.iea.org/publications/insights/insightpublications/US_CountryScorecard_FINAL.pdf</t>
  </si>
  <si>
    <t>Note:</t>
  </si>
  <si>
    <t>Efficiencies are provided for CHP systems (and include usable heat and electricity).</t>
  </si>
  <si>
    <t>We use these as a stand-in for the efficiencies of district heating systems</t>
  </si>
  <si>
    <t>(about half of which are CHP systems), because we do not</t>
  </si>
  <si>
    <t>have data specifically on efficiencies of district heating systems.</t>
  </si>
  <si>
    <t>We don't have the efficiency of the total installed base, so we use</t>
  </si>
  <si>
    <t>average the efficiencies of the available years' newly installed systems.</t>
  </si>
  <si>
    <t>Page 37, Table 2, Sub-table 4</t>
  </si>
  <si>
    <t>CHP overall efficiency (ratio)</t>
  </si>
  <si>
    <t>While this might be above-average (since many district heating systems</t>
  </si>
  <si>
    <t>are very old), these systems do not have a "lifetime" and thus must</t>
  </si>
  <si>
    <t>receive periodic upgrades and replacement parts, so some of them may</t>
  </si>
  <si>
    <t>have efficiencies comparable to newer systems.</t>
  </si>
  <si>
    <t>Average of the years above</t>
  </si>
  <si>
    <t>EoCtUH Efficiency of Conversion to Usable Heat</t>
  </si>
  <si>
    <t>Efficiency (dimensionless)</t>
  </si>
  <si>
    <t xml:space="preserve">Not sure I agree with their assumption that CHP efficiency is a good proxy for district heating efficiency. </t>
  </si>
  <si>
    <t>This is especially true in Texas where most of the district heating systems do not use CHP (see work on the BFoHfC spreadsheet)</t>
  </si>
  <si>
    <t>Here is an industry booklet from Cleaver Brooks describing the efficiency of its natural gas boilers:</t>
  </si>
  <si>
    <t>http://cleaverbrooks.com/reference-center/insights/Boiler%20Efficiency%20Guide.pdf</t>
  </si>
  <si>
    <t>see Figure 1 page 7</t>
  </si>
  <si>
    <t>a natural gas boiler ranges from 80-86% efficient depending on the flue gas temperature.</t>
  </si>
  <si>
    <t>so, let's assume that district heating efficiency is</t>
  </si>
  <si>
    <t>for CHP systems (using the EPS numbers)</t>
  </si>
  <si>
    <t>for boiler systems (averaging 0.8 and 0.86)</t>
  </si>
  <si>
    <t>then for Texas, which is about 1/3 CHP and 2/3 boilers</t>
  </si>
  <si>
    <t>efficiency is on average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</si>
  <si>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</si>
  <si>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</si>
  <si>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</si>
  <si>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</si>
  <si>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</si>
  <si>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</si>
  <si>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</si>
  <si>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</si>
  <si>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</si>
  <si>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</si>
  <si>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Heat Pump Efficiency (Coefficient of Peformance)</t>
  </si>
  <si>
    <t>European Heat Pump Association</t>
  </si>
  <si>
    <t>Large Scale Heat Pumps in Europe: 16 Examples of Realized Projects</t>
  </si>
  <si>
    <t>https://www.ehpa.org/fileadmin/red/03._Media/03.02_Studies_and_reports/Large_heat_pumps_in_Europe_MDN_II_final4_small.pdf</t>
  </si>
  <si>
    <t>Usable Heat Efficiency</t>
  </si>
  <si>
    <t>Heat Pumps</t>
  </si>
  <si>
    <t>Project number</t>
  </si>
  <si>
    <t>COP</t>
  </si>
  <si>
    <t>Use</t>
  </si>
  <si>
    <t>district heating system</t>
  </si>
  <si>
    <t>paper factory</t>
  </si>
  <si>
    <t>university</t>
  </si>
  <si>
    <t>hospital</t>
  </si>
  <si>
    <t>concrete plant</t>
  </si>
  <si>
    <t>office building (ice storage)</t>
  </si>
  <si>
    <t>office building</t>
  </si>
  <si>
    <t>food processing</t>
  </si>
  <si>
    <t>chipboard factory</t>
  </si>
  <si>
    <t>Avgerage of all district heating system heat pumps</t>
  </si>
  <si>
    <t>Heat generated by a heat pump is still lost in the distribution network, so the overall</t>
  </si>
  <si>
    <t>efficiency of the heat pump systems is the COP multiplied by the efficiency ratio above.</t>
  </si>
  <si>
    <t>Heat pump district heat final delivered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</si>
</sst>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rgb="FF3333FF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right" wrapText="1"/>
    </xf>
    <xf numFmtId="2" fontId="0" fillId="0" borderId="0" xfId="0" applyNumberFormat="1"/>
    <xf numFmtId="0" fontId="2" fillId="0" borderId="0" xfId="1" applyAlignment="1" applyProtection="1"/>
    <xf numFmtId="0" fontId="1" fillId="2" borderId="0" xfId="0" applyFont="1" applyFill="1" applyBorder="1"/>
    <xf numFmtId="0" fontId="0" fillId="0" borderId="0" xfId="0" applyFill="1" applyBorder="1" applyAlignment="1">
      <alignment horizontal="left"/>
    </xf>
    <xf numFmtId="0" fontId="4" fillId="0" borderId="0" xfId="1" applyFont="1" applyFill="1" applyBorder="1" applyAlignment="1" applyProtection="1"/>
    <xf numFmtId="0" fontId="1" fillId="2" borderId="0" xfId="0" applyFont="1" applyFill="1"/>
    <xf numFmtId="0" fontId="0" fillId="2" borderId="0" xfId="0" applyFill="1"/>
    <xf numFmtId="165" fontId="0" fillId="0" borderId="0" xfId="0" applyNumberFormat="1"/>
    <xf numFmtId="165" fontId="1" fillId="0" borderId="0" xfId="0" applyNumberFormat="1" applyFont="1" applyFill="1"/>
    <xf numFmtId="164" fontId="1" fillId="3" borderId="0" xfId="0" applyNumberFormat="1" applyFont="1" applyFill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hpa.org/fileadmin/red/03._Media/03.02_Studies_and_reports/Large_heat_pumps_in_Europe_MDN_II_final4_small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leaverbrooks.com/reference-center/insights/Boiler%20Efficiency%20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2" sqref="B22"/>
    </sheetView>
  </sheetViews>
  <sheetFormatPr defaultRowHeight="14.25" x14ac:dyDescent="0.45"/>
  <cols>
    <col min="2" max="2" width="47.3984375" customWidth="1"/>
  </cols>
  <sheetData>
    <row r="1" spans="1:2" x14ac:dyDescent="0.45">
      <c r="A1" s="1" t="s">
        <v>18</v>
      </c>
    </row>
    <row r="3" spans="1:2" x14ac:dyDescent="0.45">
      <c r="A3" s="1" t="s">
        <v>0</v>
      </c>
      <c r="B3" s="12" t="s">
        <v>45</v>
      </c>
    </row>
    <row r="4" spans="1:2" x14ac:dyDescent="0.45">
      <c r="B4" t="s">
        <v>1</v>
      </c>
    </row>
    <row r="5" spans="1:2" x14ac:dyDescent="0.45">
      <c r="B5" s="2">
        <v>2014</v>
      </c>
    </row>
    <row r="6" spans="1:2" x14ac:dyDescent="0.45">
      <c r="B6" t="s">
        <v>2</v>
      </c>
    </row>
    <row r="7" spans="1:2" x14ac:dyDescent="0.45">
      <c r="B7" s="3" t="s">
        <v>3</v>
      </c>
    </row>
    <row r="8" spans="1:2" x14ac:dyDescent="0.45">
      <c r="B8" s="4" t="s">
        <v>11</v>
      </c>
    </row>
    <row r="10" spans="1:2" x14ac:dyDescent="0.45">
      <c r="B10" s="9" t="s">
        <v>41</v>
      </c>
    </row>
    <row r="11" spans="1:2" x14ac:dyDescent="0.45">
      <c r="B11" s="4" t="s">
        <v>42</v>
      </c>
    </row>
    <row r="12" spans="1:2" x14ac:dyDescent="0.45">
      <c r="B12" s="10">
        <v>2018</v>
      </c>
    </row>
    <row r="13" spans="1:2" x14ac:dyDescent="0.45">
      <c r="B13" s="4" t="s">
        <v>43</v>
      </c>
    </row>
    <row r="14" spans="1:2" x14ac:dyDescent="0.45">
      <c r="B14" s="11" t="s">
        <v>44</v>
      </c>
    </row>
    <row r="16" spans="1:2" x14ac:dyDescent="0.45">
      <c r="A16" s="1" t="s">
        <v>4</v>
      </c>
    </row>
    <row r="17" spans="1:1" x14ac:dyDescent="0.45">
      <c r="A17" t="s">
        <v>5</v>
      </c>
    </row>
    <row r="18" spans="1:1" x14ac:dyDescent="0.45">
      <c r="A18" t="s">
        <v>6</v>
      </c>
    </row>
    <row r="19" spans="1:1" x14ac:dyDescent="0.45">
      <c r="A19" t="s">
        <v>7</v>
      </c>
    </row>
    <row r="20" spans="1:1" x14ac:dyDescent="0.45">
      <c r="A20" t="s">
        <v>8</v>
      </c>
    </row>
    <row r="22" spans="1:1" x14ac:dyDescent="0.45">
      <c r="A22" t="s">
        <v>9</v>
      </c>
    </row>
    <row r="23" spans="1:1" x14ac:dyDescent="0.45">
      <c r="A23" t="s">
        <v>10</v>
      </c>
    </row>
    <row r="24" spans="1:1" x14ac:dyDescent="0.45">
      <c r="A24" t="s">
        <v>13</v>
      </c>
    </row>
    <row r="25" spans="1:1" x14ac:dyDescent="0.45">
      <c r="A25" t="s">
        <v>14</v>
      </c>
    </row>
    <row r="26" spans="1:1" x14ac:dyDescent="0.45">
      <c r="A26" t="s">
        <v>15</v>
      </c>
    </row>
    <row r="27" spans="1:1" x14ac:dyDescent="0.45">
      <c r="A27" t="s">
        <v>16</v>
      </c>
    </row>
  </sheetData>
  <hyperlinks>
    <hyperlink ref="B1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2" sqref="B32"/>
    </sheetView>
  </sheetViews>
  <sheetFormatPr defaultRowHeight="14.25" x14ac:dyDescent="0.45"/>
  <cols>
    <col min="1" max="1" width="53.1328125" customWidth="1"/>
    <col min="2" max="2" width="9.06640625" customWidth="1"/>
  </cols>
  <sheetData>
    <row r="1" spans="1:7" x14ac:dyDescent="0.45">
      <c r="A1" s="1" t="s">
        <v>12</v>
      </c>
    </row>
    <row r="2" spans="1:7" x14ac:dyDescent="0.45">
      <c r="A2" s="1">
        <v>2000</v>
      </c>
      <c r="B2" s="1">
        <v>2006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</row>
    <row r="3" spans="1:7" x14ac:dyDescent="0.45">
      <c r="A3">
        <v>0.65</v>
      </c>
      <c r="B3">
        <v>0.7</v>
      </c>
      <c r="C3">
        <v>0.73</v>
      </c>
      <c r="D3">
        <v>0.71</v>
      </c>
      <c r="E3">
        <v>0.68</v>
      </c>
      <c r="F3">
        <v>0.71</v>
      </c>
      <c r="G3">
        <v>0.73</v>
      </c>
    </row>
    <row r="5" spans="1:7" x14ac:dyDescent="0.45">
      <c r="A5" t="s">
        <v>17</v>
      </c>
    </row>
    <row r="6" spans="1:7" x14ac:dyDescent="0.45">
      <c r="A6" s="5">
        <f>AVERAGE(A3:G3)</f>
        <v>0.7014285714285714</v>
      </c>
    </row>
    <row r="8" spans="1:7" x14ac:dyDescent="0.45">
      <c r="A8" s="12" t="s">
        <v>46</v>
      </c>
      <c r="B8" s="13"/>
      <c r="C8" s="13"/>
    </row>
    <row r="9" spans="1:7" x14ac:dyDescent="0.45">
      <c r="A9" t="s">
        <v>47</v>
      </c>
      <c r="B9" t="s">
        <v>48</v>
      </c>
      <c r="C9" t="s">
        <v>49</v>
      </c>
    </row>
    <row r="10" spans="1:7" x14ac:dyDescent="0.45">
      <c r="A10">
        <v>1</v>
      </c>
      <c r="B10">
        <v>4.4000000000000004</v>
      </c>
      <c r="C10" t="s">
        <v>50</v>
      </c>
    </row>
    <row r="11" spans="1:7" x14ac:dyDescent="0.45">
      <c r="A11">
        <v>2</v>
      </c>
      <c r="B11">
        <v>3.1</v>
      </c>
      <c r="C11" t="s">
        <v>50</v>
      </c>
    </row>
    <row r="12" spans="1:7" x14ac:dyDescent="0.45">
      <c r="A12">
        <v>3</v>
      </c>
      <c r="B12">
        <v>3.05</v>
      </c>
      <c r="C12" t="s">
        <v>50</v>
      </c>
    </row>
    <row r="13" spans="1:7" x14ac:dyDescent="0.45">
      <c r="A13">
        <v>4</v>
      </c>
      <c r="B13">
        <v>6.7</v>
      </c>
      <c r="C13" t="s">
        <v>51</v>
      </c>
    </row>
    <row r="14" spans="1:7" x14ac:dyDescent="0.45">
      <c r="A14">
        <v>5</v>
      </c>
      <c r="B14">
        <v>5.3</v>
      </c>
      <c r="C14" t="s">
        <v>50</v>
      </c>
    </row>
    <row r="15" spans="1:7" x14ac:dyDescent="0.45">
      <c r="A15">
        <v>6</v>
      </c>
      <c r="B15">
        <v>3.4</v>
      </c>
      <c r="C15" t="s">
        <v>50</v>
      </c>
    </row>
    <row r="16" spans="1:7" x14ac:dyDescent="0.45">
      <c r="A16">
        <v>7</v>
      </c>
      <c r="B16">
        <v>4.8</v>
      </c>
      <c r="C16" t="s">
        <v>52</v>
      </c>
    </row>
    <row r="17" spans="1:3" x14ac:dyDescent="0.45">
      <c r="A17">
        <v>8</v>
      </c>
      <c r="B17">
        <v>6.8</v>
      </c>
      <c r="C17" t="s">
        <v>53</v>
      </c>
    </row>
    <row r="18" spans="1:3" x14ac:dyDescent="0.45">
      <c r="A18">
        <v>9</v>
      </c>
      <c r="B18">
        <v>4.8</v>
      </c>
      <c r="C18" t="s">
        <v>54</v>
      </c>
    </row>
    <row r="19" spans="1:3" x14ac:dyDescent="0.45">
      <c r="A19">
        <v>10</v>
      </c>
      <c r="B19">
        <v>4.9000000000000004</v>
      </c>
      <c r="C19" t="s">
        <v>55</v>
      </c>
    </row>
    <row r="20" spans="1:3" x14ac:dyDescent="0.45">
      <c r="A20">
        <v>11</v>
      </c>
      <c r="B20" s="14">
        <v>5</v>
      </c>
      <c r="C20" t="s">
        <v>56</v>
      </c>
    </row>
    <row r="21" spans="1:3" x14ac:dyDescent="0.45">
      <c r="A21">
        <v>12</v>
      </c>
      <c r="B21">
        <v>4.4000000000000004</v>
      </c>
      <c r="C21" t="s">
        <v>50</v>
      </c>
    </row>
    <row r="22" spans="1:3" x14ac:dyDescent="0.45">
      <c r="A22">
        <v>13</v>
      </c>
      <c r="B22">
        <v>3.4</v>
      </c>
      <c r="C22" t="s">
        <v>57</v>
      </c>
    </row>
    <row r="23" spans="1:3" x14ac:dyDescent="0.45">
      <c r="A23">
        <v>14</v>
      </c>
      <c r="B23" s="14">
        <v>2</v>
      </c>
      <c r="C23" t="s">
        <v>50</v>
      </c>
    </row>
    <row r="24" spans="1:3" x14ac:dyDescent="0.45">
      <c r="A24">
        <v>15</v>
      </c>
      <c r="B24">
        <v>2.6</v>
      </c>
      <c r="C24" t="s">
        <v>52</v>
      </c>
    </row>
    <row r="25" spans="1:3" x14ac:dyDescent="0.45">
      <c r="A25">
        <v>16</v>
      </c>
      <c r="B25">
        <v>4.5</v>
      </c>
      <c r="C25" t="s">
        <v>58</v>
      </c>
    </row>
    <row r="27" spans="1:3" x14ac:dyDescent="0.45">
      <c r="A27" s="1" t="s">
        <v>59</v>
      </c>
      <c r="B27" s="15">
        <f>AVERAGEIFS(B10:B25,C10:C25,"district heating system")</f>
        <v>3.6642857142857141</v>
      </c>
    </row>
    <row r="29" spans="1:3" x14ac:dyDescent="0.45">
      <c r="A29" t="s">
        <v>60</v>
      </c>
    </row>
    <row r="30" spans="1:3" x14ac:dyDescent="0.45">
      <c r="A30" t="s">
        <v>61</v>
      </c>
    </row>
    <row r="31" spans="1:3" x14ac:dyDescent="0.45">
      <c r="A31" s="1" t="s">
        <v>62</v>
      </c>
      <c r="B31" s="16">
        <f>A6*B27</f>
        <v>2.5702346938775507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5" sqref="B15"/>
    </sheetView>
  </sheetViews>
  <sheetFormatPr defaultRowHeight="14.25" x14ac:dyDescent="0.45"/>
  <sheetData>
    <row r="1" spans="1:3" x14ac:dyDescent="0.45">
      <c r="A1" t="s">
        <v>20</v>
      </c>
    </row>
    <row r="2" spans="1:3" x14ac:dyDescent="0.45">
      <c r="A2" t="s">
        <v>21</v>
      </c>
    </row>
    <row r="4" spans="1:3" x14ac:dyDescent="0.45">
      <c r="A4" t="s">
        <v>22</v>
      </c>
    </row>
    <row r="5" spans="1:3" x14ac:dyDescent="0.45">
      <c r="A5" s="8" t="s">
        <v>23</v>
      </c>
    </row>
    <row r="6" spans="1:3" x14ac:dyDescent="0.45">
      <c r="A6" t="s">
        <v>24</v>
      </c>
    </row>
    <row r="7" spans="1:3" x14ac:dyDescent="0.45">
      <c r="A7" t="s">
        <v>25</v>
      </c>
    </row>
    <row r="9" spans="1:3" x14ac:dyDescent="0.45">
      <c r="A9" t="s">
        <v>26</v>
      </c>
    </row>
    <row r="10" spans="1:3" x14ac:dyDescent="0.45">
      <c r="B10">
        <v>0.70099999999999996</v>
      </c>
      <c r="C10" t="s">
        <v>27</v>
      </c>
    </row>
    <row r="11" spans="1:3" x14ac:dyDescent="0.45">
      <c r="B11">
        <v>0.83</v>
      </c>
      <c r="C11" t="s">
        <v>28</v>
      </c>
    </row>
    <row r="13" spans="1:3" x14ac:dyDescent="0.45">
      <c r="B13" s="7" t="s">
        <v>29</v>
      </c>
    </row>
    <row r="14" spans="1:3" x14ac:dyDescent="0.45">
      <c r="B14" t="s">
        <v>30</v>
      </c>
    </row>
    <row r="15" spans="1:3" x14ac:dyDescent="0.45">
      <c r="B15">
        <f>(1/3)*B10+(2/3)*B11</f>
        <v>0.78699999999999992</v>
      </c>
    </row>
  </sheetData>
  <hyperlinks>
    <hyperlink ref="A5" r:id="rId1" display="http://cleaverbrooks.com/reference-center/insights/Boiler Efficiency Guide.pd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1"/>
  <sheetViews>
    <sheetView workbookViewId="0">
      <selection activeCell="B2" sqref="B2"/>
    </sheetView>
  </sheetViews>
  <sheetFormatPr defaultRowHeight="14.25" x14ac:dyDescent="0.45"/>
  <cols>
    <col min="1" max="1" width="16.73046875" customWidth="1"/>
    <col min="2" max="2" width="15.1328125" customWidth="1"/>
  </cols>
  <sheetData>
    <row r="1" spans="1:2" ht="28.5" x14ac:dyDescent="0.45">
      <c r="A1" s="6" t="s">
        <v>19</v>
      </c>
      <c r="B1" s="6" t="s">
        <v>19</v>
      </c>
    </row>
    <row r="2" spans="1:2" x14ac:dyDescent="0.45">
      <c r="A2" s="17" t="s">
        <v>31</v>
      </c>
      <c r="B2" s="18">
        <f>B3*Data!B27</f>
        <v>2.8837928571428568</v>
      </c>
    </row>
    <row r="3" spans="1:2" x14ac:dyDescent="0.45">
      <c r="A3" t="s">
        <v>32</v>
      </c>
      <c r="B3" s="5">
        <f>'Texas Notes'!B15</f>
        <v>0.78699999999999992</v>
      </c>
    </row>
    <row r="4" spans="1:2" x14ac:dyDescent="0.45">
      <c r="A4" t="s">
        <v>33</v>
      </c>
      <c r="B4" s="5">
        <f>B3</f>
        <v>0.78699999999999992</v>
      </c>
    </row>
    <row r="5" spans="1:2" x14ac:dyDescent="0.45">
      <c r="A5" t="s">
        <v>34</v>
      </c>
      <c r="B5" s="5">
        <f t="shared" ref="B5:B11" si="0">B4</f>
        <v>0.78699999999999992</v>
      </c>
    </row>
    <row r="6" spans="1:2" x14ac:dyDescent="0.45">
      <c r="A6" t="s">
        <v>35</v>
      </c>
      <c r="B6" s="5">
        <f t="shared" si="0"/>
        <v>0.78699999999999992</v>
      </c>
    </row>
    <row r="7" spans="1:2" x14ac:dyDescent="0.45">
      <c r="A7" t="s">
        <v>36</v>
      </c>
      <c r="B7" s="5">
        <f t="shared" si="0"/>
        <v>0.78699999999999992</v>
      </c>
    </row>
    <row r="8" spans="1:2" x14ac:dyDescent="0.45">
      <c r="A8" t="s">
        <v>37</v>
      </c>
      <c r="B8" s="5">
        <f t="shared" si="0"/>
        <v>0.78699999999999992</v>
      </c>
    </row>
    <row r="9" spans="1:2" x14ac:dyDescent="0.45">
      <c r="A9" t="s">
        <v>38</v>
      </c>
      <c r="B9" s="5">
        <f t="shared" si="0"/>
        <v>0.78699999999999992</v>
      </c>
    </row>
    <row r="10" spans="1:2" x14ac:dyDescent="0.45">
      <c r="A10" t="s">
        <v>39</v>
      </c>
      <c r="B10" s="5">
        <f t="shared" si="0"/>
        <v>0.78699999999999992</v>
      </c>
    </row>
    <row r="11" spans="1:2" x14ac:dyDescent="0.45">
      <c r="A11" t="s">
        <v>40</v>
      </c>
      <c r="B11" s="5">
        <f t="shared" si="0"/>
        <v>0.78699999999999992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Texas Notes</vt:lpstr>
      <vt:lpstr>EoCtUH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2015-06-17T00:51:33Z</dcterms:created>
  <dcterms:modified xsi:type="dcterms:W3CDTF">2020-07-24T17:44:12Z</dcterms:modified>
</cp:coreProperties>
</file>