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TX\bldgs\BDESC\"/>
    </mc:Choice>
  </mc:AlternateContent>
  <xr:revisionPtr revIDLastSave="0" documentId="8_{E3485B3F-68A7-472C-9213-1FD2F071BE7B}"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7"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<sst xmlns="http://schemas.openxmlformats.org/spreadsheetml/2006/main" count="50991" uniqueCount="1390">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</sst>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83</v>
      </c>
      <c r="C1" s="17">
        <v>45330</v>
      </c>
      <c r="D1" s="2"/>
      <c r="E1" s="2"/>
      <c r="F1" s="19" t="s">
        <v>146</v>
      </c>
      <c r="G1" s="19" t="s">
        <v>146</v>
      </c>
    </row>
    <row r="2" spans="1:7" ht="14.25" customHeight="1" x14ac:dyDescent="0.25">
      <c r="A2" s="1" t="s">
        <v>1</v>
      </c>
      <c r="B2" s="18" t="str">
        <f>LOOKUP(B1,F2:G51,G2:G51)</f>
        <v>TX</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b">
        <f>IF(A47=About!$B$1,SUM('BDESC-rural-residential'!$AF$8,'BDESC-urban-residential'!$AF$8,'BDESC-commercial'!$AF$8)='REEDS calc'!Q47,"NA")</f>
        <v>1</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TEXAS</v>
      </c>
    </row>
    <row r="3" spans="1:7" x14ac:dyDescent="0.2">
      <c r="A3" s="18" t="s">
        <v>95</v>
      </c>
      <c r="B3" s="18">
        <v>0.59</v>
      </c>
      <c r="C3" s="18">
        <v>0.41</v>
      </c>
      <c r="F3" s="14" t="s">
        <v>14</v>
      </c>
      <c r="G3">
        <f>SUMIFS(B:B,A:A,G2)</f>
        <v>0.84699999999999998</v>
      </c>
    </row>
    <row r="4" spans="1:7" x14ac:dyDescent="0.2">
      <c r="A4" s="18" t="s">
        <v>96</v>
      </c>
      <c r="B4" s="18">
        <v>0.66</v>
      </c>
      <c r="C4" s="18">
        <v>0.33999999999999903</v>
      </c>
      <c r="F4" s="14" t="s">
        <v>15</v>
      </c>
      <c r="G4">
        <f>SUMIFS(C:C,A:A,G2)</f>
        <v>0.153</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189.87822808041378</v>
      </c>
      <c r="C8" s="71">
        <f>INDEX('REEDS calc'!$C$64:$AG$113,MATCH(About!$B$2,'REEDS calc'!$B$64:$B$113,0),MATCH(C$1,'REEDS calc'!$C$63:$AG$63,0))*SUMIFS('res v com'!$E$3:$E$52,'res v com'!$B$3:$B$52,About!$B$2)*SUMIFS('Urban and Rural'!$C$2:$C$53,'Urban and Rural'!$A$2:$A$53,About!$B$1)</f>
        <v>189.87822808041378</v>
      </c>
      <c r="D8" s="71">
        <f>INDEX('REEDS calc'!$C$64:$AG$113,MATCH(About!$B$2,'REEDS calc'!$B$64:$B$113,0),MATCH(D$1,'REEDS calc'!$C$63:$AG$63,0))*SUMIFS('res v com'!$E$3:$E$52,'res v com'!$B$3:$B$52,About!$B$2)*SUMIFS('Urban and Rural'!$C$2:$C$53,'Urban and Rural'!$A$2:$A$53,About!$B$1)</f>
        <v>189.87822808041378</v>
      </c>
      <c r="E8" s="71">
        <f>INDEX('REEDS calc'!$C$64:$AG$113,MATCH(About!$B$2,'REEDS calc'!$B$64:$B$113,0),MATCH(E$1,'REEDS calc'!$C$63:$AG$63,0))*SUMIFS('res v com'!$E$3:$E$52,'res v com'!$B$3:$B$52,About!$B$2)*SUMIFS('Urban and Rural'!$C$2:$C$53,'Urban and Rural'!$A$2:$A$53,About!$B$1)</f>
        <v>229.15228439271038</v>
      </c>
      <c r="F8" s="71">
        <f>INDEX('REEDS calc'!$C$64:$AG$113,MATCH(About!$B$2,'REEDS calc'!$B$64:$B$113,0),MATCH(F$1,'REEDS calc'!$C$63:$AG$63,0))*SUMIFS('res v com'!$E$3:$E$52,'res v com'!$B$3:$B$52,About!$B$2)*SUMIFS('Urban and Rural'!$C$2:$C$53,'Urban and Rural'!$A$2:$A$53,About!$B$1)</f>
        <v>268.42634070500696</v>
      </c>
      <c r="G8" s="71">
        <f>INDEX('REEDS calc'!$C$64:$AG$113,MATCH(About!$B$2,'REEDS calc'!$B$64:$B$113,0),MATCH(G$1,'REEDS calc'!$C$63:$AG$63,0))*SUMIFS('res v com'!$E$3:$E$52,'res v com'!$B$3:$B$52,About!$B$2)*SUMIFS('Urban and Rural'!$C$2:$C$53,'Urban and Rural'!$A$2:$A$53,About!$B$1)</f>
        <v>373.15816358978589</v>
      </c>
      <c r="H8" s="71">
        <f>INDEX('REEDS calc'!$C$64:$AG$113,MATCH(About!$B$2,'REEDS calc'!$B$64:$B$113,0),MATCH(H$1,'REEDS calc'!$C$63:$AG$63,0))*SUMIFS('res v com'!$E$3:$E$52,'res v com'!$B$3:$B$52,About!$B$2)*SUMIFS('Urban and Rural'!$C$2:$C$53,'Urban and Rural'!$A$2:$A$53,About!$B$1)</f>
        <v>477.88998647456486</v>
      </c>
      <c r="I8" s="71">
        <f>INDEX('REEDS calc'!$C$64:$AG$113,MATCH(About!$B$2,'REEDS calc'!$B$64:$B$113,0),MATCH(I$1,'REEDS calc'!$C$63:$AG$63,0))*SUMIFS('res v com'!$E$3:$E$52,'res v com'!$B$3:$B$52,About!$B$2)*SUMIFS('Urban and Rural'!$C$2:$C$53,'Urban and Rural'!$A$2:$A$53,About!$B$1)</f>
        <v>639.11444545290237</v>
      </c>
      <c r="J8" s="71">
        <f>INDEX('REEDS calc'!$C$64:$AG$113,MATCH(About!$B$2,'REEDS calc'!$B$64:$B$113,0),MATCH(J$1,'REEDS calc'!$C$63:$AG$63,0))*SUMIFS('res v com'!$E$3:$E$52,'res v com'!$B$3:$B$52,About!$B$2)*SUMIFS('Urban and Rural'!$C$2:$C$53,'Urban and Rural'!$A$2:$A$53,About!$B$1)</f>
        <v>800.33890443124005</v>
      </c>
      <c r="K8" s="71">
        <f>INDEX('REEDS calc'!$C$64:$AG$113,MATCH(About!$B$2,'REEDS calc'!$B$64:$B$113,0),MATCH(K$1,'REEDS calc'!$C$63:$AG$63,0))*SUMIFS('res v com'!$E$3:$E$52,'res v com'!$B$3:$B$52,About!$B$2)*SUMIFS('Urban and Rural'!$C$2:$C$53,'Urban and Rural'!$A$2:$A$53,About!$B$1)</f>
        <v>1028.4541504343201</v>
      </c>
      <c r="L8" s="71">
        <f>INDEX('REEDS calc'!$C$64:$AG$113,MATCH(About!$B$2,'REEDS calc'!$B$64:$B$113,0),MATCH(L$1,'REEDS calc'!$C$63:$AG$63,0))*SUMIFS('res v com'!$E$3:$E$52,'res v com'!$B$3:$B$52,About!$B$2)*SUMIFS('Urban and Rural'!$C$2:$C$53,'Urban and Rural'!$A$2:$A$53,About!$B$1)</f>
        <v>1256.5693964374002</v>
      </c>
      <c r="M8" s="71">
        <f>INDEX('REEDS calc'!$C$64:$AG$113,MATCH(About!$B$2,'REEDS calc'!$B$64:$B$113,0),MATCH(M$1,'REEDS calc'!$C$63:$AG$63,0))*SUMIFS('res v com'!$E$3:$E$52,'res v com'!$B$3:$B$52,About!$B$2)*SUMIFS('Urban and Rural'!$C$2:$C$53,'Urban and Rural'!$A$2:$A$53,About!$B$1)</f>
        <v>1436.6778536585773</v>
      </c>
      <c r="N8" s="71">
        <f>INDEX('REEDS calc'!$C$64:$AG$113,MATCH(About!$B$2,'REEDS calc'!$B$64:$B$113,0),MATCH(N$1,'REEDS calc'!$C$63:$AG$63,0))*SUMIFS('res v com'!$E$3:$E$52,'res v com'!$B$3:$B$52,About!$B$2)*SUMIFS('Urban and Rural'!$C$2:$C$53,'Urban and Rural'!$A$2:$A$53,About!$B$1)</f>
        <v>1616.7863108797549</v>
      </c>
      <c r="O8" s="71">
        <f>INDEX('REEDS calc'!$C$64:$AG$113,MATCH(About!$B$2,'REEDS calc'!$B$64:$B$113,0),MATCH(O$1,'REEDS calc'!$C$63:$AG$63,0))*SUMIFS('res v com'!$E$3:$E$52,'res v com'!$B$3:$B$52,About!$B$2)*SUMIFS('Urban and Rural'!$C$2:$C$53,'Urban and Rural'!$A$2:$A$53,About!$B$1)</f>
        <v>1729.9309417018326</v>
      </c>
      <c r="P8" s="71">
        <f>INDEX('REEDS calc'!$C$64:$AG$113,MATCH(About!$B$2,'REEDS calc'!$B$64:$B$113,0),MATCH(P$1,'REEDS calc'!$C$63:$AG$63,0))*SUMIFS('res v com'!$E$3:$E$52,'res v com'!$B$3:$B$52,About!$B$2)*SUMIFS('Urban and Rural'!$C$2:$C$53,'Urban and Rural'!$A$2:$A$53,About!$B$1)</f>
        <v>1843.0755725239105</v>
      </c>
      <c r="Q8" s="71">
        <f>INDEX('REEDS calc'!$C$64:$AG$113,MATCH(About!$B$2,'REEDS calc'!$B$64:$B$113,0),MATCH(Q$1,'REEDS calc'!$C$63:$AG$63,0))*SUMIFS('res v com'!$E$3:$E$52,'res v com'!$B$3:$B$52,About!$B$2)*SUMIFS('Urban and Rural'!$C$2:$C$53,'Urban and Rural'!$A$2:$A$53,About!$B$1)</f>
        <v>1861.3022163975372</v>
      </c>
      <c r="R8" s="71">
        <f>INDEX('REEDS calc'!$C$64:$AG$113,MATCH(About!$B$2,'REEDS calc'!$B$64:$B$113,0),MATCH(R$1,'REEDS calc'!$C$63:$AG$63,0))*SUMIFS('res v com'!$E$3:$E$52,'res v com'!$B$3:$B$52,About!$B$2)*SUMIFS('Urban and Rural'!$C$2:$C$53,'Urban and Rural'!$A$2:$A$53,About!$B$1)</f>
        <v>1879.5288602711644</v>
      </c>
      <c r="S8" s="71">
        <f>INDEX('REEDS calc'!$C$64:$AG$113,MATCH(About!$B$2,'REEDS calc'!$B$64:$B$113,0),MATCH(S$1,'REEDS calc'!$C$63:$AG$63,0))*SUMIFS('res v com'!$E$3:$E$52,'res v com'!$B$3:$B$52,About!$B$2)*SUMIFS('Urban and Rural'!$C$2:$C$53,'Urban and Rural'!$A$2:$A$53,About!$B$1)</f>
        <v>1901.128595251459</v>
      </c>
      <c r="T8" s="71">
        <f>INDEX('REEDS calc'!$C$64:$AG$113,MATCH(About!$B$2,'REEDS calc'!$B$64:$B$113,0),MATCH(T$1,'REEDS calc'!$C$63:$AG$63,0))*SUMIFS('res v com'!$E$3:$E$52,'res v com'!$B$3:$B$52,About!$B$2)*SUMIFS('Urban and Rural'!$C$2:$C$53,'Urban and Rural'!$A$2:$A$53,About!$B$1)</f>
        <v>1922.7283302317535</v>
      </c>
      <c r="U8" s="71">
        <f>INDEX('REEDS calc'!$C$64:$AG$113,MATCH(About!$B$2,'REEDS calc'!$B$64:$B$113,0),MATCH(U$1,'REEDS calc'!$C$63:$AG$63,0))*SUMIFS('res v com'!$E$3:$E$52,'res v com'!$B$3:$B$52,About!$B$2)*SUMIFS('Urban and Rural'!$C$2:$C$53,'Urban and Rural'!$A$2:$A$53,About!$B$1)</f>
        <v>1948.278831370448</v>
      </c>
      <c r="V8" s="71">
        <f>INDEX('REEDS calc'!$C$64:$AG$113,MATCH(About!$B$2,'REEDS calc'!$B$64:$B$113,0),MATCH(V$1,'REEDS calc'!$C$63:$AG$63,0))*SUMIFS('res v com'!$E$3:$E$52,'res v com'!$B$3:$B$52,About!$B$2)*SUMIFS('Urban and Rural'!$C$2:$C$53,'Urban and Rural'!$A$2:$A$53,About!$B$1)</f>
        <v>1973.8293325091422</v>
      </c>
      <c r="W8" s="71">
        <f>INDEX('REEDS calc'!$C$64:$AG$113,MATCH(About!$B$2,'REEDS calc'!$B$64:$B$113,0),MATCH(W$1,'REEDS calc'!$C$63:$AG$63,0))*SUMIFS('res v com'!$E$3:$E$52,'res v com'!$B$3:$B$52,About!$B$2)*SUMIFS('Urban and Rural'!$C$2:$C$53,'Urban and Rural'!$A$2:$A$53,About!$B$1)</f>
        <v>2003.2442805456333</v>
      </c>
      <c r="X8" s="71">
        <f>INDEX('REEDS calc'!$C$64:$AG$113,MATCH(About!$B$2,'REEDS calc'!$B$64:$B$113,0),MATCH(X$1,'REEDS calc'!$C$63:$AG$63,0))*SUMIFS('res v com'!$E$3:$E$52,'res v com'!$B$3:$B$52,About!$B$2)*SUMIFS('Urban and Rural'!$C$2:$C$53,'Urban and Rural'!$A$2:$A$53,About!$B$1)</f>
        <v>2032.6592285821243</v>
      </c>
      <c r="Y8" s="71">
        <f>INDEX('REEDS calc'!$C$64:$AG$113,MATCH(About!$B$2,'REEDS calc'!$B$64:$B$113,0),MATCH(Y$1,'REEDS calc'!$C$63:$AG$63,0))*SUMIFS('res v com'!$E$3:$E$52,'res v com'!$B$3:$B$52,About!$B$2)*SUMIFS('Urban and Rural'!$C$2:$C$53,'Urban and Rural'!$A$2:$A$53,About!$B$1)</f>
        <v>2071.3966567638149</v>
      </c>
      <c r="Z8" s="71">
        <f>INDEX('REEDS calc'!$C$64:$AG$113,MATCH(About!$B$2,'REEDS calc'!$B$64:$B$113,0),MATCH(Z$1,'REEDS calc'!$C$63:$AG$63,0))*SUMIFS('res v com'!$E$3:$E$52,'res v com'!$B$3:$B$52,About!$B$2)*SUMIFS('Urban and Rural'!$C$2:$C$53,'Urban and Rural'!$A$2:$A$53,About!$B$1)</f>
        <v>2110.134084945505</v>
      </c>
      <c r="AA8" s="71">
        <f>INDEX('REEDS calc'!$C$64:$AG$113,MATCH(About!$B$2,'REEDS calc'!$B$64:$B$113,0),MATCH(AA$1,'REEDS calc'!$C$63:$AG$63,0))*SUMIFS('res v com'!$E$3:$E$52,'res v com'!$B$3:$B$52,About!$B$2)*SUMIFS('Urban and Rural'!$C$2:$C$53,'Urban and Rural'!$A$2:$A$53,About!$B$1)</f>
        <v>2152.7957195131016</v>
      </c>
      <c r="AB8" s="71">
        <f>INDEX('REEDS calc'!$C$64:$AG$113,MATCH(About!$B$2,'REEDS calc'!$B$64:$B$113,0),MATCH(AB$1,'REEDS calc'!$C$63:$AG$63,0))*SUMIFS('res v com'!$E$3:$E$52,'res v com'!$B$3:$B$52,About!$B$2)*SUMIFS('Urban and Rural'!$C$2:$C$53,'Urban and Rural'!$A$2:$A$53,About!$B$1)</f>
        <v>2195.4573540806987</v>
      </c>
      <c r="AC8" s="71">
        <f>INDEX('REEDS calc'!$C$64:$AG$113,MATCH(About!$B$2,'REEDS calc'!$B$64:$B$113,0),MATCH(AC$1,'REEDS calc'!$C$63:$AG$63,0))*SUMIFS('res v com'!$E$3:$E$52,'res v com'!$B$3:$B$52,About!$B$2)*SUMIFS('Urban and Rural'!$C$2:$C$53,'Urban and Rural'!$A$2:$A$53,About!$B$1)</f>
        <v>2249.5264109342302</v>
      </c>
      <c r="AD8" s="71">
        <f>INDEX('REEDS calc'!$C$64:$AG$113,MATCH(About!$B$2,'REEDS calc'!$B$64:$B$113,0),MATCH(AD$1,'REEDS calc'!$C$63:$AG$63,0))*SUMIFS('res v com'!$E$3:$E$52,'res v com'!$B$3:$B$52,About!$B$2)*SUMIFS('Urban and Rural'!$C$2:$C$53,'Urban and Rural'!$A$2:$A$53,About!$B$1)</f>
        <v>2303.5954677877621</v>
      </c>
      <c r="AE8" s="71">
        <f>INDEX('REEDS calc'!$C$64:$AG$113,MATCH(About!$B$2,'REEDS calc'!$B$64:$B$113,0),MATCH(AE$1,'REEDS calc'!$C$63:$AG$63,0))*SUMIFS('res v com'!$E$3:$E$52,'res v com'!$B$3:$B$52,About!$B$2)*SUMIFS('Urban and Rural'!$C$2:$C$53,'Urban and Rural'!$A$2:$A$53,About!$B$1)</f>
        <v>2385.1406092857628</v>
      </c>
      <c r="AF8" s="71">
        <f>INDEX('REEDS calc'!$C$64:$AG$113,MATCH(About!$B$2,'REEDS calc'!$B$64:$B$113,0),MATCH(AF$1,'REEDS calc'!$C$63:$AG$63,0))*SUMIFS('res v com'!$E$3:$E$52,'res v com'!$B$3:$B$52,About!$B$2)*SUMIFS('Urban and Rural'!$C$2:$C$53,'Urban and Rural'!$A$2:$A$53,About!$B$1)</f>
        <v>2466.685750783764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1051.1559423798069</v>
      </c>
      <c r="C8" s="71">
        <f>INDEX('REEDS calc'!$C$64:$AG$113,MATCH(About!$B$2,'REEDS calc'!$B$64:$B$113,0),MATCH(C$1,'REEDS calc'!$C$63:$AG$63,0))*SUMIFS('res v com'!$E$3:$E$52,'res v com'!$B$3:$B$52,About!$B$2)*SUMIFS('Urban and Rural'!$B$2:$B$53,'Urban and Rural'!$A$2:$A$53,About!$B$1)</f>
        <v>1051.1559423798069</v>
      </c>
      <c r="D8" s="71">
        <f>INDEX('REEDS calc'!$C$64:$AG$113,MATCH(About!$B$2,'REEDS calc'!$B$64:$B$113,0),MATCH(D$1,'REEDS calc'!$C$63:$AG$63,0))*SUMIFS('res v com'!$E$3:$E$52,'res v com'!$B$3:$B$52,About!$B$2)*SUMIFS('Urban and Rural'!$B$2:$B$53,'Urban and Rural'!$A$2:$A$53,About!$B$1)</f>
        <v>1051.1559423798069</v>
      </c>
      <c r="E8" s="71">
        <f>INDEX('REEDS calc'!$C$64:$AG$113,MATCH(About!$B$2,'REEDS calc'!$B$64:$B$113,0),MATCH(E$1,'REEDS calc'!$C$63:$AG$63,0))*SUMIFS('res v com'!$E$3:$E$52,'res v com'!$B$3:$B$52,About!$B$2)*SUMIFS('Urban and Rural'!$B$2:$B$53,'Urban and Rural'!$A$2:$A$53,About!$B$1)</f>
        <v>1268.5750645792527</v>
      </c>
      <c r="F8" s="71">
        <f>INDEX('REEDS calc'!$C$64:$AG$113,MATCH(About!$B$2,'REEDS calc'!$B$64:$B$113,0),MATCH(F$1,'REEDS calc'!$C$63:$AG$63,0))*SUMIFS('res v com'!$E$3:$E$52,'res v com'!$B$3:$B$52,About!$B$2)*SUMIFS('Urban and Rural'!$B$2:$B$53,'Urban and Rural'!$A$2:$A$53,About!$B$1)</f>
        <v>1485.9941867786986</v>
      </c>
      <c r="G8" s="71">
        <f>INDEX('REEDS calc'!$C$64:$AG$113,MATCH(About!$B$2,'REEDS calc'!$B$64:$B$113,0),MATCH(G$1,'REEDS calc'!$C$63:$AG$63,0))*SUMIFS('res v com'!$E$3:$E$52,'res v com'!$B$3:$B$52,About!$B$2)*SUMIFS('Urban and Rural'!$B$2:$B$53,'Urban and Rural'!$A$2:$A$53,About!$B$1)</f>
        <v>2065.7840820950892</v>
      </c>
      <c r="H8" s="71">
        <f>INDEX('REEDS calc'!$C$64:$AG$113,MATCH(About!$B$2,'REEDS calc'!$B$64:$B$113,0),MATCH(H$1,'REEDS calc'!$C$63:$AG$63,0))*SUMIFS('res v com'!$E$3:$E$52,'res v com'!$B$3:$B$52,About!$B$2)*SUMIFS('Urban and Rural'!$B$2:$B$53,'Urban and Rural'!$A$2:$A$53,About!$B$1)</f>
        <v>2645.57397741148</v>
      </c>
      <c r="I8" s="71">
        <f>INDEX('REEDS calc'!$C$64:$AG$113,MATCH(About!$B$2,'REEDS calc'!$B$64:$B$113,0),MATCH(I$1,'REEDS calc'!$C$63:$AG$63,0))*SUMIFS('res v com'!$E$3:$E$52,'res v com'!$B$3:$B$52,About!$B$2)*SUMIFS('Urban and Rural'!$B$2:$B$53,'Urban and Rural'!$A$2:$A$53,About!$B$1)</f>
        <v>3538.1041522784858</v>
      </c>
      <c r="J8" s="71">
        <f>INDEX('REEDS calc'!$C$64:$AG$113,MATCH(About!$B$2,'REEDS calc'!$B$64:$B$113,0),MATCH(J$1,'REEDS calc'!$C$63:$AG$63,0))*SUMIFS('res v com'!$E$3:$E$52,'res v com'!$B$3:$B$52,About!$B$2)*SUMIFS('Urban and Rural'!$B$2:$B$53,'Urban and Rural'!$A$2:$A$53,About!$B$1)</f>
        <v>4430.6343271454925</v>
      </c>
      <c r="K8" s="71">
        <f>INDEX('REEDS calc'!$C$64:$AG$113,MATCH(About!$B$2,'REEDS calc'!$B$64:$B$113,0),MATCH(K$1,'REEDS calc'!$C$63:$AG$63,0))*SUMIFS('res v com'!$E$3:$E$52,'res v com'!$B$3:$B$52,About!$B$2)*SUMIFS('Urban and Rural'!$B$2:$B$53,'Urban and Rural'!$A$2:$A$53,About!$B$1)</f>
        <v>5693.468401423981</v>
      </c>
      <c r="L8" s="71">
        <f>INDEX('REEDS calc'!$C$64:$AG$113,MATCH(About!$B$2,'REEDS calc'!$B$64:$B$113,0),MATCH(L$1,'REEDS calc'!$C$63:$AG$63,0))*SUMIFS('res v com'!$E$3:$E$52,'res v com'!$B$3:$B$52,About!$B$2)*SUMIFS('Urban and Rural'!$B$2:$B$53,'Urban and Rural'!$A$2:$A$53,About!$B$1)</f>
        <v>6956.3024757024705</v>
      </c>
      <c r="M8" s="71">
        <f>INDEX('REEDS calc'!$C$64:$AG$113,MATCH(About!$B$2,'REEDS calc'!$B$64:$B$113,0),MATCH(M$1,'REEDS calc'!$C$63:$AG$63,0))*SUMIFS('res v com'!$E$3:$E$52,'res v com'!$B$3:$B$52,About!$B$2)*SUMIFS('Urban and Rural'!$B$2:$B$53,'Urban and Rural'!$A$2:$A$53,About!$B$1)</f>
        <v>7953.3734774432351</v>
      </c>
      <c r="N8" s="71">
        <f>INDEX('REEDS calc'!$C$64:$AG$113,MATCH(About!$B$2,'REEDS calc'!$B$64:$B$113,0),MATCH(N$1,'REEDS calc'!$C$63:$AG$63,0))*SUMIFS('res v com'!$E$3:$E$52,'res v com'!$B$3:$B$52,About!$B$2)*SUMIFS('Urban and Rural'!$B$2:$B$53,'Urban and Rural'!$A$2:$A$53,About!$B$1)</f>
        <v>8950.4444791840015</v>
      </c>
      <c r="O8" s="71">
        <f>INDEX('REEDS calc'!$C$64:$AG$113,MATCH(About!$B$2,'REEDS calc'!$B$64:$B$113,0),MATCH(O$1,'REEDS calc'!$C$63:$AG$63,0))*SUMIFS('res v com'!$E$3:$E$52,'res v com'!$B$3:$B$52,About!$B$2)*SUMIFS('Urban and Rural'!$B$2:$B$53,'Urban and Rural'!$A$2:$A$53,About!$B$1)</f>
        <v>9576.8072393558978</v>
      </c>
      <c r="P8" s="71">
        <f>INDEX('REEDS calc'!$C$64:$AG$113,MATCH(About!$B$2,'REEDS calc'!$B$64:$B$113,0),MATCH(P$1,'REEDS calc'!$C$63:$AG$63,0))*SUMIFS('res v com'!$E$3:$E$52,'res v com'!$B$3:$B$52,About!$B$2)*SUMIFS('Urban and Rural'!$B$2:$B$53,'Urban and Rural'!$A$2:$A$53,About!$B$1)</f>
        <v>10203.169999527792</v>
      </c>
      <c r="Q8" s="71">
        <f>INDEX('REEDS calc'!$C$64:$AG$113,MATCH(About!$B$2,'REEDS calc'!$B$64:$B$113,0),MATCH(Q$1,'REEDS calc'!$C$63:$AG$63,0))*SUMIFS('res v com'!$E$3:$E$52,'res v com'!$B$3:$B$52,About!$B$2)*SUMIFS('Urban and Rural'!$B$2:$B$53,'Urban and Rural'!$A$2:$A$53,About!$B$1)</f>
        <v>10304.071746985059</v>
      </c>
      <c r="R8" s="71">
        <f>INDEX('REEDS calc'!$C$64:$AG$113,MATCH(About!$B$2,'REEDS calc'!$B$64:$B$113,0),MATCH(R$1,'REEDS calc'!$C$63:$AG$63,0))*SUMIFS('res v com'!$E$3:$E$52,'res v com'!$B$3:$B$52,About!$B$2)*SUMIFS('Urban and Rural'!$B$2:$B$53,'Urban and Rural'!$A$2:$A$53,About!$B$1)</f>
        <v>10404.973494442329</v>
      </c>
      <c r="S8" s="71">
        <f>INDEX('REEDS calc'!$C$64:$AG$113,MATCH(About!$B$2,'REEDS calc'!$B$64:$B$113,0),MATCH(S$1,'REEDS calc'!$C$63:$AG$63,0))*SUMIFS('res v com'!$E$3:$E$52,'res v com'!$B$3:$B$52,About!$B$2)*SUMIFS('Urban and Rural'!$B$2:$B$53,'Urban and Rural'!$A$2:$A$53,About!$B$1)</f>
        <v>10524.548497895332</v>
      </c>
      <c r="T8" s="71">
        <f>INDEX('REEDS calc'!$C$64:$AG$113,MATCH(About!$B$2,'REEDS calc'!$B$64:$B$113,0),MATCH(T$1,'REEDS calc'!$C$63:$AG$63,0))*SUMIFS('res v com'!$E$3:$E$52,'res v com'!$B$3:$B$52,About!$B$2)*SUMIFS('Urban and Rural'!$B$2:$B$53,'Urban and Rural'!$A$2:$A$53,About!$B$1)</f>
        <v>10644.123501348335</v>
      </c>
      <c r="U8" s="71">
        <f>INDEX('REEDS calc'!$C$64:$AG$113,MATCH(About!$B$2,'REEDS calc'!$B$64:$B$113,0),MATCH(U$1,'REEDS calc'!$C$63:$AG$63,0))*SUMIFS('res v com'!$E$3:$E$52,'res v com'!$B$3:$B$52,About!$B$2)*SUMIFS('Urban and Rural'!$B$2:$B$53,'Urban and Rural'!$A$2:$A$53,About!$B$1)</f>
        <v>10785.569739678233</v>
      </c>
      <c r="V8" s="71">
        <f>INDEX('REEDS calc'!$C$64:$AG$113,MATCH(About!$B$2,'REEDS calc'!$B$64:$B$113,0),MATCH(V$1,'REEDS calc'!$C$63:$AG$63,0))*SUMIFS('res v com'!$E$3:$E$52,'res v com'!$B$3:$B$52,About!$B$2)*SUMIFS('Urban and Rural'!$B$2:$B$53,'Urban and Rural'!$A$2:$A$53,About!$B$1)</f>
        <v>10927.015978008127</v>
      </c>
      <c r="W8" s="71">
        <f>INDEX('REEDS calc'!$C$64:$AG$113,MATCH(About!$B$2,'REEDS calc'!$B$64:$B$113,0),MATCH(W$1,'REEDS calc'!$C$63:$AG$63,0))*SUMIFS('res v com'!$E$3:$E$52,'res v com'!$B$3:$B$52,About!$B$2)*SUMIFS('Urban and Rural'!$B$2:$B$53,'Urban and Rural'!$A$2:$A$53,About!$B$1)</f>
        <v>11089.855592301643</v>
      </c>
      <c r="X8" s="71">
        <f>INDEX('REEDS calc'!$C$64:$AG$113,MATCH(About!$B$2,'REEDS calc'!$B$64:$B$113,0),MATCH(X$1,'REEDS calc'!$C$63:$AG$63,0))*SUMIFS('res v com'!$E$3:$E$52,'res v com'!$B$3:$B$52,About!$B$2)*SUMIFS('Urban and Rural'!$B$2:$B$53,'Urban and Rural'!$A$2:$A$53,About!$B$1)</f>
        <v>11252.695206595159</v>
      </c>
      <c r="Y8" s="71">
        <f>INDEX('REEDS calc'!$C$64:$AG$113,MATCH(About!$B$2,'REEDS calc'!$B$64:$B$113,0),MATCH(Y$1,'REEDS calc'!$C$63:$AG$63,0))*SUMIFS('res v com'!$E$3:$E$52,'res v com'!$B$3:$B$52,About!$B$2)*SUMIFS('Urban and Rural'!$B$2:$B$53,'Urban and Rural'!$A$2:$A$53,About!$B$1)</f>
        <v>11467.143583522557</v>
      </c>
      <c r="Z8" s="71">
        <f>INDEX('REEDS calc'!$C$64:$AG$113,MATCH(About!$B$2,'REEDS calc'!$B$64:$B$113,0),MATCH(Z$1,'REEDS calc'!$C$63:$AG$63,0))*SUMIFS('res v com'!$E$3:$E$52,'res v com'!$B$3:$B$52,About!$B$2)*SUMIFS('Urban and Rural'!$B$2:$B$53,'Urban and Rural'!$A$2:$A$53,About!$B$1)</f>
        <v>11681.591960449952</v>
      </c>
      <c r="AA8" s="71">
        <f>INDEX('REEDS calc'!$C$64:$AG$113,MATCH(About!$B$2,'REEDS calc'!$B$64:$B$113,0),MATCH(AA$1,'REEDS calc'!$C$63:$AG$63,0))*SUMIFS('res v com'!$E$3:$E$52,'res v com'!$B$3:$B$52,About!$B$2)*SUMIFS('Urban and Rural'!$B$2:$B$53,'Urban and Rural'!$A$2:$A$53,About!$B$1)</f>
        <v>11917.764538742465</v>
      </c>
      <c r="AB8" s="71">
        <f>INDEX('REEDS calc'!$C$64:$AG$113,MATCH(About!$B$2,'REEDS calc'!$B$64:$B$113,0),MATCH(AB$1,'REEDS calc'!$C$63:$AG$63,0))*SUMIFS('res v com'!$E$3:$E$52,'res v com'!$B$3:$B$52,About!$B$2)*SUMIFS('Urban and Rural'!$B$2:$B$53,'Urban and Rural'!$A$2:$A$53,About!$B$1)</f>
        <v>12153.937117034979</v>
      </c>
      <c r="AC8" s="71">
        <f>INDEX('REEDS calc'!$C$64:$AG$113,MATCH(About!$B$2,'REEDS calc'!$B$64:$B$113,0),MATCH(AC$1,'REEDS calc'!$C$63:$AG$63,0))*SUMIFS('res v com'!$E$3:$E$52,'res v com'!$B$3:$B$52,About!$B$2)*SUMIFS('Urban and Rural'!$B$2:$B$53,'Urban and Rural'!$A$2:$A$53,About!$B$1)</f>
        <v>12453.260588635902</v>
      </c>
      <c r="AD8" s="71">
        <f>INDEX('REEDS calc'!$C$64:$AG$113,MATCH(About!$B$2,'REEDS calc'!$B$64:$B$113,0),MATCH(AD$1,'REEDS calc'!$C$63:$AG$63,0))*SUMIFS('res v com'!$E$3:$E$52,'res v com'!$B$3:$B$52,About!$B$2)*SUMIFS('Urban and Rural'!$B$2:$B$53,'Urban and Rural'!$A$2:$A$53,About!$B$1)</f>
        <v>12752.584060236826</v>
      </c>
      <c r="AE8" s="71">
        <f>INDEX('REEDS calc'!$C$64:$AG$113,MATCH(About!$B$2,'REEDS calc'!$B$64:$B$113,0),MATCH(AE$1,'REEDS calc'!$C$63:$AG$63,0))*SUMIFS('res v com'!$E$3:$E$52,'res v com'!$B$3:$B$52,About!$B$2)*SUMIFS('Urban and Rural'!$B$2:$B$53,'Urban and Rural'!$A$2:$A$53,About!$B$1)</f>
        <v>13204.013699771511</v>
      </c>
      <c r="AF8" s="71">
        <f>INDEX('REEDS calc'!$C$64:$AG$113,MATCH(About!$B$2,'REEDS calc'!$B$64:$B$113,0),MATCH(AF$1,'REEDS calc'!$C$63:$AG$63,0))*SUMIFS('res v com'!$E$3:$E$52,'res v com'!$B$3:$B$52,About!$B$2)*SUMIFS('Urban and Rural'!$B$2:$B$53,'Urban and Rural'!$A$2:$A$53,About!$B$1)</f>
        <v>13655.443339306195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188.78401135795917</v>
      </c>
      <c r="C8" s="71">
        <f>INDEX('REEDS calc'!$C$64:$AG$113,MATCH(About!$B$2,'REEDS calc'!$B$64:$B$113,0),MATCH(C$1,'REEDS calc'!$C$63:$AG$63,0))*SUMIFS('res v com'!$F$3:$F$52,'res v com'!$B$3:$B$52,About!$B$2)</f>
        <v>188.78401135795917</v>
      </c>
      <c r="D8" s="71">
        <f>INDEX('REEDS calc'!$C$64:$AG$113,MATCH(About!$B$2,'REEDS calc'!$B$64:$B$113,0),MATCH(D$1,'REEDS calc'!$C$63:$AG$63,0))*SUMIFS('res v com'!$F$3:$F$52,'res v com'!$B$3:$B$52,About!$B$2)</f>
        <v>188.78401135795917</v>
      </c>
      <c r="E8" s="71">
        <f>INDEX('REEDS calc'!$C$64:$AG$113,MATCH(About!$B$2,'REEDS calc'!$B$64:$B$113,0),MATCH(E$1,'REEDS calc'!$C$63:$AG$63,0))*SUMIFS('res v com'!$F$3:$F$52,'res v com'!$B$3:$B$52,About!$B$2)</f>
        <v>227.83174193712676</v>
      </c>
      <c r="F8" s="71">
        <f>INDEX('REEDS calc'!$C$64:$AG$113,MATCH(About!$B$2,'REEDS calc'!$B$64:$B$113,0),MATCH(F$1,'REEDS calc'!$C$63:$AG$63,0))*SUMIFS('res v com'!$F$3:$F$52,'res v com'!$B$3:$B$52,About!$B$2)</f>
        <v>266.87947251629436</v>
      </c>
      <c r="G8" s="71">
        <f>INDEX('REEDS calc'!$C$64:$AG$113,MATCH(About!$B$2,'REEDS calc'!$B$64:$B$113,0),MATCH(G$1,'REEDS calc'!$C$63:$AG$63,0))*SUMIFS('res v com'!$F$3:$F$52,'res v com'!$B$3:$B$52,About!$B$2)</f>
        <v>371.00775431512454</v>
      </c>
      <c r="H8" s="71">
        <f>INDEX('REEDS calc'!$C$64:$AG$113,MATCH(About!$B$2,'REEDS calc'!$B$64:$B$113,0),MATCH(H$1,'REEDS calc'!$C$63:$AG$63,0))*SUMIFS('res v com'!$F$3:$F$52,'res v com'!$B$3:$B$52,About!$B$2)</f>
        <v>475.13603611395479</v>
      </c>
      <c r="I8" s="71">
        <f>INDEX('REEDS calc'!$C$64:$AG$113,MATCH(About!$B$2,'REEDS calc'!$B$64:$B$113,0),MATCH(I$1,'REEDS calc'!$C$63:$AG$63,0))*SUMIFS('res v com'!$F$3:$F$52,'res v com'!$B$3:$B$52,About!$B$2)</f>
        <v>635.43140226861124</v>
      </c>
      <c r="J8" s="71">
        <f>INDEX('REEDS calc'!$C$64:$AG$113,MATCH(About!$B$2,'REEDS calc'!$B$64:$B$113,0),MATCH(J$1,'REEDS calc'!$C$63:$AG$63,0))*SUMIFS('res v com'!$F$3:$F$52,'res v com'!$B$3:$B$52,About!$B$2)</f>
        <v>795.72676842326769</v>
      </c>
      <c r="K8" s="71">
        <f>INDEX('REEDS calc'!$C$64:$AG$113,MATCH(About!$B$2,'REEDS calc'!$B$64:$B$113,0),MATCH(K$1,'REEDS calc'!$C$63:$AG$63,0))*SUMIFS('res v com'!$F$3:$F$52,'res v com'!$B$3:$B$52,About!$B$2)</f>
        <v>1022.5274481416989</v>
      </c>
      <c r="L8" s="71">
        <f>INDEX('REEDS calc'!$C$64:$AG$113,MATCH(About!$B$2,'REEDS calc'!$B$64:$B$113,0),MATCH(L$1,'REEDS calc'!$C$63:$AG$63,0))*SUMIFS('res v com'!$F$3:$F$52,'res v com'!$B$3:$B$52,About!$B$2)</f>
        <v>1249.3281278601298</v>
      </c>
      <c r="M8" s="71">
        <f>INDEX('REEDS calc'!$C$64:$AG$113,MATCH(About!$B$2,'REEDS calc'!$B$64:$B$113,0),MATCH(M$1,'REEDS calc'!$C$63:$AG$63,0))*SUMIFS('res v com'!$F$3:$F$52,'res v com'!$B$3:$B$52,About!$B$2)</f>
        <v>1428.3986688981868</v>
      </c>
      <c r="N8" s="71">
        <f>INDEX('REEDS calc'!$C$64:$AG$113,MATCH(About!$B$2,'REEDS calc'!$B$64:$B$113,0),MATCH(N$1,'REEDS calc'!$C$63:$AG$63,0))*SUMIFS('res v com'!$F$3:$F$52,'res v com'!$B$3:$B$52,About!$B$2)</f>
        <v>1607.4692099362435</v>
      </c>
      <c r="O8" s="71">
        <f>INDEX('REEDS calc'!$C$64:$AG$113,MATCH(About!$B$2,'REEDS calc'!$B$64:$B$113,0),MATCH(O$1,'REEDS calc'!$C$63:$AG$63,0))*SUMIFS('res v com'!$F$3:$F$52,'res v com'!$B$3:$B$52,About!$B$2)</f>
        <v>1719.9618189422706</v>
      </c>
      <c r="P8" s="71">
        <f>INDEX('REEDS calc'!$C$64:$AG$113,MATCH(About!$B$2,'REEDS calc'!$B$64:$B$113,0),MATCH(P$1,'REEDS calc'!$C$63:$AG$63,0))*SUMIFS('res v com'!$F$3:$F$52,'res v com'!$B$3:$B$52,About!$B$2)</f>
        <v>1832.454427948298</v>
      </c>
      <c r="Q8" s="71">
        <f>INDEX('REEDS calc'!$C$64:$AG$113,MATCH(About!$B$2,'REEDS calc'!$B$64:$B$113,0),MATCH(Q$1,'REEDS calc'!$C$63:$AG$63,0))*SUMIFS('res v com'!$F$3:$F$52,'res v com'!$B$3:$B$52,About!$B$2)</f>
        <v>1850.5760366174027</v>
      </c>
      <c r="R8" s="71">
        <f>INDEX('REEDS calc'!$C$64:$AG$113,MATCH(About!$B$2,'REEDS calc'!$B$64:$B$113,0),MATCH(R$1,'REEDS calc'!$C$63:$AG$63,0))*SUMIFS('res v com'!$F$3:$F$52,'res v com'!$B$3:$B$52,About!$B$2)</f>
        <v>1868.6976452865074</v>
      </c>
      <c r="S8" s="71">
        <f>INDEX('REEDS calc'!$C$64:$AG$113,MATCH(About!$B$2,'REEDS calc'!$B$64:$B$113,0),MATCH(S$1,'REEDS calc'!$C$63:$AG$63,0))*SUMIFS('res v com'!$F$3:$F$52,'res v com'!$B$3:$B$52,About!$B$2)</f>
        <v>1890.1729068532095</v>
      </c>
      <c r="T8" s="71">
        <f>INDEX('REEDS calc'!$C$64:$AG$113,MATCH(About!$B$2,'REEDS calc'!$B$64:$B$113,0),MATCH(T$1,'REEDS calc'!$C$63:$AG$63,0))*SUMIFS('res v com'!$F$3:$F$52,'res v com'!$B$3:$B$52,About!$B$2)</f>
        <v>1911.6481684199118</v>
      </c>
      <c r="U8" s="71">
        <f>INDEX('REEDS calc'!$C$64:$AG$113,MATCH(About!$B$2,'REEDS calc'!$B$64:$B$113,0),MATCH(U$1,'REEDS calc'!$C$63:$AG$63,0))*SUMIFS('res v com'!$F$3:$F$52,'res v com'!$B$3:$B$52,About!$B$2)</f>
        <v>1937.0514289513196</v>
      </c>
      <c r="V8" s="71">
        <f>INDEX('REEDS calc'!$C$64:$AG$113,MATCH(About!$B$2,'REEDS calc'!$B$64:$B$113,0),MATCH(V$1,'REEDS calc'!$C$63:$AG$63,0))*SUMIFS('res v com'!$F$3:$F$52,'res v com'!$B$3:$B$52,About!$B$2)</f>
        <v>1962.4546894827276</v>
      </c>
      <c r="W8" s="71">
        <f>INDEX('REEDS calc'!$C$64:$AG$113,MATCH(About!$B$2,'REEDS calc'!$B$64:$B$113,0),MATCH(W$1,'REEDS calc'!$C$63:$AG$63,0))*SUMIFS('res v com'!$F$3:$F$52,'res v com'!$B$3:$B$52,About!$B$2)</f>
        <v>1991.700127152722</v>
      </c>
      <c r="X8" s="71">
        <f>INDEX('REEDS calc'!$C$64:$AG$113,MATCH(About!$B$2,'REEDS calc'!$B$64:$B$113,0),MATCH(X$1,'REEDS calc'!$C$63:$AG$63,0))*SUMIFS('res v com'!$F$3:$F$52,'res v com'!$B$3:$B$52,About!$B$2)</f>
        <v>2020.9455648227161</v>
      </c>
      <c r="Y8" s="71">
        <f>INDEX('REEDS calc'!$C$64:$AG$113,MATCH(About!$B$2,'REEDS calc'!$B$64:$B$113,0),MATCH(Y$1,'REEDS calc'!$C$63:$AG$63,0))*SUMIFS('res v com'!$F$3:$F$52,'res v com'!$B$3:$B$52,About!$B$2)</f>
        <v>2059.4597597136294</v>
      </c>
      <c r="Z8" s="71">
        <f>INDEX('REEDS calc'!$C$64:$AG$113,MATCH(About!$B$2,'REEDS calc'!$B$64:$B$113,0),MATCH(Z$1,'REEDS calc'!$C$63:$AG$63,0))*SUMIFS('res v com'!$F$3:$F$52,'res v com'!$B$3:$B$52,About!$B$2)</f>
        <v>2097.973954604543</v>
      </c>
      <c r="AA8" s="71">
        <f>INDEX('REEDS calc'!$C$64:$AG$113,MATCH(About!$B$2,'REEDS calc'!$B$64:$B$113,0),MATCH(AA$1,'REEDS calc'!$C$63:$AG$63,0))*SUMIFS('res v com'!$F$3:$F$52,'res v com'!$B$3:$B$52,About!$B$2)</f>
        <v>2140.3897417444327</v>
      </c>
      <c r="AB8" s="71">
        <f>INDEX('REEDS calc'!$C$64:$AG$113,MATCH(About!$B$2,'REEDS calc'!$B$64:$B$113,0),MATCH(AB$1,'REEDS calc'!$C$63:$AG$63,0))*SUMIFS('res v com'!$F$3:$F$52,'res v com'!$B$3:$B$52,About!$B$2)</f>
        <v>2182.8055288843229</v>
      </c>
      <c r="AC8" s="71">
        <f>INDEX('REEDS calc'!$C$64:$AG$113,MATCH(About!$B$2,'REEDS calc'!$B$64:$B$113,0),MATCH(AC$1,'REEDS calc'!$C$63:$AG$63,0))*SUMIFS('res v com'!$F$3:$F$52,'res v com'!$B$3:$B$52,About!$B$2)</f>
        <v>2236.5630004298669</v>
      </c>
      <c r="AD8" s="71">
        <f>INDEX('REEDS calc'!$C$64:$AG$113,MATCH(About!$B$2,'REEDS calc'!$B$64:$B$113,0),MATCH(AD$1,'REEDS calc'!$C$63:$AG$63,0))*SUMIFS('res v com'!$F$3:$F$52,'res v com'!$B$3:$B$52,About!$B$2)</f>
        <v>2290.3204719754117</v>
      </c>
      <c r="AE8" s="71">
        <f>INDEX('REEDS calc'!$C$64:$AG$113,MATCH(About!$B$2,'REEDS calc'!$B$64:$B$113,0),MATCH(AE$1,'REEDS calc'!$C$63:$AG$63,0))*SUMIFS('res v com'!$F$3:$F$52,'res v com'!$B$3:$B$52,About!$B$2)</f>
        <v>2371.3956909427252</v>
      </c>
      <c r="AF8" s="71">
        <f>INDEX('REEDS calc'!$C$64:$AG$113,MATCH(About!$B$2,'REEDS calc'!$B$64:$B$113,0),MATCH(AF$1,'REEDS calc'!$C$63:$AG$63,0))*SUMIFS('res v com'!$F$3:$F$52,'res v com'!$B$3:$B$52,About!$B$2)</f>
        <v>2452.4709099100382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2024-02-08T18:59:56Z</dcterms:modified>
</cp:coreProperties>
</file>