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BAU" sheetId="3" state="visible" r:id="rId3"/>
    <sheet xmlns:r="http://schemas.openxmlformats.org/officeDocument/2006/relationships" name="2019 Sales" sheetId="4" state="visible" r:id="rId4"/>
    <sheet xmlns:r="http://schemas.openxmlformats.org/officeDocument/2006/relationships" name="Cumulative Sales" sheetId="5" state="visible" r:id="rId5"/>
    <sheet xmlns:r="http://schemas.openxmlformats.org/officeDocument/2006/relationships" name="BESP-passengers" sheetId="6" state="visible" r:id="rId6"/>
    <sheet xmlns:r="http://schemas.openxmlformats.org/officeDocument/2006/relationships" name="BESP-freight" sheetId="7" state="visible" r:id="rId7"/>
  </sheets>
  <definedNames/>
  <calcPr calcId="191029" fullCalcOnLoad="1"/>
  <pivotCaches>
    <pivotCache xmlns:r="http://schemas.openxmlformats.org/officeDocument/2006/relationships" cacheId="3" r:id="rId8"/>
  </pivotCaches>
</workbook>
</file>

<file path=xl/styles.xml><?xml version="1.0" encoding="utf-8"?>
<styleSheet xmlns="http://schemas.openxmlformats.org/spreadsheetml/2006/main">
  <numFmts count="5">
    <numFmt numFmtId="164" formatCode="&quot;$&quot;#,##0_);[Red]\(&quot;$&quot;#,##0\)"/>
    <numFmt numFmtId="165" formatCode="0.0%"/>
    <numFmt numFmtId="166" formatCode="0.0"/>
    <numFmt numFmtId="167" formatCode="_(&quot;$&quot;* #,##0_);_(&quot;$&quot;* \(#,##0\);_(&quot;$&quot;* &quot;-&quot;??_);_(@_)"/>
    <numFmt numFmtId="168" formatCode="0.000"/>
  </numFmts>
  <fonts count="11">
    <font>
      <name val="Arial"/>
      <color theme="1"/>
      <sz val="11"/>
    </font>
    <font>
      <name val="Calibri"/>
      <b val="1"/>
      <color theme="1"/>
      <sz val="11"/>
    </font>
    <font>
      <name val="Arial"/>
      <color theme="1"/>
      <sz val="11"/>
    </font>
    <font>
      <name val="Arial"/>
      <b val="1"/>
      <sz val="11"/>
    </font>
    <font>
      <name val="Calibri"/>
      <b val="1"/>
      <color rgb="FF403F41"/>
      <sz val="11"/>
    </font>
    <font>
      <name val="Calibri"/>
      <color theme="1"/>
      <sz val="11"/>
    </font>
    <font>
      <name val="Calibri"/>
      <color rgb="FF403F41"/>
      <sz val="11"/>
    </font>
    <font>
      <name val="Arial"/>
      <color theme="10"/>
      <sz val="11"/>
      <u val="single"/>
    </font>
    <font>
      <name val="Calibri"/>
      <color theme="1"/>
      <sz val="11"/>
    </font>
    <font>
      <name val="Calibri"/>
      <color theme="10"/>
      <sz val="11"/>
      <u val="single"/>
    </font>
    <font>
      <name val="Calibri"/>
      <i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2" fillId="0" borderId="1"/>
  </cellStyleXfs>
  <cellXfs count="62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1" fillId="2" borderId="1" applyAlignment="1" pivotButton="0" quotePrefix="0" xfId="0">
      <alignment horizontal="left"/>
    </xf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5" fillId="0" borderId="0" pivotButton="0" quotePrefix="0" xfId="0"/>
    <xf numFmtId="38" fontId="5" fillId="0" borderId="0" pivotButton="0" quotePrefix="0" xfId="0"/>
    <xf numFmtId="164" fontId="5" fillId="0" borderId="0" pivotButton="0" quotePrefix="0" xfId="0"/>
    <xf numFmtId="164" fontId="1" fillId="0" borderId="0" pivotButton="0" quotePrefix="0" xfId="0"/>
    <xf numFmtId="164" fontId="5" fillId="0" borderId="0" applyAlignment="1" pivotButton="0" quotePrefix="0" xfId="0">
      <alignment horizontal="right"/>
    </xf>
    <xf numFmtId="164" fontId="10" fillId="0" borderId="0" pivotButton="0" quotePrefix="0" xfId="0"/>
    <xf numFmtId="2" fontId="5" fillId="0" borderId="0" pivotButton="0" quotePrefix="0" xfId="0"/>
    <xf numFmtId="165" fontId="5" fillId="0" borderId="0" pivotButton="0" quotePrefix="0" xfId="0"/>
    <xf numFmtId="166" fontId="5" fillId="0" borderId="0" pivotButton="0" quotePrefix="0" xfId="0"/>
    <xf numFmtId="9" fontId="5" fillId="0" borderId="0" pivotButton="0" quotePrefix="0" xfId="0"/>
    <xf numFmtId="38" fontId="5" fillId="0" borderId="0" applyAlignment="1" pivotButton="0" quotePrefix="0" xfId="0">
      <alignment horizontal="right"/>
    </xf>
    <xf numFmtId="1" fontId="5" fillId="0" borderId="0" pivotButton="0" quotePrefix="0" xfId="0"/>
    <xf numFmtId="11" fontId="5" fillId="0" borderId="0" pivotButton="0" quotePrefix="0" xfId="0"/>
    <xf numFmtId="167" fontId="5" fillId="0" borderId="0" pivotButton="0" quotePrefix="0" xfId="0"/>
    <xf numFmtId="0" fontId="1" fillId="0" borderId="0" applyAlignment="1" pivotButton="0" quotePrefix="0" xfId="0">
      <alignment wrapText="1"/>
    </xf>
    <xf numFmtId="168" fontId="5" fillId="2" borderId="1" pivotButton="0" quotePrefix="0" xfId="0"/>
    <xf numFmtId="168" fontId="5" fillId="0" borderId="0" pivotButton="0" quotePrefix="0" xfId="0"/>
    <xf numFmtId="0" fontId="0" fillId="0" borderId="0" pivotButton="0" quotePrefix="0" xfId="0"/>
    <xf numFmtId="0" fontId="5" fillId="0" borderId="1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2" pivotButton="1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7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10" fontId="0" fillId="0" borderId="12" pivotButton="0" quotePrefix="0" xfId="0"/>
    <xf numFmtId="10" fontId="0" fillId="0" borderId="13" pivotButton="0" quotePrefix="0" xfId="0"/>
    <xf numFmtId="0" fontId="0" fillId="0" borderId="14" pivotButton="0" quotePrefix="0" xfId="0"/>
    <xf numFmtId="10" fontId="0" fillId="0" borderId="15" pivotButton="0" quotePrefix="0" xfId="0"/>
    <xf numFmtId="164" fontId="5" fillId="0" borderId="0" pivotButton="0" quotePrefix="0" xfId="0"/>
    <xf numFmtId="164" fontId="1" fillId="0" borderId="0" pivotButton="0" quotePrefix="0" xfId="0"/>
    <xf numFmtId="164" fontId="5" fillId="0" borderId="0" applyAlignment="1" pivotButton="0" quotePrefix="0" xfId="0">
      <alignment horizontal="right"/>
    </xf>
    <xf numFmtId="164" fontId="10" fillId="0" borderId="0" pivotButton="0" quotePrefix="0" xfId="0"/>
    <xf numFmtId="165" fontId="5" fillId="0" borderId="0" pivotButton="0" quotePrefix="0" xfId="0"/>
    <xf numFmtId="166" fontId="5" fillId="0" borderId="0" pivotButton="0" quotePrefix="0" xfId="0"/>
    <xf numFmtId="167" fontId="5" fillId="0" borderId="0" pivotButton="0" quotePrefix="0" xfId="0"/>
    <xf numFmtId="168" fontId="5" fillId="2" borderId="1" pivotButton="0" quotePrefix="0" xfId="0"/>
    <xf numFmtId="168" fontId="5" fillId="0" borderId="0" pivotButton="0" quotePrefix="0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  <diagonal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  <diagonal/>
      </border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pivotCacheDefinition" Target="/xl/pivotCache/pivotCacheDefinition1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OnLoad="1" refreshedBy="Microsoft Office User" refreshedDate="44047.67141388889" refreshedVersion="6" recordCount="45" r:id="rId1">
  <cacheSource type="worksheet">
    <worksheetSource ref="A2:P47" sheet="2019 Sales"/>
  </cacheSource>
  <cacheFields count="16">
    <cacheField name="Mfg" uniqueList="1" numFmtId="0" sqlType="0" hierarchy="0" level="0" databaseField="1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uniqueList="1" numFmtId="0" sqlType="0" hierarchy="0" level="0" databaseField="1">
      <sharedItems count="0"/>
    </cacheField>
    <cacheField name="2019 U.S. EV SALES" uniqueList="1" numFmtId="0" sqlType="0" hierarchy="0" level="0" databaseField="1">
      <sharedItems count="0"/>
    </cacheField>
    <cacheField name="JAN" uniqueList="1" numFmtId="0" sqlType="0" hierarchy="0" level="0" databaseField="1">
      <sharedItems count="0" containsBlank="1" containsInteger="1" containsNumber="1" containsString="0" minValue="0" maxValue="6500"/>
    </cacheField>
    <cacheField name="FEB" uniqueList="1" numFmtId="0" sqlType="0" hierarchy="0" level="0" databaseField="1">
      <sharedItems count="0" containsBlank="1" containsInteger="1" containsNumber="1" containsString="0" minValue="1" maxValue="5750"/>
    </cacheField>
    <cacheField name="MAR" uniqueList="1" numFmtId="0" sqlType="0" hierarchy="0" level="0" databaseField="1">
      <sharedItems count="0" containsBlank="1" containsInteger="1" containsNumber="1" containsString="0" minValue="0" maxValue="10175"/>
    </cacheField>
    <cacheField name="APR" uniqueList="1" numFmtId="0" sqlType="0" hierarchy="0" level="0" databaseField="1">
      <sharedItems count="0" containsInteger="1" containsNumber="1" containsSemiMixedTypes="0" containsString="0" minValue="0" maxValue="10050"/>
    </cacheField>
    <cacheField name="MAY" uniqueList="1" numFmtId="0" sqlType="0" hierarchy="0" level="0" databaseField="1">
      <sharedItems count="0" containsInteger="1" containsNumber="1" containsSemiMixedTypes="0" containsString="0" minValue="0" maxValue="13950"/>
    </cacheField>
    <cacheField name="JUN" uniqueList="1" numFmtId="0" sqlType="0" hierarchy="0" level="0" databaseField="1">
      <sharedItems count="0" containsBlank="1" containsNonDate="0" containsString="0"/>
    </cacheField>
    <cacheField name="JUL" uniqueList="1" numFmtId="0" sqlType="0" hierarchy="0" level="0" databaseField="1">
      <sharedItems count="0" containsBlank="1" containsNonDate="0" containsString="0"/>
    </cacheField>
    <cacheField name="AUG" uniqueList="1" numFmtId="0" sqlType="0" hierarchy="0" level="0" databaseField="1">
      <sharedItems count="0" containsBlank="1" containsNonDate="0" containsString="0"/>
    </cacheField>
    <cacheField name="SEP" uniqueList="1" numFmtId="0" sqlType="0" hierarchy="0" level="0" databaseField="1">
      <sharedItems count="0" containsBlank="1" containsNonDate="0" containsString="0"/>
    </cacheField>
    <cacheField name="OCT" uniqueList="1" numFmtId="0" sqlType="0" hierarchy="0" level="0" databaseField="1">
      <sharedItems count="0" containsBlank="1" containsNonDate="0" containsString="0"/>
    </cacheField>
    <cacheField name="NOV" uniqueList="1" numFmtId="0" sqlType="0" hierarchy="0" level="0" databaseField="1">
      <sharedItems count="0" containsBlank="1" containsNonDate="0" containsString="0"/>
    </cacheField>
    <cacheField name="DEC" uniqueList="1" numFmtId="0" sqlType="0" hierarchy="0" level="0" databaseField="1">
      <sharedItems count="0" containsBlank="1" containsNonDate="0" containsString="0"/>
    </cacheField>
    <cacheField name="TOTAL" uniqueList="1" numFmtId="0" sqlType="0" hierarchy="0" level="0" databaseField="1">
      <sharedItems count="0" containsInteger="1" containsNumber="1" containsSemiMixedTypes="0" containsString="0" minValue="4" maxValue="46425"/>
    </cacheField>
  </cacheFields>
</pivotCacheDefinition>
</file>

<file path=xl/pivotCache/pivotCacheRecords1.xml><?xml version="1.0" encoding="utf-8"?>
<pivotCacheRecords xmlns="http://schemas.openxmlformats.org/spreadsheetml/2006/main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BAU" cacheId="3" dataOnRows="0" dataCaption="" showError="0" showMissing="1" updatedVersion="6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0" mergeItem="0" showDropZones="1" createdVersion="0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A22:B41" firstHeaderRow="1" firstDataRow="1" firstDataCol="1"/>
  <pivotFields count="16">
    <pivotField name="Mfg" axis="axisRow" showDropDowns="1" compact="0" outline="0" subtotalTop="1" dragToRow="1" dragToCol="1" multipleItemSelectionAllowed="1" dragToPage="1" dragToData="1" dragOff="1" showAll="0" topAutoShow="1" itemPageCount="10" sortType="ascending" defaultSubtotal="1">
      <items count="19">
        <item t="data" sd="1" x="10"/>
        <item t="data" sd="1" x="5"/>
        <item t="data" sd="1" x="16"/>
        <item t="data" sd="1" x="6"/>
        <item t="data" sd="1" x="2"/>
        <item t="data" sd="1" x="3"/>
        <item t="data" sd="1" x="15"/>
        <item t="data" sd="1" x="9"/>
        <item t="data" sd="1" x="7"/>
        <item t="data" sd="1" x="13"/>
        <item t="data" sd="1" x="11"/>
        <item t="data" sd="1" x="4"/>
        <item t="data" sd="1" x="12"/>
        <item t="data" sd="1" x="17"/>
        <item t="data" sd="1" x="0"/>
        <item t="data" sd="1" x="1"/>
        <item t="data" sd="1" x="14"/>
        <item t="data" sd="1" x="8"/>
        <item t="default" sd="1"/>
      </items>
    </pivotField>
    <pivotField name="Type" showDropDowns="1" compact="0" outline="0" subtotalTop="1" dragToRow="1" dragToCol="1" multipleItemSelectionAllowed="1" dragToPage="1" dragToData="1" dragOff="1" showAll="0" topAutoShow="1" itemPageCount="10" sortType="manual" defaultSubtotal="1"/>
    <pivotField name="2019 U.S. EV SALES" showDropDowns="1" compact="0" outline="0" subtotalTop="1" dragToRow="1" dragToCol="1" multipleItemSelectionAllowed="1" dragToPage="1" dragToData="1" dragOff="1" showAll="0" topAutoShow="1" itemPageCount="10" sortType="manual" defaultSubtotal="1"/>
    <pivotField name="JAN" showDropDowns="1" compact="0" outline="0" subtotalTop="1" dragToRow="1" dragToCol="1" multipleItemSelectionAllowed="1" dragToPage="1" dragToData="1" dragOff="1" showAll="0" topAutoShow="1" itemPageCount="10" sortType="manual" defaultSubtotal="1"/>
    <pivotField name="FEB" showDropDowns="1" compact="0" outline="0" subtotalTop="1" dragToRow="1" dragToCol="1" multipleItemSelectionAllowed="1" dragToPage="1" dragToData="1" dragOff="1" showAll="0" topAutoShow="1" itemPageCount="10" sortType="manual" defaultSubtotal="1"/>
    <pivotField name="MAR" showDropDowns="1" compact="0" outline="0" subtotalTop="1" dragToRow="1" dragToCol="1" multipleItemSelectionAllowed="1" dragToPage="1" dragToData="1" dragOff="1" showAll="0" topAutoShow="1" itemPageCount="10" sortType="manual" defaultSubtotal="1"/>
    <pivotField name="APR" showDropDowns="1" compact="0" outline="0" subtotalTop="1" dragToRow="1" dragToCol="1" multipleItemSelectionAllowed="1" dragToPage="1" dragToData="1" dragOff="1" showAll="0" topAutoShow="1" itemPageCount="10" sortType="manual" defaultSubtotal="1"/>
    <pivotField name="MAY" showDropDowns="1" compact="0" outline="0" subtotalTop="1" dragToRow="1" dragToCol="1" multipleItemSelectionAllowed="1" dragToPage="1" dragToData="1" dragOff="1" showAll="0" topAutoShow="1" itemPageCount="10" sortType="manual" defaultSubtotal="1"/>
    <pivotField name="JUN" showDropDowns="1" compact="0" outline="0" subtotalTop="1" dragToRow="1" dragToCol="1" multipleItemSelectionAllowed="1" dragToPage="1" dragToData="1" dragOff="1" showAll="0" topAutoShow="1" itemPageCount="10" sortType="manual" defaultSubtotal="1"/>
    <pivotField name="JUL" showDropDowns="1" compact="0" outline="0" subtotalTop="1" dragToRow="1" dragToCol="1" multipleItemSelectionAllowed="1" dragToPage="1" dragToData="1" dragOff="1" showAll="0" topAutoShow="1" itemPageCount="10" sortType="manual" defaultSubtotal="1"/>
    <pivotField name="AUG" showDropDowns="1" compact="0" outline="0" subtotalTop="1" dragToRow="1" dragToCol="1" multipleItemSelectionAllowed="1" dragToPage="1" dragToData="1" dragOff="1" showAll="0" topAutoShow="1" itemPageCount="10" sortType="manual" defaultSubtotal="1"/>
    <pivotField name="SEP" showDropDowns="1" compact="0" outline="0" subtotalTop="1" dragToRow="1" dragToCol="1" multipleItemSelectionAllowed="1" dragToPage="1" dragToData="1" dragOff="1" showAll="0" topAutoShow="1" itemPageCount="10" sortType="manual" defaultSubtotal="1"/>
    <pivotField name="OCT" showDropDowns="1" compact="0" outline="0" subtotalTop="1" dragToRow="1" dragToCol="1" multipleItemSelectionAllowed="1" dragToPage="1" dragToData="1" dragOff="1" showAll="0" topAutoShow="1" itemPageCount="10" sortType="manual" defaultSubtotal="1"/>
    <pivotField name="NOV" showDropDowns="1" compact="0" outline="0" subtotalTop="1" dragToRow="1" dragToCol="1" multipleItemSelectionAllowed="1" dragToPage="1" dragToData="1" dragOff="1" showAll="0" topAutoShow="1" itemPageCount="10" sortType="manual" defaultSubtotal="1"/>
    <pivotField name="DEC" showDropDowns="1" compact="0" outline="0" subtotalTop="1" dragToRow="1" dragToCol="1" multipleItemSelectionAllowed="1" dragToPage="1" dragToData="1" dragOff="1" showAll="0" topAutoShow="1" itemPageCount="10" sortType="manual" defaultSubtotal="1"/>
    <pivotField name="TOTAL" dataField="1" showDropDowns="1" compact="0" outline="0" subtotalTop="1" dragToRow="1" dragToCol="1" multipleItemSelectionAllowed="1" dragToPage="1" dragToData="1" dragOff="1" showAll="0" topAutoShow="1" itemPageCount="10" sortType="manual" defaultSubtotal="1"/>
  </pivotFields>
  <rowFields count="1">
    <field x="0"/>
  </rowFields>
  <rowItems count="19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grand" r="0" i="0"/>
  </rowItems>
  <colItems count="1">
    <i t="data" r="0" i="0"/>
  </colItems>
  <dataFields count="1">
    <dataField name="Sum of TOTAL" fld="15" subtotal="sum" showDataAs="percentOfCol" baseField="0" baseItem="1048832" numFmtId="1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BAU 2" cacheId="3" dataOnRows="0" dataCaption="" showError="0" showMissing="1" updatedVersion="6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0" colGrandTotals="1" fieldPrintTitles="0" itemPrintTitles="0" mergeItem="0" showDropZones="1" createdVersion="0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G22:J41" firstHeaderRow="1" firstDataRow="2" firstDataCol="1"/>
  <pivotFields count="16">
    <pivotField name="Mfg" axis="axisRow" showDropDowns="1" compact="0" outline="0" subtotalTop="1" dragToRow="1" dragToCol="1" multipleItemSelectionAllowed="1" dragToPage="1" dragToData="1" dragOff="1" showAll="0" topAutoShow="1" itemPageCount="10" sortType="ascending" defaultSubtotal="1">
      <items count="19">
        <item t="data" sd="1" x="10"/>
        <item t="data" sd="1" x="5"/>
        <item t="data" sd="1" x="16"/>
        <item t="data" sd="1" x="6"/>
        <item t="data" sd="1" x="2"/>
        <item t="data" sd="1" x="3"/>
        <item t="data" sd="1" x="15"/>
        <item t="data" sd="1" x="9"/>
        <item t="data" sd="1" x="7"/>
        <item t="data" sd="1" x="13"/>
        <item t="data" sd="1" x="11"/>
        <item t="data" sd="1" x="4"/>
        <item t="data" sd="1" x="12"/>
        <item t="data" sd="1" x="17"/>
        <item t="data" sd="1" x="0"/>
        <item t="data" sd="1" x="1"/>
        <item t="data" sd="1" x="14"/>
        <item t="data" sd="1" x="8"/>
        <item t="default" sd="1"/>
      </items>
    </pivotField>
    <pivotField name="Type" showDropDowns="1" compact="0" outline="0" subtotalTop="1" dragToRow="1" dragToCol="1" multipleItemSelectionAllowed="1" dragToPage="1" dragToData="1" dragOff="1" showAll="0" topAutoShow="1" itemPageCount="10" sortType="manual" defaultSubtotal="1"/>
    <pivotField name="2019 U.S. EV SALES" showDropDowns="1" compact="0" outline="0" subtotalTop="1" dragToRow="1" dragToCol="1" multipleItemSelectionAllowed="1" dragToPage="1" dragToData="1" dragOff="1" showAll="0" topAutoShow="1" itemPageCount="10" sortType="manual" defaultSubtotal="1"/>
    <pivotField name="JAN" dataField="1" showDropDowns="1" compact="0" outline="0" subtotalTop="1" dragToRow="1" dragToCol="1" multipleItemSelectionAllowed="1" dragToPage="1" dragToData="1" dragOff="1" showAll="0" topAutoShow="1" itemPageCount="10" sortType="manual" defaultSubtotal="1"/>
    <pivotField name="FEB" dataField="1" showDropDowns="1" compact="0" outline="0" subtotalTop="1" dragToRow="1" dragToCol="1" multipleItemSelectionAllowed="1" dragToPage="1" dragToData="1" dragOff="1" showAll="0" topAutoShow="1" itemPageCount="10" sortType="manual" defaultSubtotal="1"/>
    <pivotField name="MAR" dataField="1" showDropDowns="1" compact="0" outline="0" subtotalTop="1" dragToRow="1" dragToCol="1" multipleItemSelectionAllowed="1" dragToPage="1" dragToData="1" dragOff="1" showAll="0" topAutoShow="1" itemPageCount="10" sortType="manual" defaultSubtotal="1"/>
    <pivotField name="APR" showDropDowns="1" compact="0" outline="0" subtotalTop="1" dragToRow="1" dragToCol="1" multipleItemSelectionAllowed="1" dragToPage="1" dragToData="1" dragOff="1" showAll="0" topAutoShow="1" itemPageCount="10" sortType="manual" defaultSubtotal="1"/>
    <pivotField name="MAY" showDropDowns="1" compact="0" outline="0" subtotalTop="1" dragToRow="1" dragToCol="1" multipleItemSelectionAllowed="1" dragToPage="1" dragToData="1" dragOff="1" showAll="0" topAutoShow="1" itemPageCount="10" sortType="manual" defaultSubtotal="1"/>
    <pivotField name="JUN" showDropDowns="1" compact="0" outline="0" subtotalTop="1" dragToRow="1" dragToCol="1" multipleItemSelectionAllowed="1" dragToPage="1" dragToData="1" dragOff="1" showAll="0" topAutoShow="1" itemPageCount="10" sortType="manual" defaultSubtotal="1"/>
    <pivotField name="JUL" showDropDowns="1" compact="0" outline="0" subtotalTop="1" dragToRow="1" dragToCol="1" multipleItemSelectionAllowed="1" dragToPage="1" dragToData="1" dragOff="1" showAll="0" topAutoShow="1" itemPageCount="10" sortType="manual" defaultSubtotal="1"/>
    <pivotField name="AUG" showDropDowns="1" compact="0" outline="0" subtotalTop="1" dragToRow="1" dragToCol="1" multipleItemSelectionAllowed="1" dragToPage="1" dragToData="1" dragOff="1" showAll="0" topAutoShow="1" itemPageCount="10" sortType="manual" defaultSubtotal="1"/>
    <pivotField name="SEP" showDropDowns="1" compact="0" outline="0" subtotalTop="1" dragToRow="1" dragToCol="1" multipleItemSelectionAllowed="1" dragToPage="1" dragToData="1" dragOff="1" showAll="0" topAutoShow="1" itemPageCount="10" sortType="manual" defaultSubtotal="1"/>
    <pivotField name="OCT" showDropDowns="1" compact="0" outline="0" subtotalTop="1" dragToRow="1" dragToCol="1" multipleItemSelectionAllowed="1" dragToPage="1" dragToData="1" dragOff="1" showAll="0" topAutoShow="1" itemPageCount="10" sortType="manual" defaultSubtotal="1"/>
    <pivotField name="NOV" showDropDowns="1" compact="0" outline="0" subtotalTop="1" dragToRow="1" dragToCol="1" multipleItemSelectionAllowed="1" dragToPage="1" dragToData="1" dragOff="1" showAll="0" topAutoShow="1" itemPageCount="10" sortType="manual" defaultSubtotal="1"/>
    <pivotField name="DEC" showDropDowns="1" compact="0" outline="0" subtotalTop="1" dragToRow="1" dragToCol="1" multipleItemSelectionAllowed="1" dragToPage="1" dragToData="1" dragOff="1" showAll="0" topAutoShow="1" itemPageCount="10" sortType="manual" defaultSubtotal="1"/>
    <pivotField name="TOTAL" showDropDowns="1" compact="0" outline="0" subtotalTop="1" dragToRow="1" dragToCol="1" multipleItemSelectionAllowed="1" dragToPage="1" dragToData="1" dragOff="1" showAll="0" topAutoShow="1" itemPageCount="10" sortType="manual" defaultSubtotal="1"/>
  </pivotFields>
  <rowFields count="1">
    <field x="0"/>
  </rowFields>
  <rowItems count="18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</rowItems>
  <colFields count="1">
    <field x="-2"/>
  </colFields>
  <colItems count="3">
    <i t="data" r="0" i="0"/>
    <i t="data" r="0" i="1">
      <x v="1"/>
    </i>
    <i t="data" r="0" i="2">
      <x v="2"/>
    </i>
  </colItems>
  <dataFields count="3">
    <dataField name="Sum of JAN" fld="3" subtotal="sum" showDataAs="normal" baseField="0" baseItem="1048832"/>
    <dataField name="Sum of FEB" fld="4" subtotal="sum" showDataAs="normal" baseField="0" baseItem="1048832"/>
    <dataField name="Sum of MAR" fld="5" subtotal="sum" showDataAs="normal" baseField="0" baseItem="1048832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fpm.org/sites/default/files/issue_resources/EV-Tax-May2019.pdf" TargetMode="External" Id="rId1"/><Relationship Type="http://schemas.openxmlformats.org/officeDocument/2006/relationships/hyperlink" Target="https://evadoption.com/ev-sales/federal-ev-tax-credit-phase-out-tracker-by-automaker/" TargetMode="External" Id="rId2"/><Relationship Type="http://schemas.openxmlformats.org/officeDocument/2006/relationships/hyperlink" Target="https://insideevs.com/news/352626/ev-sales-scorecard-may-2019/" TargetMode="External" Id="rId3"/></Relationships>
</file>

<file path=xl/worksheets/_rels/sheet2.xml.rels><Relationships xmlns="http://schemas.openxmlformats.org/package/2006/relationships"><Relationship Type="http://schemas.openxmlformats.org/officeDocument/2006/relationships/hyperlink" Target="https://www.statista.com/statistics/937418/new-truck-average-price-in-the-united-states/" TargetMode="External" Id="rId1"/><Relationship Type="http://schemas.openxmlformats.org/officeDocument/2006/relationships/hyperlink" Target="https://www.energysage.com/electric-vehicles/costs-and-benefits-evs/ev-tax-credits/" TargetMode="External" Id="rId2"/><Relationship Type="http://schemas.openxmlformats.org/officeDocument/2006/relationships/hyperlink" Target="https://www.tesla.com/support/incentives" TargetMode="External" Id="rId3"/><Relationship Type="http://schemas.openxmlformats.org/officeDocument/2006/relationships/hyperlink" Target="https://afdc.energy.gov/laws/11609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pivotTable" Target="/xl/pivotTables/pivotTable1.xml" Id="rId1"/><Relationship Type="http://schemas.openxmlformats.org/officeDocument/2006/relationships/pivotTable" Target="/xl/pivotTables/pivot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tabSelected="1" workbookViewId="0">
      <selection activeCell="B7" sqref="B7"/>
    </sheetView>
  </sheetViews>
  <sheetFormatPr baseColWidth="10" defaultColWidth="12.6640625" defaultRowHeight="15" customHeight="1"/>
  <cols>
    <col width="7.6640625" customWidth="1" style="28" min="1" max="1"/>
    <col width="62" customWidth="1" style="28" min="2" max="2"/>
    <col width="7.6640625" customWidth="1" style="28" min="3" max="26"/>
  </cols>
  <sheetData>
    <row r="1">
      <c r="A1" s="1" t="inlineStr">
        <is>
          <t>BESP BAU EV Subsidy Percentage</t>
        </is>
      </c>
      <c r="B1" s="2" t="inlineStr">
        <is>
          <t>Texas</t>
        </is>
      </c>
      <c r="C1" s="3" t="inlineStr">
        <is>
          <t>&lt;- Enter state here</t>
        </is>
      </c>
      <c r="F1" s="4" t="inlineStr">
        <is>
          <t>State</t>
        </is>
      </c>
      <c r="G1" s="4" t="inlineStr">
        <is>
          <t>State</t>
        </is>
      </c>
    </row>
    <row r="2">
      <c r="B2" s="5">
        <f>LOOKUP(B1,F2:G51,G2:G51)</f>
        <v/>
      </c>
      <c r="F2" s="6" t="inlineStr">
        <is>
          <t>Alabama</t>
        </is>
      </c>
      <c r="G2" s="6" t="inlineStr">
        <is>
          <t>AL</t>
        </is>
      </c>
    </row>
    <row r="3">
      <c r="A3" s="1" t="inlineStr">
        <is>
          <t>Sources:</t>
        </is>
      </c>
      <c r="B3" s="7" t="inlineStr">
        <is>
          <t>Federal Tax Credit Methodology</t>
        </is>
      </c>
      <c r="F3" s="6" t="inlineStr">
        <is>
          <t>Alaska</t>
        </is>
      </c>
      <c r="G3" s="6" t="inlineStr">
        <is>
          <t>AK</t>
        </is>
      </c>
    </row>
    <row r="4">
      <c r="B4" s="5" t="inlineStr">
        <is>
          <t>Ernst and Young</t>
        </is>
      </c>
      <c r="F4" s="6" t="inlineStr">
        <is>
          <t>Arizona</t>
        </is>
      </c>
      <c r="G4" s="6" t="inlineStr">
        <is>
          <t>AZ</t>
        </is>
      </c>
    </row>
    <row r="5">
      <c r="B5" s="5" t="n">
        <v>2019</v>
      </c>
      <c r="F5" s="6" t="inlineStr">
        <is>
          <t>Arkansas</t>
        </is>
      </c>
      <c r="G5" s="6" t="inlineStr">
        <is>
          <t>AR</t>
        </is>
      </c>
    </row>
    <row r="6">
      <c r="B6" s="5" t="inlineStr">
        <is>
          <t>Federal revenue estimates for potential changes to the plug-in electric drive vehicle tax credit</t>
        </is>
      </c>
      <c r="F6" s="6" t="inlineStr">
        <is>
          <t>California</t>
        </is>
      </c>
      <c r="G6" s="6" t="inlineStr">
        <is>
          <t>CA</t>
        </is>
      </c>
    </row>
    <row r="7">
      <c r="B7" s="8" t="inlineStr">
        <is>
          <t>https://www.afpm.org/sites/default/files/issue_resources/EV-Tax-May2019.pdf</t>
        </is>
      </c>
      <c r="F7" s="6" t="inlineStr">
        <is>
          <t>Colorado</t>
        </is>
      </c>
      <c r="G7" s="6" t="inlineStr">
        <is>
          <t>CO</t>
        </is>
      </c>
    </row>
    <row r="8">
      <c r="B8" s="5" t="n"/>
      <c r="F8" s="6" t="inlineStr">
        <is>
          <t>Connecticut</t>
        </is>
      </c>
      <c r="G8" s="6" t="inlineStr">
        <is>
          <t>CT</t>
        </is>
      </c>
    </row>
    <row r="9">
      <c r="B9" s="7" t="inlineStr">
        <is>
          <t>Historial Sales by Manufacturer</t>
        </is>
      </c>
      <c r="F9" s="6" t="inlineStr">
        <is>
          <t>Delaware</t>
        </is>
      </c>
      <c r="G9" s="6" t="inlineStr">
        <is>
          <t>DE</t>
        </is>
      </c>
    </row>
    <row r="10">
      <c r="B10" s="5" t="inlineStr">
        <is>
          <t>EVAdopotion.com</t>
        </is>
      </c>
      <c r="F10" s="6" t="inlineStr">
        <is>
          <t>Florida</t>
        </is>
      </c>
      <c r="G10" s="6" t="inlineStr">
        <is>
          <t>FL</t>
        </is>
      </c>
    </row>
    <row r="11">
      <c r="B11" s="5" t="n">
        <v>2019</v>
      </c>
      <c r="F11" s="6" t="inlineStr">
        <is>
          <t>Georgia</t>
        </is>
      </c>
      <c r="G11" s="6" t="inlineStr">
        <is>
          <t>GA</t>
        </is>
      </c>
    </row>
    <row r="12">
      <c r="B12" s="5" t="inlineStr">
        <is>
          <t>Federal EV Tax Credit Phase Out Tracker by Automaker</t>
        </is>
      </c>
      <c r="F12" s="6" t="inlineStr">
        <is>
          <t>Hawaii</t>
        </is>
      </c>
      <c r="G12" s="6" t="inlineStr">
        <is>
          <t>HI</t>
        </is>
      </c>
    </row>
    <row r="13">
      <c r="B13" s="8" t="inlineStr">
        <is>
          <t>https://evadoption.com/ev-sales/federal-ev-tax-credit-phase-out-tracker-by-automaker/</t>
        </is>
      </c>
      <c r="F13" s="6" t="inlineStr">
        <is>
          <t>Idaho</t>
        </is>
      </c>
      <c r="G13" s="6" t="inlineStr">
        <is>
          <t>ID</t>
        </is>
      </c>
    </row>
    <row r="14">
      <c r="B14" s="5" t="n"/>
      <c r="F14" s="6" t="inlineStr">
        <is>
          <t>Illinois</t>
        </is>
      </c>
      <c r="G14" s="6" t="inlineStr">
        <is>
          <t>IL</t>
        </is>
      </c>
    </row>
    <row r="15">
      <c r="B15" s="7" t="inlineStr">
        <is>
          <t>2019 Sales by Manufacturer</t>
        </is>
      </c>
      <c r="F15" s="6" t="inlineStr">
        <is>
          <t>Indiana</t>
        </is>
      </c>
      <c r="G15" s="6" t="inlineStr">
        <is>
          <t>IN</t>
        </is>
      </c>
    </row>
    <row r="16">
      <c r="B16" s="5" t="inlineStr">
        <is>
          <t>InsideEVs</t>
        </is>
      </c>
      <c r="F16" s="6" t="inlineStr">
        <is>
          <t>Iowa</t>
        </is>
      </c>
      <c r="G16" s="6" t="inlineStr">
        <is>
          <t>IA</t>
        </is>
      </c>
    </row>
    <row r="17">
      <c r="B17" s="5" t="n">
        <v>2019</v>
      </c>
      <c r="F17" s="6" t="inlineStr">
        <is>
          <t>Kansas</t>
        </is>
      </c>
      <c r="G17" s="6" t="inlineStr">
        <is>
          <t>KS</t>
        </is>
      </c>
    </row>
    <row r="18">
      <c r="B18" s="9" t="inlineStr">
        <is>
          <t>Final Update: Monthly Plug-In EV Sales Scorecard: May 2019</t>
        </is>
      </c>
      <c r="F18" s="6" t="inlineStr">
        <is>
          <t>Kentucky</t>
        </is>
      </c>
      <c r="G18" s="6" t="inlineStr">
        <is>
          <t>KY</t>
        </is>
      </c>
    </row>
    <row r="19">
      <c r="B19" s="8" t="inlineStr">
        <is>
          <t>https://insideevs.com/news/352626/ev-sales-scorecard-may-2019/</t>
        </is>
      </c>
      <c r="F19" s="6" t="inlineStr">
        <is>
          <t>Louisiana</t>
        </is>
      </c>
      <c r="G19" s="6" t="inlineStr">
        <is>
          <t>LA</t>
        </is>
      </c>
    </row>
    <row r="20">
      <c r="B20" s="10" t="n"/>
      <c r="F20" s="6" t="inlineStr">
        <is>
          <t>Maine</t>
        </is>
      </c>
      <c r="G20" s="6" t="inlineStr">
        <is>
          <t>ME</t>
        </is>
      </c>
    </row>
    <row r="21" ht="15.75" customHeight="1" s="28">
      <c r="B21" s="7" t="inlineStr">
        <is>
          <t>State Rebate Amounts</t>
        </is>
      </c>
      <c r="F21" s="6" t="inlineStr">
        <is>
          <t>Maryland</t>
        </is>
      </c>
      <c r="G21" s="6" t="inlineStr">
        <is>
          <t>MD</t>
        </is>
      </c>
    </row>
    <row r="22" ht="15.75" customHeight="1" s="28">
      <c r="B22" s="5" t="inlineStr">
        <is>
          <t>Yamauchi, Mia</t>
        </is>
      </c>
      <c r="F22" s="6" t="inlineStr">
        <is>
          <t>Massachusetts</t>
        </is>
      </c>
      <c r="G22" s="6" t="inlineStr">
        <is>
          <t>MA</t>
        </is>
      </c>
    </row>
    <row r="23" ht="15.75" customHeight="1" s="28">
      <c r="B23" s="5" t="n">
        <v>2017</v>
      </c>
      <c r="F23" s="6" t="inlineStr">
        <is>
          <t>Michigan</t>
        </is>
      </c>
      <c r="G23" s="6" t="inlineStr">
        <is>
          <t>MI</t>
        </is>
      </c>
    </row>
    <row r="24" ht="15.75" customHeight="1" s="28">
      <c r="B24" s="5" t="inlineStr">
        <is>
          <t>Updated 2017 Incentives for Electric Vehicles and EVSE (for Tesla and More)</t>
        </is>
      </c>
      <c r="F24" s="6" t="inlineStr">
        <is>
          <t>Minnesota</t>
        </is>
      </c>
      <c r="G24" s="6" t="inlineStr">
        <is>
          <t>MN</t>
        </is>
      </c>
    </row>
    <row r="25" ht="15.75" customHeight="1" s="28">
      <c r="B25" s="5" t="inlineStr">
        <is>
          <t>https://www.pluglesspower.com/learn/updated-2017-incentives-electric-vehicles-evse-state-federal-tax-credits-grants-loans-rebates/</t>
        </is>
      </c>
      <c r="F25" s="6" t="inlineStr">
        <is>
          <t>Mississippi</t>
        </is>
      </c>
      <c r="G25" s="6" t="inlineStr">
        <is>
          <t>MS</t>
        </is>
      </c>
    </row>
    <row r="26" ht="15.75" customHeight="1" s="28">
      <c r="B26" s="5" t="n"/>
      <c r="F26" s="6" t="inlineStr">
        <is>
          <t>Missouri</t>
        </is>
      </c>
      <c r="G26" s="6" t="inlineStr">
        <is>
          <t>MO</t>
        </is>
      </c>
    </row>
    <row r="27" ht="15.75" customHeight="1" s="28">
      <c r="B27" s="7" t="inlineStr">
        <is>
          <t>Population by U.S. State</t>
        </is>
      </c>
      <c r="F27" s="6" t="inlineStr">
        <is>
          <t>Montana</t>
        </is>
      </c>
      <c r="G27" s="6" t="inlineStr">
        <is>
          <t>MT</t>
        </is>
      </c>
    </row>
    <row r="28" ht="15.75" customHeight="1" s="28">
      <c r="B28" s="5" t="inlineStr">
        <is>
          <t>Wikipedia (with data from U.S. Census Bureau)</t>
        </is>
      </c>
      <c r="F28" s="6" t="inlineStr">
        <is>
          <t>Nebraska</t>
        </is>
      </c>
      <c r="G28" s="6" t="inlineStr">
        <is>
          <t>NE</t>
        </is>
      </c>
    </row>
    <row r="29" ht="15.75" customHeight="1" s="28">
      <c r="B29" s="5" t="n">
        <v>2017</v>
      </c>
      <c r="F29" s="6" t="inlineStr">
        <is>
          <t>Nevada</t>
        </is>
      </c>
      <c r="G29" s="6" t="inlineStr">
        <is>
          <t>NV</t>
        </is>
      </c>
    </row>
    <row r="30" ht="15.75" customHeight="1" s="28">
      <c r="B30" s="5" t="inlineStr">
        <is>
          <t>List of U.S. states and territories by population</t>
        </is>
      </c>
      <c r="F30" s="6" t="inlineStr">
        <is>
          <t>New Hampshire</t>
        </is>
      </c>
      <c r="G30" s="6" t="inlineStr">
        <is>
          <t>NH</t>
        </is>
      </c>
    </row>
    <row r="31" ht="15.75" customHeight="1" s="28">
      <c r="B31" s="5" t="inlineStr">
        <is>
          <t>https://en.wikipedia.org/wiki/List_of_U.S._states_and_territories_by_population</t>
        </is>
      </c>
      <c r="F31" s="6" t="inlineStr">
        <is>
          <t>New Jersey</t>
        </is>
      </c>
      <c r="G31" s="6" t="inlineStr">
        <is>
          <t>NJ</t>
        </is>
      </c>
    </row>
    <row r="32" ht="15.75" customHeight="1" s="28">
      <c r="B32" s="5" t="n"/>
      <c r="F32" s="6" t="inlineStr">
        <is>
          <t>New Mexico</t>
        </is>
      </c>
      <c r="G32" s="6" t="inlineStr">
        <is>
          <t>NM</t>
        </is>
      </c>
    </row>
    <row r="33" ht="15.75" customHeight="1" s="28">
      <c r="A33" s="1" t="inlineStr">
        <is>
          <t>Notes</t>
        </is>
      </c>
      <c r="B33" s="5" t="n"/>
      <c r="F33" s="6" t="inlineStr">
        <is>
          <t>New York</t>
        </is>
      </c>
      <c r="G33" s="6" t="inlineStr">
        <is>
          <t>NY</t>
        </is>
      </c>
    </row>
    <row r="34" ht="15.75" customHeight="1" s="28">
      <c r="A34" s="11" t="inlineStr">
        <is>
          <t>The U.S. only has BAU subsidies for passenger LDVs, not other vehicle types.</t>
        </is>
      </c>
      <c r="B34" s="5" t="n"/>
      <c r="F34" s="6" t="inlineStr">
        <is>
          <t>North Carolina</t>
        </is>
      </c>
      <c r="G34" s="6" t="inlineStr">
        <is>
          <t>NC</t>
        </is>
      </c>
    </row>
    <row r="35" ht="15.75" customHeight="1" s="28">
      <c r="A35" s="9" t="inlineStr">
        <is>
          <t>We account for both federal and state-level subsidies for EVs but not for</t>
        </is>
      </c>
      <c r="B35" s="5" t="n"/>
      <c r="F35" s="6" t="inlineStr">
        <is>
          <t>North Dakota</t>
        </is>
      </c>
      <c r="G35" s="6" t="inlineStr">
        <is>
          <t>ND</t>
        </is>
      </c>
    </row>
    <row r="36" ht="15.75" customHeight="1" s="28">
      <c r="A36" s="9" t="inlineStr">
        <is>
          <t>charging equipment.</t>
        </is>
      </c>
      <c r="B36" s="5" t="n"/>
      <c r="F36" s="6" t="inlineStr">
        <is>
          <t>Ohio</t>
        </is>
      </c>
      <c r="G36" s="6" t="inlineStr">
        <is>
          <t>OH</t>
        </is>
      </c>
    </row>
    <row r="37" ht="15.75" customHeight="1" s="28">
      <c r="B37" s="5" t="n"/>
      <c r="F37" s="6" t="inlineStr">
        <is>
          <t>Oklahoma</t>
        </is>
      </c>
      <c r="G37" s="6" t="inlineStr">
        <is>
          <t>OK</t>
        </is>
      </c>
    </row>
    <row r="38" ht="15.75" customHeight="1" s="28">
      <c r="A38" s="9" t="inlineStr">
        <is>
          <t>For assumptions governing EV tax credit phase-out, see the "Data" tab.</t>
        </is>
      </c>
      <c r="B38" s="5" t="n"/>
      <c r="F38" s="6" t="inlineStr">
        <is>
          <t>Oregon</t>
        </is>
      </c>
      <c r="G38" s="6" t="inlineStr">
        <is>
          <t>OR</t>
        </is>
      </c>
    </row>
    <row r="39" ht="15.75" customHeight="1" s="28">
      <c r="B39" s="5" t="n"/>
      <c r="F39" s="6" t="inlineStr">
        <is>
          <t>Pennsylvania</t>
        </is>
      </c>
      <c r="G39" s="6" t="inlineStr">
        <is>
          <t>PA</t>
        </is>
      </c>
    </row>
    <row r="40" ht="15.75" customHeight="1" s="28">
      <c r="B40" s="5" t="n"/>
      <c r="F40" s="6" t="inlineStr">
        <is>
          <t>Rhode Island</t>
        </is>
      </c>
      <c r="G40" s="6" t="inlineStr">
        <is>
          <t>RI</t>
        </is>
      </c>
    </row>
    <row r="41" ht="15.75" customHeight="1" s="28">
      <c r="B41" s="5" t="n"/>
      <c r="F41" s="6" t="inlineStr">
        <is>
          <t>South Carolina</t>
        </is>
      </c>
      <c r="G41" s="6" t="inlineStr">
        <is>
          <t>SC</t>
        </is>
      </c>
    </row>
    <row r="42" ht="15.75" customHeight="1" s="28">
      <c r="B42" s="5" t="n"/>
      <c r="F42" s="6" t="inlineStr">
        <is>
          <t>South Dakota</t>
        </is>
      </c>
      <c r="G42" s="6" t="inlineStr">
        <is>
          <t>SD</t>
        </is>
      </c>
    </row>
    <row r="43" ht="15.75" customHeight="1" s="28">
      <c r="B43" s="5" t="n"/>
      <c r="F43" s="6" t="inlineStr">
        <is>
          <t>Tennessee</t>
        </is>
      </c>
      <c r="G43" s="6" t="inlineStr">
        <is>
          <t>TN</t>
        </is>
      </c>
    </row>
    <row r="44" ht="15.75" customHeight="1" s="28">
      <c r="B44" s="5" t="n"/>
      <c r="F44" s="6" t="inlineStr">
        <is>
          <t>Texas</t>
        </is>
      </c>
      <c r="G44" s="6" t="inlineStr">
        <is>
          <t>TX</t>
        </is>
      </c>
    </row>
    <row r="45" ht="15.75" customHeight="1" s="28">
      <c r="B45" s="5" t="n"/>
      <c r="F45" s="6" t="inlineStr">
        <is>
          <t>Utah</t>
        </is>
      </c>
      <c r="G45" s="6" t="inlineStr">
        <is>
          <t>UT</t>
        </is>
      </c>
    </row>
    <row r="46" ht="15.75" customHeight="1" s="28">
      <c r="B46" s="5" t="n"/>
      <c r="F46" s="6" t="inlineStr">
        <is>
          <t>Vermont</t>
        </is>
      </c>
      <c r="G46" s="6" t="inlineStr">
        <is>
          <t>VT</t>
        </is>
      </c>
    </row>
    <row r="47" ht="15.75" customHeight="1" s="28">
      <c r="B47" s="5" t="n"/>
      <c r="F47" s="6" t="inlineStr">
        <is>
          <t>Virginia</t>
        </is>
      </c>
      <c r="G47" s="6" t="inlineStr">
        <is>
          <t>VA</t>
        </is>
      </c>
    </row>
    <row r="48" ht="15.75" customHeight="1" s="28">
      <c r="B48" s="5" t="n"/>
      <c r="F48" s="6" t="inlineStr">
        <is>
          <t>Washington</t>
        </is>
      </c>
      <c r="G48" s="6" t="inlineStr">
        <is>
          <t>WA</t>
        </is>
      </c>
    </row>
    <row r="49" ht="15.75" customHeight="1" s="28">
      <c r="B49" s="5" t="n"/>
      <c r="F49" s="6" t="inlineStr">
        <is>
          <t>West Virginia</t>
        </is>
      </c>
      <c r="G49" s="6" t="inlineStr">
        <is>
          <t>WV</t>
        </is>
      </c>
    </row>
    <row r="50" ht="15.75" customHeight="1" s="28">
      <c r="B50" s="5" t="n"/>
      <c r="F50" s="6" t="inlineStr">
        <is>
          <t>Wisconsin</t>
        </is>
      </c>
      <c r="G50" s="6" t="inlineStr">
        <is>
          <t>WI</t>
        </is>
      </c>
    </row>
    <row r="51" ht="15.75" customHeight="1" s="28">
      <c r="B51" s="5" t="n"/>
      <c r="F51" s="6" t="inlineStr">
        <is>
          <t>Wyoming</t>
        </is>
      </c>
      <c r="G51" s="6" t="inlineStr">
        <is>
          <t>WY</t>
        </is>
      </c>
    </row>
    <row r="52" ht="15.75" customHeight="1" s="28">
      <c r="B52" s="5" t="n"/>
    </row>
    <row r="53" ht="15.75" customHeight="1" s="28">
      <c r="B53" s="5" t="n"/>
    </row>
    <row r="54" ht="15.75" customHeight="1" s="28">
      <c r="B54" s="5" t="n"/>
    </row>
    <row r="55" ht="15.75" customHeight="1" s="28">
      <c r="B55" s="5" t="n"/>
    </row>
    <row r="56" ht="15.75" customHeight="1" s="28">
      <c r="B56" s="5" t="n"/>
    </row>
    <row r="57" ht="15.75" customHeight="1" s="28">
      <c r="B57" s="5" t="n"/>
    </row>
    <row r="58" ht="15.75" customHeight="1" s="28">
      <c r="B58" s="5" t="n"/>
    </row>
    <row r="59" ht="15.75" customHeight="1" s="28">
      <c r="B59" s="5" t="n"/>
    </row>
    <row r="60" ht="15.75" customHeight="1" s="28">
      <c r="B60" s="5" t="n"/>
    </row>
    <row r="61" ht="15.75" customHeight="1" s="28">
      <c r="B61" s="5" t="n"/>
    </row>
    <row r="62" ht="15.75" customHeight="1" s="28">
      <c r="B62" s="5" t="n"/>
    </row>
    <row r="63" ht="15.75" customHeight="1" s="28">
      <c r="B63" s="5" t="n"/>
    </row>
    <row r="64" ht="15.75" customHeight="1" s="28">
      <c r="B64" s="5" t="n"/>
    </row>
    <row r="65" ht="15.75" customHeight="1" s="28">
      <c r="B65" s="5" t="n"/>
    </row>
    <row r="66" ht="15.75" customHeight="1" s="28">
      <c r="B66" s="5" t="n"/>
    </row>
    <row r="67" ht="15.75" customHeight="1" s="28">
      <c r="B67" s="5" t="n"/>
    </row>
    <row r="68" ht="15.75" customHeight="1" s="28">
      <c r="B68" s="5" t="n"/>
    </row>
    <row r="69" ht="15.75" customHeight="1" s="28">
      <c r="B69" s="5" t="n"/>
    </row>
    <row r="70" ht="15.75" customHeight="1" s="28">
      <c r="B70" s="5" t="n"/>
    </row>
    <row r="71" ht="15.75" customHeight="1" s="28">
      <c r="B71" s="5" t="n"/>
    </row>
    <row r="72" ht="15.75" customHeight="1" s="28">
      <c r="B72" s="5" t="n"/>
    </row>
    <row r="73" ht="15.75" customHeight="1" s="28">
      <c r="B73" s="5" t="n"/>
    </row>
    <row r="74" ht="15.75" customHeight="1" s="28">
      <c r="B74" s="5" t="n"/>
    </row>
    <row r="75" ht="15.75" customHeight="1" s="28">
      <c r="B75" s="5" t="n"/>
    </row>
    <row r="76" ht="15.75" customHeight="1" s="28">
      <c r="B76" s="5" t="n"/>
    </row>
    <row r="77" ht="15.75" customHeight="1" s="28">
      <c r="B77" s="5" t="n"/>
    </row>
    <row r="78" ht="15.75" customHeight="1" s="28">
      <c r="B78" s="5" t="n"/>
    </row>
    <row r="79" ht="15.75" customHeight="1" s="28">
      <c r="B79" s="5" t="n"/>
    </row>
    <row r="80" ht="15.75" customHeight="1" s="28">
      <c r="B80" s="5" t="n"/>
    </row>
    <row r="81" ht="15.75" customHeight="1" s="28">
      <c r="B81" s="5" t="n"/>
    </row>
    <row r="82" ht="15.75" customHeight="1" s="28">
      <c r="B82" s="5" t="n"/>
    </row>
    <row r="83" ht="15.75" customHeight="1" s="28">
      <c r="B83" s="5" t="n"/>
    </row>
    <row r="84" ht="15.75" customHeight="1" s="28">
      <c r="B84" s="5" t="n"/>
    </row>
    <row r="85" ht="15.75" customHeight="1" s="28">
      <c r="B85" s="5" t="n"/>
    </row>
    <row r="86" ht="15.75" customHeight="1" s="28">
      <c r="B86" s="5" t="n"/>
    </row>
    <row r="87" ht="15.75" customHeight="1" s="28">
      <c r="B87" s="5" t="n"/>
    </row>
    <row r="88" ht="15.75" customHeight="1" s="28">
      <c r="B88" s="5" t="n"/>
    </row>
    <row r="89" ht="15.75" customHeight="1" s="28">
      <c r="B89" s="5" t="n"/>
    </row>
    <row r="90" ht="15.75" customHeight="1" s="28">
      <c r="B90" s="5" t="n"/>
    </row>
    <row r="91" ht="15.75" customHeight="1" s="28">
      <c r="B91" s="5" t="n"/>
    </row>
    <row r="92" ht="15.75" customHeight="1" s="28">
      <c r="B92" s="5" t="n"/>
    </row>
    <row r="93" ht="15.75" customHeight="1" s="28">
      <c r="B93" s="5" t="n"/>
    </row>
    <row r="94" ht="15.75" customHeight="1" s="28">
      <c r="B94" s="5" t="n"/>
    </row>
    <row r="95" ht="15.75" customHeight="1" s="28">
      <c r="B95" s="5" t="n"/>
    </row>
    <row r="96" ht="15.75" customHeight="1" s="28">
      <c r="B96" s="5" t="n"/>
    </row>
    <row r="97" ht="15.75" customHeight="1" s="28">
      <c r="B97" s="5" t="n"/>
    </row>
    <row r="98" ht="15.75" customHeight="1" s="28">
      <c r="B98" s="5" t="n"/>
    </row>
    <row r="99" ht="15.75" customHeight="1" s="28">
      <c r="B99" s="5" t="n"/>
    </row>
    <row r="100" ht="15.75" customHeight="1" s="28">
      <c r="B100" s="5" t="n"/>
    </row>
    <row r="101" ht="15.75" customHeight="1" s="28">
      <c r="B101" s="5" t="n"/>
    </row>
    <row r="102" ht="15.75" customHeight="1" s="28">
      <c r="B102" s="5" t="n"/>
    </row>
    <row r="103" ht="15.75" customHeight="1" s="28">
      <c r="B103" s="5" t="n"/>
    </row>
    <row r="104" ht="15.75" customHeight="1" s="28">
      <c r="B104" s="5" t="n"/>
    </row>
    <row r="105" ht="15.75" customHeight="1" s="28">
      <c r="B105" s="5" t="n"/>
    </row>
    <row r="106" ht="15.75" customHeight="1" s="28">
      <c r="B106" s="5" t="n"/>
    </row>
    <row r="107" ht="15.75" customHeight="1" s="28">
      <c r="B107" s="5" t="n"/>
    </row>
    <row r="108" ht="15.75" customHeight="1" s="28">
      <c r="B108" s="5" t="n"/>
    </row>
    <row r="109" ht="15.75" customHeight="1" s="28">
      <c r="B109" s="5" t="n"/>
    </row>
    <row r="110" ht="15.75" customHeight="1" s="28">
      <c r="B110" s="5" t="n"/>
    </row>
    <row r="111" ht="15.75" customHeight="1" s="28">
      <c r="B111" s="5" t="n"/>
    </row>
    <row r="112" ht="15.75" customHeight="1" s="28">
      <c r="B112" s="5" t="n"/>
    </row>
    <row r="113" ht="15.75" customHeight="1" s="28">
      <c r="B113" s="5" t="n"/>
    </row>
    <row r="114" ht="15.75" customHeight="1" s="28">
      <c r="B114" s="5" t="n"/>
    </row>
    <row r="115" ht="15.75" customHeight="1" s="28">
      <c r="B115" s="5" t="n"/>
    </row>
    <row r="116" ht="15.75" customHeight="1" s="28">
      <c r="B116" s="5" t="n"/>
    </row>
    <row r="117" ht="15.75" customHeight="1" s="28">
      <c r="B117" s="5" t="n"/>
    </row>
    <row r="118" ht="15.75" customHeight="1" s="28">
      <c r="B118" s="5" t="n"/>
    </row>
    <row r="119" ht="15.75" customHeight="1" s="28">
      <c r="B119" s="5" t="n"/>
    </row>
    <row r="120" ht="15.75" customHeight="1" s="28">
      <c r="B120" s="5" t="n"/>
    </row>
    <row r="121" ht="15.75" customHeight="1" s="28">
      <c r="B121" s="5" t="n"/>
    </row>
    <row r="122" ht="15.75" customHeight="1" s="28">
      <c r="B122" s="5" t="n"/>
    </row>
    <row r="123" ht="15.75" customHeight="1" s="28">
      <c r="B123" s="5" t="n"/>
    </row>
    <row r="124" ht="15.75" customHeight="1" s="28">
      <c r="B124" s="5" t="n"/>
    </row>
    <row r="125" ht="15.75" customHeight="1" s="28">
      <c r="B125" s="5" t="n"/>
    </row>
    <row r="126" ht="15.75" customHeight="1" s="28">
      <c r="B126" s="5" t="n"/>
    </row>
    <row r="127" ht="15.75" customHeight="1" s="28">
      <c r="B127" s="5" t="n"/>
    </row>
    <row r="128" ht="15.75" customHeight="1" s="28">
      <c r="B128" s="5" t="n"/>
    </row>
    <row r="129" ht="15.75" customHeight="1" s="28">
      <c r="B129" s="5" t="n"/>
    </row>
    <row r="130" ht="15.75" customHeight="1" s="28">
      <c r="B130" s="5" t="n"/>
    </row>
    <row r="131" ht="15.75" customHeight="1" s="28">
      <c r="B131" s="5" t="n"/>
    </row>
    <row r="132" ht="15.75" customHeight="1" s="28">
      <c r="B132" s="5" t="n"/>
    </row>
    <row r="133" ht="15.75" customHeight="1" s="28">
      <c r="B133" s="5" t="n"/>
    </row>
    <row r="134" ht="15.75" customHeight="1" s="28">
      <c r="B134" s="5" t="n"/>
    </row>
    <row r="135" ht="15.75" customHeight="1" s="28">
      <c r="B135" s="5" t="n"/>
    </row>
    <row r="136" ht="15.75" customHeight="1" s="28">
      <c r="B136" s="5" t="n"/>
    </row>
    <row r="137" ht="15.75" customHeight="1" s="28">
      <c r="B137" s="5" t="n"/>
    </row>
    <row r="138" ht="15.75" customHeight="1" s="28">
      <c r="B138" s="5" t="n"/>
    </row>
    <row r="139" ht="15.75" customHeight="1" s="28">
      <c r="B139" s="5" t="n"/>
    </row>
    <row r="140" ht="15.75" customHeight="1" s="28">
      <c r="B140" s="5" t="n"/>
    </row>
    <row r="141" ht="15.75" customHeight="1" s="28">
      <c r="B141" s="5" t="n"/>
    </row>
    <row r="142" ht="15.75" customHeight="1" s="28">
      <c r="B142" s="5" t="n"/>
    </row>
    <row r="143" ht="15.75" customHeight="1" s="28">
      <c r="B143" s="5" t="n"/>
    </row>
    <row r="144" ht="15.75" customHeight="1" s="28">
      <c r="B144" s="5" t="n"/>
    </row>
    <row r="145" ht="15.75" customHeight="1" s="28">
      <c r="B145" s="5" t="n"/>
    </row>
    <row r="146" ht="15.75" customHeight="1" s="28">
      <c r="B146" s="5" t="n"/>
    </row>
    <row r="147" ht="15.75" customHeight="1" s="28">
      <c r="B147" s="5" t="n"/>
    </row>
    <row r="148" ht="15.75" customHeight="1" s="28">
      <c r="B148" s="5" t="n"/>
    </row>
    <row r="149" ht="15.75" customHeight="1" s="28">
      <c r="B149" s="5" t="n"/>
    </row>
    <row r="150" ht="15.75" customHeight="1" s="28">
      <c r="B150" s="5" t="n"/>
    </row>
    <row r="151" ht="15.75" customHeight="1" s="28">
      <c r="B151" s="5" t="n"/>
    </row>
    <row r="152" ht="15.75" customHeight="1" s="28">
      <c r="B152" s="5" t="n"/>
    </row>
    <row r="153" ht="15.75" customHeight="1" s="28">
      <c r="B153" s="5" t="n"/>
    </row>
    <row r="154" ht="15.75" customHeight="1" s="28">
      <c r="B154" s="5" t="n"/>
    </row>
    <row r="155" ht="15.75" customHeight="1" s="28">
      <c r="B155" s="5" t="n"/>
    </row>
    <row r="156" ht="15.75" customHeight="1" s="28">
      <c r="B156" s="5" t="n"/>
    </row>
    <row r="157" ht="15.75" customHeight="1" s="28">
      <c r="B157" s="5" t="n"/>
    </row>
    <row r="158" ht="15.75" customHeight="1" s="28">
      <c r="B158" s="5" t="n"/>
    </row>
    <row r="159" ht="15.75" customHeight="1" s="28">
      <c r="B159" s="5" t="n"/>
    </row>
    <row r="160" ht="15.75" customHeight="1" s="28">
      <c r="B160" s="5" t="n"/>
    </row>
    <row r="161" ht="15.75" customHeight="1" s="28">
      <c r="B161" s="5" t="n"/>
    </row>
    <row r="162" ht="15.75" customHeight="1" s="28">
      <c r="B162" s="5" t="n"/>
    </row>
    <row r="163" ht="15.75" customHeight="1" s="28">
      <c r="B163" s="5" t="n"/>
    </row>
    <row r="164" ht="15.75" customHeight="1" s="28">
      <c r="B164" s="5" t="n"/>
    </row>
    <row r="165" ht="15.75" customHeight="1" s="28">
      <c r="B165" s="5" t="n"/>
    </row>
    <row r="166" ht="15.75" customHeight="1" s="28">
      <c r="B166" s="5" t="n"/>
    </row>
    <row r="167" ht="15.75" customHeight="1" s="28">
      <c r="B167" s="5" t="n"/>
    </row>
    <row r="168" ht="15.75" customHeight="1" s="28">
      <c r="B168" s="5" t="n"/>
    </row>
    <row r="169" ht="15.75" customHeight="1" s="28">
      <c r="B169" s="5" t="n"/>
    </row>
    <row r="170" ht="15.75" customHeight="1" s="28">
      <c r="B170" s="5" t="n"/>
    </row>
    <row r="171" ht="15.75" customHeight="1" s="28">
      <c r="B171" s="5" t="n"/>
    </row>
    <row r="172" ht="15.75" customHeight="1" s="28">
      <c r="B172" s="5" t="n"/>
    </row>
    <row r="173" ht="15.75" customHeight="1" s="28">
      <c r="B173" s="5" t="n"/>
    </row>
    <row r="174" ht="15.75" customHeight="1" s="28">
      <c r="B174" s="5" t="n"/>
    </row>
    <row r="175" ht="15.75" customHeight="1" s="28">
      <c r="B175" s="5" t="n"/>
    </row>
    <row r="176" ht="15.75" customHeight="1" s="28">
      <c r="B176" s="5" t="n"/>
    </row>
    <row r="177" ht="15.75" customHeight="1" s="28">
      <c r="B177" s="5" t="n"/>
    </row>
    <row r="178" ht="15.75" customHeight="1" s="28">
      <c r="B178" s="5" t="n"/>
    </row>
    <row r="179" ht="15.75" customHeight="1" s="28">
      <c r="B179" s="5" t="n"/>
    </row>
    <row r="180" ht="15.75" customHeight="1" s="28">
      <c r="B180" s="5" t="n"/>
    </row>
    <row r="181" ht="15.75" customHeight="1" s="28">
      <c r="B181" s="5" t="n"/>
    </row>
    <row r="182" ht="15.75" customHeight="1" s="28">
      <c r="B182" s="5" t="n"/>
    </row>
    <row r="183" ht="15.75" customHeight="1" s="28">
      <c r="B183" s="5" t="n"/>
    </row>
    <row r="184" ht="15.75" customHeight="1" s="28">
      <c r="B184" s="5" t="n"/>
    </row>
    <row r="185" ht="15.75" customHeight="1" s="28">
      <c r="B185" s="5" t="n"/>
    </row>
    <row r="186" ht="15.75" customHeight="1" s="28">
      <c r="B186" s="5" t="n"/>
    </row>
    <row r="187" ht="15.75" customHeight="1" s="28">
      <c r="B187" s="5" t="n"/>
    </row>
    <row r="188" ht="15.75" customHeight="1" s="28">
      <c r="B188" s="5" t="n"/>
    </row>
    <row r="189" ht="15.75" customHeight="1" s="28">
      <c r="B189" s="5" t="n"/>
    </row>
    <row r="190" ht="15.75" customHeight="1" s="28">
      <c r="B190" s="5" t="n"/>
    </row>
    <row r="191" ht="15.75" customHeight="1" s="28">
      <c r="B191" s="5" t="n"/>
    </row>
    <row r="192" ht="15.75" customHeight="1" s="28">
      <c r="B192" s="5" t="n"/>
    </row>
    <row r="193" ht="15.75" customHeight="1" s="28">
      <c r="B193" s="5" t="n"/>
    </row>
    <row r="194" ht="15.75" customHeight="1" s="28">
      <c r="B194" s="5" t="n"/>
    </row>
    <row r="195" ht="15.75" customHeight="1" s="28">
      <c r="B195" s="5" t="n"/>
    </row>
    <row r="196" ht="15.75" customHeight="1" s="28">
      <c r="B196" s="5" t="n"/>
    </row>
    <row r="197" ht="15.75" customHeight="1" s="28">
      <c r="B197" s="5" t="n"/>
    </row>
    <row r="198" ht="15.75" customHeight="1" s="28">
      <c r="B198" s="5" t="n"/>
    </row>
    <row r="199" ht="15.75" customHeight="1" s="28">
      <c r="B199" s="5" t="n"/>
    </row>
    <row r="200" ht="15.75" customHeight="1" s="28">
      <c r="B200" s="5" t="n"/>
    </row>
    <row r="201" ht="15.75" customHeight="1" s="28">
      <c r="B201" s="5" t="n"/>
    </row>
    <row r="202" ht="15.75" customHeight="1" s="28">
      <c r="B202" s="5" t="n"/>
    </row>
    <row r="203" ht="15.75" customHeight="1" s="28">
      <c r="B203" s="5" t="n"/>
    </row>
    <row r="204" ht="15.75" customHeight="1" s="28">
      <c r="B204" s="5" t="n"/>
    </row>
    <row r="205" ht="15.75" customHeight="1" s="28">
      <c r="B205" s="5" t="n"/>
    </row>
    <row r="206" ht="15.75" customHeight="1" s="28">
      <c r="B206" s="5" t="n"/>
    </row>
    <row r="207" ht="15.75" customHeight="1" s="28">
      <c r="B207" s="5" t="n"/>
    </row>
    <row r="208" ht="15.75" customHeight="1" s="28">
      <c r="B208" s="5" t="n"/>
    </row>
    <row r="209" ht="15.75" customHeight="1" s="28">
      <c r="B209" s="5" t="n"/>
    </row>
    <row r="210" ht="15.75" customHeight="1" s="28">
      <c r="B210" s="5" t="n"/>
    </row>
    <row r="211" ht="15.75" customHeight="1" s="28">
      <c r="B211" s="5" t="n"/>
    </row>
    <row r="212" ht="15.75" customHeight="1" s="28">
      <c r="B212" s="5" t="n"/>
    </row>
    <row r="213" ht="15.75" customHeight="1" s="28">
      <c r="B213" s="5" t="n"/>
    </row>
    <row r="214" ht="15.75" customHeight="1" s="28">
      <c r="B214" s="5" t="n"/>
    </row>
    <row r="215" ht="15.75" customHeight="1" s="28">
      <c r="B215" s="5" t="n"/>
    </row>
    <row r="216" ht="15.75" customHeight="1" s="28">
      <c r="B216" s="5" t="n"/>
    </row>
    <row r="217" ht="15.75" customHeight="1" s="28">
      <c r="B217" s="5" t="n"/>
    </row>
    <row r="218" ht="15.75" customHeight="1" s="28">
      <c r="B218" s="5" t="n"/>
    </row>
    <row r="219" ht="15.75" customHeight="1" s="28">
      <c r="B219" s="5" t="n"/>
    </row>
    <row r="220" ht="15.75" customHeight="1" s="28">
      <c r="B220" s="5" t="n"/>
    </row>
    <row r="221" ht="15.75" customHeight="1" s="28">
      <c r="B221" s="5" t="n"/>
    </row>
    <row r="222" ht="15.75" customHeight="1" s="28">
      <c r="B222" s="5" t="n"/>
    </row>
    <row r="223" ht="15.75" customHeight="1" s="28">
      <c r="B223" s="5" t="n"/>
    </row>
    <row r="224" ht="15.75" customHeight="1" s="28">
      <c r="B224" s="5" t="n"/>
    </row>
    <row r="225" ht="15.75" customHeight="1" s="28">
      <c r="B225" s="5" t="n"/>
    </row>
    <row r="226" ht="15.75" customHeight="1" s="28">
      <c r="B226" s="5" t="n"/>
    </row>
    <row r="227" ht="15.75" customHeight="1" s="28">
      <c r="B227" s="5" t="n"/>
    </row>
    <row r="228" ht="15.75" customHeight="1" s="28">
      <c r="B228" s="5" t="n"/>
    </row>
    <row r="229" ht="15.75" customHeight="1" s="28">
      <c r="B229" s="5" t="n"/>
    </row>
    <row r="230" ht="15.75" customHeight="1" s="28">
      <c r="B230" s="5" t="n"/>
    </row>
    <row r="231" ht="15.75" customHeight="1" s="28">
      <c r="B231" s="5" t="n"/>
    </row>
    <row r="232" ht="15.75" customHeight="1" s="28">
      <c r="B232" s="5" t="n"/>
    </row>
    <row r="233" ht="15.75" customHeight="1" s="28">
      <c r="B233" s="5" t="n"/>
    </row>
    <row r="234" ht="15.75" customHeight="1" s="28">
      <c r="B234" s="5" t="n"/>
    </row>
    <row r="235" ht="15.75" customHeight="1" s="28">
      <c r="B235" s="5" t="n"/>
    </row>
    <row r="236" ht="15.75" customHeight="1" s="28">
      <c r="B236" s="5" t="n"/>
    </row>
    <row r="237" ht="15.75" customHeight="1" s="28">
      <c r="B237" s="5" t="n"/>
    </row>
    <row r="238" ht="15.75" customHeight="1" s="28">
      <c r="B238" s="5" t="n"/>
    </row>
    <row r="239" ht="15.75" customHeight="1" s="28">
      <c r="B239" s="5" t="n"/>
    </row>
    <row r="240" ht="15.75" customHeight="1" s="28">
      <c r="B240" s="5" t="n"/>
    </row>
    <row r="241" ht="15.75" customHeight="1" s="28">
      <c r="B241" s="5" t="n"/>
    </row>
    <row r="242" ht="15.75" customHeight="1" s="28">
      <c r="B242" s="5" t="n"/>
    </row>
    <row r="243" ht="15.75" customHeight="1" s="28">
      <c r="B243" s="5" t="n"/>
    </row>
    <row r="244" ht="15.75" customHeight="1" s="28">
      <c r="B244" s="5" t="n"/>
    </row>
    <row r="245" ht="15.75" customHeight="1" s="28">
      <c r="B245" s="5" t="n"/>
    </row>
    <row r="246" ht="15.75" customHeight="1" s="28">
      <c r="B246" s="5" t="n"/>
    </row>
    <row r="247" ht="15.75" customHeight="1" s="28">
      <c r="B247" s="5" t="n"/>
    </row>
    <row r="248" ht="15.75" customHeight="1" s="28">
      <c r="B248" s="5" t="n"/>
    </row>
    <row r="249" ht="15.75" customHeight="1" s="28">
      <c r="B249" s="5" t="n"/>
    </row>
    <row r="250" ht="15.75" customHeight="1" s="28">
      <c r="B250" s="5" t="n"/>
    </row>
    <row r="251" ht="15.75" customHeight="1" s="28">
      <c r="B251" s="5" t="n"/>
    </row>
    <row r="252" ht="15.75" customHeight="1" s="28">
      <c r="B252" s="5" t="n"/>
    </row>
    <row r="253" ht="15.75" customHeight="1" s="28">
      <c r="B253" s="5" t="n"/>
    </row>
    <row r="254" ht="15.75" customHeight="1" s="28">
      <c r="B254" s="5" t="n"/>
    </row>
    <row r="255" ht="15.75" customHeight="1" s="28">
      <c r="B255" s="5" t="n"/>
    </row>
    <row r="256" ht="15.75" customHeight="1" s="28">
      <c r="B256" s="5" t="n"/>
    </row>
    <row r="257" ht="15.75" customHeight="1" s="28">
      <c r="B257" s="5" t="n"/>
    </row>
    <row r="258" ht="15.75" customHeight="1" s="28">
      <c r="B258" s="5" t="n"/>
    </row>
    <row r="259" ht="15.75" customHeight="1" s="28">
      <c r="B259" s="5" t="n"/>
    </row>
    <row r="260" ht="15.75" customHeight="1" s="28">
      <c r="B260" s="5" t="n"/>
    </row>
    <row r="261" ht="15.75" customHeight="1" s="28">
      <c r="B261" s="5" t="n"/>
    </row>
    <row r="262" ht="15.75" customHeight="1" s="28">
      <c r="B262" s="5" t="n"/>
    </row>
    <row r="263" ht="15.75" customHeight="1" s="28">
      <c r="B263" s="5" t="n"/>
    </row>
    <row r="264" ht="15.75" customHeight="1" s="28">
      <c r="B264" s="5" t="n"/>
    </row>
    <row r="265" ht="15.75" customHeight="1" s="28">
      <c r="B265" s="5" t="n"/>
    </row>
    <row r="266" ht="15.75" customHeight="1" s="28">
      <c r="B266" s="5" t="n"/>
    </row>
    <row r="267" ht="15.75" customHeight="1" s="28">
      <c r="B267" s="5" t="n"/>
    </row>
    <row r="268" ht="15.75" customHeight="1" s="28">
      <c r="B268" s="5" t="n"/>
    </row>
    <row r="269" ht="15.75" customHeight="1" s="28">
      <c r="B269" s="5" t="n"/>
    </row>
    <row r="270" ht="15.75" customHeight="1" s="28">
      <c r="B270" s="5" t="n"/>
    </row>
    <row r="271" ht="15.75" customHeight="1" s="28">
      <c r="B271" s="5" t="n"/>
    </row>
    <row r="272" ht="15.75" customHeight="1" s="28">
      <c r="B272" s="5" t="n"/>
    </row>
    <row r="273" ht="15.75" customHeight="1" s="28">
      <c r="B273" s="5" t="n"/>
    </row>
    <row r="274" ht="15.75" customHeight="1" s="28">
      <c r="B274" s="5" t="n"/>
    </row>
    <row r="275" ht="15.75" customHeight="1" s="28">
      <c r="B275" s="5" t="n"/>
    </row>
    <row r="276" ht="15.75" customHeight="1" s="28">
      <c r="B276" s="5" t="n"/>
    </row>
    <row r="277" ht="15.75" customHeight="1" s="28">
      <c r="B277" s="5" t="n"/>
    </row>
    <row r="278" ht="15.75" customHeight="1" s="28">
      <c r="B278" s="5" t="n"/>
    </row>
    <row r="279" ht="15.75" customHeight="1" s="28">
      <c r="B279" s="5" t="n"/>
    </row>
    <row r="280" ht="15.75" customHeight="1" s="28">
      <c r="B280" s="5" t="n"/>
    </row>
    <row r="281" ht="15.75" customHeight="1" s="28">
      <c r="B281" s="5" t="n"/>
    </row>
    <row r="282" ht="15.75" customHeight="1" s="28">
      <c r="B282" s="5" t="n"/>
    </row>
    <row r="283" ht="15.75" customHeight="1" s="28">
      <c r="B283" s="5" t="n"/>
    </row>
    <row r="284" ht="15.75" customHeight="1" s="28">
      <c r="B284" s="5" t="n"/>
    </row>
    <row r="285" ht="15.75" customHeight="1" s="28">
      <c r="B285" s="5" t="n"/>
    </row>
    <row r="286" ht="15.75" customHeight="1" s="28">
      <c r="B286" s="5" t="n"/>
    </row>
    <row r="287" ht="15.75" customHeight="1" s="28">
      <c r="B287" s="5" t="n"/>
    </row>
    <row r="288" ht="15.75" customHeight="1" s="28">
      <c r="B288" s="5" t="n"/>
    </row>
    <row r="289" ht="15.75" customHeight="1" s="28">
      <c r="B289" s="5" t="n"/>
    </row>
    <row r="290" ht="15.75" customHeight="1" s="28">
      <c r="B290" s="5" t="n"/>
    </row>
    <row r="291" ht="15.75" customHeight="1" s="28">
      <c r="B291" s="5" t="n"/>
    </row>
    <row r="292" ht="15.75" customHeight="1" s="28">
      <c r="B292" s="5" t="n"/>
    </row>
    <row r="293" ht="15.75" customHeight="1" s="28">
      <c r="B293" s="5" t="n"/>
    </row>
    <row r="294" ht="15.75" customHeight="1" s="28">
      <c r="B294" s="5" t="n"/>
    </row>
    <row r="295" ht="15.75" customHeight="1" s="28">
      <c r="B295" s="5" t="n"/>
    </row>
    <row r="296" ht="15.75" customHeight="1" s="28">
      <c r="B296" s="5" t="n"/>
    </row>
    <row r="297" ht="15.75" customHeight="1" s="28">
      <c r="B297" s="5" t="n"/>
    </row>
    <row r="298" ht="15.75" customHeight="1" s="28">
      <c r="B298" s="5" t="n"/>
    </row>
    <row r="299" ht="15.75" customHeight="1" s="28">
      <c r="B299" s="5" t="n"/>
    </row>
    <row r="300" ht="15.75" customHeight="1" s="28">
      <c r="B300" s="5" t="n"/>
    </row>
    <row r="301" ht="15.75" customHeight="1" s="28">
      <c r="B301" s="5" t="n"/>
    </row>
    <row r="302" ht="15.75" customHeight="1" s="28">
      <c r="B302" s="5" t="n"/>
    </row>
    <row r="303" ht="15.75" customHeight="1" s="28">
      <c r="B303" s="5" t="n"/>
    </row>
    <row r="304" ht="15.75" customHeight="1" s="28">
      <c r="B304" s="5" t="n"/>
    </row>
    <row r="305" ht="15.75" customHeight="1" s="28">
      <c r="B305" s="5" t="n"/>
    </row>
    <row r="306" ht="15.75" customHeight="1" s="28">
      <c r="B306" s="5" t="n"/>
    </row>
    <row r="307" ht="15.75" customHeight="1" s="28">
      <c r="B307" s="5" t="n"/>
    </row>
    <row r="308" ht="15.75" customHeight="1" s="28">
      <c r="B308" s="5" t="n"/>
    </row>
    <row r="309" ht="15.75" customHeight="1" s="28">
      <c r="B309" s="5" t="n"/>
    </row>
    <row r="310" ht="15.75" customHeight="1" s="28">
      <c r="B310" s="5" t="n"/>
    </row>
    <row r="311" ht="15.75" customHeight="1" s="28">
      <c r="B311" s="5" t="n"/>
    </row>
    <row r="312" ht="15.75" customHeight="1" s="28">
      <c r="B312" s="5" t="n"/>
    </row>
    <row r="313" ht="15.75" customHeight="1" s="28">
      <c r="B313" s="5" t="n"/>
    </row>
    <row r="314" ht="15.75" customHeight="1" s="28">
      <c r="B314" s="5" t="n"/>
    </row>
    <row r="315" ht="15.75" customHeight="1" s="28">
      <c r="B315" s="5" t="n"/>
    </row>
    <row r="316" ht="15.75" customHeight="1" s="28">
      <c r="B316" s="5" t="n"/>
    </row>
    <row r="317" ht="15.75" customHeight="1" s="28">
      <c r="B317" s="5" t="n"/>
    </row>
    <row r="318" ht="15.75" customHeight="1" s="28">
      <c r="B318" s="5" t="n"/>
    </row>
    <row r="319" ht="15.75" customHeight="1" s="28">
      <c r="B319" s="5" t="n"/>
    </row>
    <row r="320" ht="15.75" customHeight="1" s="28">
      <c r="B320" s="5" t="n"/>
    </row>
    <row r="321" ht="15.75" customHeight="1" s="28">
      <c r="B321" s="5" t="n"/>
    </row>
    <row r="322" ht="15.75" customHeight="1" s="28">
      <c r="B322" s="5" t="n"/>
    </row>
    <row r="323" ht="15.75" customHeight="1" s="28">
      <c r="B323" s="5" t="n"/>
    </row>
    <row r="324" ht="15.75" customHeight="1" s="28">
      <c r="B324" s="5" t="n"/>
    </row>
    <row r="325" ht="15.75" customHeight="1" s="28">
      <c r="B325" s="5" t="n"/>
    </row>
    <row r="326" ht="15.75" customHeight="1" s="28">
      <c r="B326" s="5" t="n"/>
    </row>
    <row r="327" ht="15.75" customHeight="1" s="28">
      <c r="B327" s="5" t="n"/>
    </row>
    <row r="328" ht="15.75" customHeight="1" s="28">
      <c r="B328" s="5" t="n"/>
    </row>
    <row r="329" ht="15.75" customHeight="1" s="28">
      <c r="B329" s="5" t="n"/>
    </row>
    <row r="330" ht="15.75" customHeight="1" s="28">
      <c r="B330" s="5" t="n"/>
    </row>
    <row r="331" ht="15.75" customHeight="1" s="28">
      <c r="B331" s="5" t="n"/>
    </row>
    <row r="332" ht="15.75" customHeight="1" s="28">
      <c r="B332" s="5" t="n"/>
    </row>
    <row r="333" ht="15.75" customHeight="1" s="28">
      <c r="B333" s="5" t="n"/>
    </row>
    <row r="334" ht="15.75" customHeight="1" s="28">
      <c r="B334" s="5" t="n"/>
    </row>
    <row r="335" ht="15.75" customHeight="1" s="28">
      <c r="B335" s="5" t="n"/>
    </row>
    <row r="336" ht="15.75" customHeight="1" s="28">
      <c r="B336" s="5" t="n"/>
    </row>
    <row r="337" ht="15.75" customHeight="1" s="28">
      <c r="B337" s="5" t="n"/>
    </row>
    <row r="338" ht="15.75" customHeight="1" s="28">
      <c r="B338" s="5" t="n"/>
    </row>
    <row r="339" ht="15.75" customHeight="1" s="28">
      <c r="B339" s="5" t="n"/>
    </row>
    <row r="340" ht="15.75" customHeight="1" s="28">
      <c r="B340" s="5" t="n"/>
    </row>
    <row r="341" ht="15.75" customHeight="1" s="28">
      <c r="B341" s="5" t="n"/>
    </row>
    <row r="342" ht="15.75" customHeight="1" s="28">
      <c r="B342" s="5" t="n"/>
    </row>
    <row r="343" ht="15.75" customHeight="1" s="28">
      <c r="B343" s="5" t="n"/>
    </row>
    <row r="344" ht="15.75" customHeight="1" s="28">
      <c r="B344" s="5" t="n"/>
    </row>
    <row r="345" ht="15.75" customHeight="1" s="28">
      <c r="B345" s="5" t="n"/>
    </row>
    <row r="346" ht="15.75" customHeight="1" s="28">
      <c r="B346" s="5" t="n"/>
    </row>
    <row r="347" ht="15.75" customHeight="1" s="28">
      <c r="B347" s="5" t="n"/>
    </row>
    <row r="348" ht="15.75" customHeight="1" s="28">
      <c r="B348" s="5" t="n"/>
    </row>
    <row r="349" ht="15.75" customHeight="1" s="28">
      <c r="B349" s="5" t="n"/>
    </row>
    <row r="350" ht="15.75" customHeight="1" s="28">
      <c r="B350" s="5" t="n"/>
    </row>
    <row r="351" ht="15.75" customHeight="1" s="28">
      <c r="B351" s="5" t="n"/>
    </row>
    <row r="352" ht="15.75" customHeight="1" s="28">
      <c r="B352" s="5" t="n"/>
    </row>
    <row r="353" ht="15.75" customHeight="1" s="28">
      <c r="B353" s="5" t="n"/>
    </row>
    <row r="354" ht="15.75" customHeight="1" s="28">
      <c r="B354" s="5" t="n"/>
    </row>
    <row r="355" ht="15.75" customHeight="1" s="28">
      <c r="B355" s="5" t="n"/>
    </row>
    <row r="356" ht="15.75" customHeight="1" s="28">
      <c r="B356" s="5" t="n"/>
    </row>
    <row r="357" ht="15.75" customHeight="1" s="28">
      <c r="B357" s="5" t="n"/>
    </row>
    <row r="358" ht="15.75" customHeight="1" s="28">
      <c r="B358" s="5" t="n"/>
    </row>
    <row r="359" ht="15.75" customHeight="1" s="28">
      <c r="B359" s="5" t="n"/>
    </row>
    <row r="360" ht="15.75" customHeight="1" s="28">
      <c r="B360" s="5" t="n"/>
    </row>
    <row r="361" ht="15.75" customHeight="1" s="28">
      <c r="B361" s="5" t="n"/>
    </row>
    <row r="362" ht="15.75" customHeight="1" s="28">
      <c r="B362" s="5" t="n"/>
    </row>
    <row r="363" ht="15.75" customHeight="1" s="28">
      <c r="B363" s="5" t="n"/>
    </row>
    <row r="364" ht="15.75" customHeight="1" s="28">
      <c r="B364" s="5" t="n"/>
    </row>
    <row r="365" ht="15.75" customHeight="1" s="28">
      <c r="B365" s="5" t="n"/>
    </row>
    <row r="366" ht="15.75" customHeight="1" s="28">
      <c r="B366" s="5" t="n"/>
    </row>
    <row r="367" ht="15.75" customHeight="1" s="28">
      <c r="B367" s="5" t="n"/>
    </row>
    <row r="368" ht="15.75" customHeight="1" s="28">
      <c r="B368" s="5" t="n"/>
    </row>
    <row r="369" ht="15.75" customHeight="1" s="28">
      <c r="B369" s="5" t="n"/>
    </row>
    <row r="370" ht="15.75" customHeight="1" s="28">
      <c r="B370" s="5" t="n"/>
    </row>
    <row r="371" ht="15.75" customHeight="1" s="28">
      <c r="B371" s="5" t="n"/>
    </row>
    <row r="372" ht="15.75" customHeight="1" s="28">
      <c r="B372" s="5" t="n"/>
    </row>
    <row r="373" ht="15.75" customHeight="1" s="28">
      <c r="B373" s="5" t="n"/>
    </row>
    <row r="374" ht="15.75" customHeight="1" s="28">
      <c r="B374" s="5" t="n"/>
    </row>
    <row r="375" ht="15.75" customHeight="1" s="28">
      <c r="B375" s="5" t="n"/>
    </row>
    <row r="376" ht="15.75" customHeight="1" s="28">
      <c r="B376" s="5" t="n"/>
    </row>
    <row r="377" ht="15.75" customHeight="1" s="28">
      <c r="B377" s="5" t="n"/>
    </row>
    <row r="378" ht="15.75" customHeight="1" s="28">
      <c r="B378" s="5" t="n"/>
    </row>
    <row r="379" ht="15.75" customHeight="1" s="28">
      <c r="B379" s="5" t="n"/>
    </row>
    <row r="380" ht="15.75" customHeight="1" s="28">
      <c r="B380" s="5" t="n"/>
    </row>
    <row r="381" ht="15.75" customHeight="1" s="28">
      <c r="B381" s="5" t="n"/>
    </row>
    <row r="382" ht="15.75" customHeight="1" s="28">
      <c r="B382" s="5" t="n"/>
    </row>
    <row r="383" ht="15.75" customHeight="1" s="28">
      <c r="B383" s="5" t="n"/>
    </row>
    <row r="384" ht="15.75" customHeight="1" s="28">
      <c r="B384" s="5" t="n"/>
    </row>
    <row r="385" ht="15.75" customHeight="1" s="28">
      <c r="B385" s="5" t="n"/>
    </row>
    <row r="386" ht="15.75" customHeight="1" s="28">
      <c r="B386" s="5" t="n"/>
    </row>
    <row r="387" ht="15.75" customHeight="1" s="28">
      <c r="B387" s="5" t="n"/>
    </row>
    <row r="388" ht="15.75" customHeight="1" s="28">
      <c r="B388" s="5" t="n"/>
    </row>
    <row r="389" ht="15.75" customHeight="1" s="28">
      <c r="B389" s="5" t="n"/>
    </row>
    <row r="390" ht="15.75" customHeight="1" s="28">
      <c r="B390" s="5" t="n"/>
    </row>
    <row r="391" ht="15.75" customHeight="1" s="28">
      <c r="B391" s="5" t="n"/>
    </row>
    <row r="392" ht="15.75" customHeight="1" s="28">
      <c r="B392" s="5" t="n"/>
    </row>
    <row r="393" ht="15.75" customHeight="1" s="28">
      <c r="B393" s="5" t="n"/>
    </row>
    <row r="394" ht="15.75" customHeight="1" s="28">
      <c r="B394" s="5" t="n"/>
    </row>
    <row r="395" ht="15.75" customHeight="1" s="28">
      <c r="B395" s="5" t="n"/>
    </row>
    <row r="396" ht="15.75" customHeight="1" s="28">
      <c r="B396" s="5" t="n"/>
    </row>
    <row r="397" ht="15.75" customHeight="1" s="28">
      <c r="B397" s="5" t="n"/>
    </row>
    <row r="398" ht="15.75" customHeight="1" s="28">
      <c r="B398" s="5" t="n"/>
    </row>
    <row r="399" ht="15.75" customHeight="1" s="28">
      <c r="B399" s="5" t="n"/>
    </row>
    <row r="400" ht="15.75" customHeight="1" s="28">
      <c r="B400" s="5" t="n"/>
    </row>
    <row r="401" ht="15.75" customHeight="1" s="28">
      <c r="B401" s="5" t="n"/>
    </row>
    <row r="402" ht="15.75" customHeight="1" s="28">
      <c r="B402" s="5" t="n"/>
    </row>
    <row r="403" ht="15.75" customHeight="1" s="28">
      <c r="B403" s="5" t="n"/>
    </row>
    <row r="404" ht="15.75" customHeight="1" s="28">
      <c r="B404" s="5" t="n"/>
    </row>
    <row r="405" ht="15.75" customHeight="1" s="28">
      <c r="B405" s="5" t="n"/>
    </row>
    <row r="406" ht="15.75" customHeight="1" s="28">
      <c r="B406" s="5" t="n"/>
    </row>
    <row r="407" ht="15.75" customHeight="1" s="28">
      <c r="B407" s="5" t="n"/>
    </row>
    <row r="408" ht="15.75" customHeight="1" s="28">
      <c r="B408" s="5" t="n"/>
    </row>
    <row r="409" ht="15.75" customHeight="1" s="28">
      <c r="B409" s="5" t="n"/>
    </row>
    <row r="410" ht="15.75" customHeight="1" s="28">
      <c r="B410" s="5" t="n"/>
    </row>
    <row r="411" ht="15.75" customHeight="1" s="28">
      <c r="B411" s="5" t="n"/>
    </row>
    <row r="412" ht="15.75" customHeight="1" s="28">
      <c r="B412" s="5" t="n"/>
    </row>
    <row r="413" ht="15.75" customHeight="1" s="28">
      <c r="B413" s="5" t="n"/>
    </row>
    <row r="414" ht="15.75" customHeight="1" s="28">
      <c r="B414" s="5" t="n"/>
    </row>
    <row r="415" ht="15.75" customHeight="1" s="28">
      <c r="B415" s="5" t="n"/>
    </row>
    <row r="416" ht="15.75" customHeight="1" s="28">
      <c r="B416" s="5" t="n"/>
    </row>
    <row r="417" ht="15.75" customHeight="1" s="28">
      <c r="B417" s="5" t="n"/>
    </row>
    <row r="418" ht="15.75" customHeight="1" s="28">
      <c r="B418" s="5" t="n"/>
    </row>
    <row r="419" ht="15.75" customHeight="1" s="28">
      <c r="B419" s="5" t="n"/>
    </row>
    <row r="420" ht="15.75" customHeight="1" s="28">
      <c r="B420" s="5" t="n"/>
    </row>
    <row r="421" ht="15.75" customHeight="1" s="28">
      <c r="B421" s="5" t="n"/>
    </row>
    <row r="422" ht="15.75" customHeight="1" s="28">
      <c r="B422" s="5" t="n"/>
    </row>
    <row r="423" ht="15.75" customHeight="1" s="28">
      <c r="B423" s="5" t="n"/>
    </row>
    <row r="424" ht="15.75" customHeight="1" s="28">
      <c r="B424" s="5" t="n"/>
    </row>
    <row r="425" ht="15.75" customHeight="1" s="28">
      <c r="B425" s="5" t="n"/>
    </row>
    <row r="426" ht="15.75" customHeight="1" s="28">
      <c r="B426" s="5" t="n"/>
    </row>
    <row r="427" ht="15.75" customHeight="1" s="28">
      <c r="B427" s="5" t="n"/>
    </row>
    <row r="428" ht="15.75" customHeight="1" s="28">
      <c r="B428" s="5" t="n"/>
    </row>
    <row r="429" ht="15.75" customHeight="1" s="28">
      <c r="B429" s="5" t="n"/>
    </row>
    <row r="430" ht="15.75" customHeight="1" s="28">
      <c r="B430" s="5" t="n"/>
    </row>
    <row r="431" ht="15.75" customHeight="1" s="28">
      <c r="B431" s="5" t="n"/>
    </row>
    <row r="432" ht="15.75" customHeight="1" s="28">
      <c r="B432" s="5" t="n"/>
    </row>
    <row r="433" ht="15.75" customHeight="1" s="28">
      <c r="B433" s="5" t="n"/>
    </row>
    <row r="434" ht="15.75" customHeight="1" s="28">
      <c r="B434" s="5" t="n"/>
    </row>
    <row r="435" ht="15.75" customHeight="1" s="28">
      <c r="B435" s="5" t="n"/>
    </row>
    <row r="436" ht="15.75" customHeight="1" s="28">
      <c r="B436" s="5" t="n"/>
    </row>
    <row r="437" ht="15.75" customHeight="1" s="28">
      <c r="B437" s="5" t="n"/>
    </row>
    <row r="438" ht="15.75" customHeight="1" s="28">
      <c r="B438" s="5" t="n"/>
    </row>
    <row r="439" ht="15.75" customHeight="1" s="28">
      <c r="B439" s="5" t="n"/>
    </row>
    <row r="440" ht="15.75" customHeight="1" s="28">
      <c r="B440" s="5" t="n"/>
    </row>
    <row r="441" ht="15.75" customHeight="1" s="28">
      <c r="B441" s="5" t="n"/>
    </row>
    <row r="442" ht="15.75" customHeight="1" s="28">
      <c r="B442" s="5" t="n"/>
    </row>
    <row r="443" ht="15.75" customHeight="1" s="28">
      <c r="B443" s="5" t="n"/>
    </row>
    <row r="444" ht="15.75" customHeight="1" s="28">
      <c r="B444" s="5" t="n"/>
    </row>
    <row r="445" ht="15.75" customHeight="1" s="28">
      <c r="B445" s="5" t="n"/>
    </row>
    <row r="446" ht="15.75" customHeight="1" s="28">
      <c r="B446" s="5" t="n"/>
    </row>
    <row r="447" ht="15.75" customHeight="1" s="28">
      <c r="B447" s="5" t="n"/>
    </row>
    <row r="448" ht="15.75" customHeight="1" s="28">
      <c r="B448" s="5" t="n"/>
    </row>
    <row r="449" ht="15.75" customHeight="1" s="28">
      <c r="B449" s="5" t="n"/>
    </row>
    <row r="450" ht="15.75" customHeight="1" s="28">
      <c r="B450" s="5" t="n"/>
    </row>
    <row r="451" ht="15.75" customHeight="1" s="28">
      <c r="B451" s="5" t="n"/>
    </row>
    <row r="452" ht="15.75" customHeight="1" s="28">
      <c r="B452" s="5" t="n"/>
    </row>
    <row r="453" ht="15.75" customHeight="1" s="28">
      <c r="B453" s="5" t="n"/>
    </row>
    <row r="454" ht="15.75" customHeight="1" s="28">
      <c r="B454" s="5" t="n"/>
    </row>
    <row r="455" ht="15.75" customHeight="1" s="28">
      <c r="B455" s="5" t="n"/>
    </row>
    <row r="456" ht="15.75" customHeight="1" s="28">
      <c r="B456" s="5" t="n"/>
    </row>
    <row r="457" ht="15.75" customHeight="1" s="28">
      <c r="B457" s="5" t="n"/>
    </row>
    <row r="458" ht="15.75" customHeight="1" s="28">
      <c r="B458" s="5" t="n"/>
    </row>
    <row r="459" ht="15.75" customHeight="1" s="28">
      <c r="B459" s="5" t="n"/>
    </row>
    <row r="460" ht="15.75" customHeight="1" s="28">
      <c r="B460" s="5" t="n"/>
    </row>
    <row r="461" ht="15.75" customHeight="1" s="28">
      <c r="B461" s="5" t="n"/>
    </row>
    <row r="462" ht="15.75" customHeight="1" s="28">
      <c r="B462" s="5" t="n"/>
    </row>
    <row r="463" ht="15.75" customHeight="1" s="28">
      <c r="B463" s="5" t="n"/>
    </row>
    <row r="464" ht="15.75" customHeight="1" s="28">
      <c r="B464" s="5" t="n"/>
    </row>
    <row r="465" ht="15.75" customHeight="1" s="28">
      <c r="B465" s="5" t="n"/>
    </row>
    <row r="466" ht="15.75" customHeight="1" s="28">
      <c r="B466" s="5" t="n"/>
    </row>
    <row r="467" ht="15.75" customHeight="1" s="28">
      <c r="B467" s="5" t="n"/>
    </row>
    <row r="468" ht="15.75" customHeight="1" s="28">
      <c r="B468" s="5" t="n"/>
    </row>
    <row r="469" ht="15.75" customHeight="1" s="28">
      <c r="B469" s="5" t="n"/>
    </row>
    <row r="470" ht="15.75" customHeight="1" s="28">
      <c r="B470" s="5" t="n"/>
    </row>
    <row r="471" ht="15.75" customHeight="1" s="28">
      <c r="B471" s="5" t="n"/>
    </row>
    <row r="472" ht="15.75" customHeight="1" s="28">
      <c r="B472" s="5" t="n"/>
    </row>
    <row r="473" ht="15.75" customHeight="1" s="28">
      <c r="B473" s="5" t="n"/>
    </row>
    <row r="474" ht="15.75" customHeight="1" s="28">
      <c r="B474" s="5" t="n"/>
    </row>
    <row r="475" ht="15.75" customHeight="1" s="28">
      <c r="B475" s="5" t="n"/>
    </row>
    <row r="476" ht="15.75" customHeight="1" s="28">
      <c r="B476" s="5" t="n"/>
    </row>
    <row r="477" ht="15.75" customHeight="1" s="28">
      <c r="B477" s="5" t="n"/>
    </row>
    <row r="478" ht="15.75" customHeight="1" s="28">
      <c r="B478" s="5" t="n"/>
    </row>
    <row r="479" ht="15.75" customHeight="1" s="28">
      <c r="B479" s="5" t="n"/>
    </row>
    <row r="480" ht="15.75" customHeight="1" s="28">
      <c r="B480" s="5" t="n"/>
    </row>
    <row r="481" ht="15.75" customHeight="1" s="28">
      <c r="B481" s="5" t="n"/>
    </row>
    <row r="482" ht="15.75" customHeight="1" s="28">
      <c r="B482" s="5" t="n"/>
    </row>
    <row r="483" ht="15.75" customHeight="1" s="28">
      <c r="B483" s="5" t="n"/>
    </row>
    <row r="484" ht="15.75" customHeight="1" s="28">
      <c r="B484" s="5" t="n"/>
    </row>
    <row r="485" ht="15.75" customHeight="1" s="28">
      <c r="B485" s="5" t="n"/>
    </row>
    <row r="486" ht="15.75" customHeight="1" s="28">
      <c r="B486" s="5" t="n"/>
    </row>
    <row r="487" ht="15.75" customHeight="1" s="28">
      <c r="B487" s="5" t="n"/>
    </row>
    <row r="488" ht="15.75" customHeight="1" s="28">
      <c r="B488" s="5" t="n"/>
    </row>
    <row r="489" ht="15.75" customHeight="1" s="28">
      <c r="B489" s="5" t="n"/>
    </row>
    <row r="490" ht="15.75" customHeight="1" s="28">
      <c r="B490" s="5" t="n"/>
    </row>
    <row r="491" ht="15.75" customHeight="1" s="28">
      <c r="B491" s="5" t="n"/>
    </row>
    <row r="492" ht="15.75" customHeight="1" s="28">
      <c r="B492" s="5" t="n"/>
    </row>
    <row r="493" ht="15.75" customHeight="1" s="28">
      <c r="B493" s="5" t="n"/>
    </row>
    <row r="494" ht="15.75" customHeight="1" s="28">
      <c r="B494" s="5" t="n"/>
    </row>
    <row r="495" ht="15.75" customHeight="1" s="28">
      <c r="B495" s="5" t="n"/>
    </row>
    <row r="496" ht="15.75" customHeight="1" s="28">
      <c r="B496" s="5" t="n"/>
    </row>
    <row r="497" ht="15.75" customHeight="1" s="28">
      <c r="B497" s="5" t="n"/>
    </row>
    <row r="498" ht="15.75" customHeight="1" s="28">
      <c r="B498" s="5" t="n"/>
    </row>
    <row r="499" ht="15.75" customHeight="1" s="28">
      <c r="B499" s="5" t="n"/>
    </row>
    <row r="500" ht="15.75" customHeight="1" s="28">
      <c r="B500" s="5" t="n"/>
    </row>
    <row r="501" ht="15.75" customHeight="1" s="28">
      <c r="B501" s="5" t="n"/>
    </row>
    <row r="502" ht="15.75" customHeight="1" s="28">
      <c r="B502" s="5" t="n"/>
    </row>
    <row r="503" ht="15.75" customHeight="1" s="28">
      <c r="B503" s="5" t="n"/>
    </row>
    <row r="504" ht="15.75" customHeight="1" s="28">
      <c r="B504" s="5" t="n"/>
    </row>
    <row r="505" ht="15.75" customHeight="1" s="28">
      <c r="B505" s="5" t="n"/>
    </row>
    <row r="506" ht="15.75" customHeight="1" s="28">
      <c r="B506" s="5" t="n"/>
    </row>
    <row r="507" ht="15.75" customHeight="1" s="28">
      <c r="B507" s="5" t="n"/>
    </row>
    <row r="508" ht="15.75" customHeight="1" s="28">
      <c r="B508" s="5" t="n"/>
    </row>
    <row r="509" ht="15.75" customHeight="1" s="28">
      <c r="B509" s="5" t="n"/>
    </row>
    <row r="510" ht="15.75" customHeight="1" s="28">
      <c r="B510" s="5" t="n"/>
    </row>
    <row r="511" ht="15.75" customHeight="1" s="28">
      <c r="B511" s="5" t="n"/>
    </row>
    <row r="512" ht="15.75" customHeight="1" s="28">
      <c r="B512" s="5" t="n"/>
    </row>
    <row r="513" ht="15.75" customHeight="1" s="28">
      <c r="B513" s="5" t="n"/>
    </row>
    <row r="514" ht="15.75" customHeight="1" s="28">
      <c r="B514" s="5" t="n"/>
    </row>
    <row r="515" ht="15.75" customHeight="1" s="28">
      <c r="B515" s="5" t="n"/>
    </row>
    <row r="516" ht="15.75" customHeight="1" s="28">
      <c r="B516" s="5" t="n"/>
    </row>
    <row r="517" ht="15.75" customHeight="1" s="28">
      <c r="B517" s="5" t="n"/>
    </row>
    <row r="518" ht="15.75" customHeight="1" s="28">
      <c r="B518" s="5" t="n"/>
    </row>
    <row r="519" ht="15.75" customHeight="1" s="28">
      <c r="B519" s="5" t="n"/>
    </row>
    <row r="520" ht="15.75" customHeight="1" s="28">
      <c r="B520" s="5" t="n"/>
    </row>
    <row r="521" ht="15.75" customHeight="1" s="28">
      <c r="B521" s="5" t="n"/>
    </row>
    <row r="522" ht="15.75" customHeight="1" s="28">
      <c r="B522" s="5" t="n"/>
    </row>
    <row r="523" ht="15.75" customHeight="1" s="28">
      <c r="B523" s="5" t="n"/>
    </row>
    <row r="524" ht="15.75" customHeight="1" s="28">
      <c r="B524" s="5" t="n"/>
    </row>
    <row r="525" ht="15.75" customHeight="1" s="28">
      <c r="B525" s="5" t="n"/>
    </row>
    <row r="526" ht="15.75" customHeight="1" s="28">
      <c r="B526" s="5" t="n"/>
    </row>
    <row r="527" ht="15.75" customHeight="1" s="28">
      <c r="B527" s="5" t="n"/>
    </row>
    <row r="528" ht="15.75" customHeight="1" s="28">
      <c r="B528" s="5" t="n"/>
    </row>
    <row r="529" ht="15.75" customHeight="1" s="28">
      <c r="B529" s="5" t="n"/>
    </row>
    <row r="530" ht="15.75" customHeight="1" s="28">
      <c r="B530" s="5" t="n"/>
    </row>
    <row r="531" ht="15.75" customHeight="1" s="28">
      <c r="B531" s="5" t="n"/>
    </row>
    <row r="532" ht="15.75" customHeight="1" s="28">
      <c r="B532" s="5" t="n"/>
    </row>
    <row r="533" ht="15.75" customHeight="1" s="28">
      <c r="B533" s="5" t="n"/>
    </row>
    <row r="534" ht="15.75" customHeight="1" s="28">
      <c r="B534" s="5" t="n"/>
    </row>
    <row r="535" ht="15.75" customHeight="1" s="28">
      <c r="B535" s="5" t="n"/>
    </row>
    <row r="536" ht="15.75" customHeight="1" s="28">
      <c r="B536" s="5" t="n"/>
    </row>
    <row r="537" ht="15.75" customHeight="1" s="28">
      <c r="B537" s="5" t="n"/>
    </row>
    <row r="538" ht="15.75" customHeight="1" s="28">
      <c r="B538" s="5" t="n"/>
    </row>
    <row r="539" ht="15.75" customHeight="1" s="28">
      <c r="B539" s="5" t="n"/>
    </row>
    <row r="540" ht="15.75" customHeight="1" s="28">
      <c r="B540" s="5" t="n"/>
    </row>
    <row r="541" ht="15.75" customHeight="1" s="28">
      <c r="B541" s="5" t="n"/>
    </row>
    <row r="542" ht="15.75" customHeight="1" s="28">
      <c r="B542" s="5" t="n"/>
    </row>
    <row r="543" ht="15.75" customHeight="1" s="28">
      <c r="B543" s="5" t="n"/>
    </row>
    <row r="544" ht="15.75" customHeight="1" s="28">
      <c r="B544" s="5" t="n"/>
    </row>
    <row r="545" ht="15.75" customHeight="1" s="28">
      <c r="B545" s="5" t="n"/>
    </row>
    <row r="546" ht="15.75" customHeight="1" s="28">
      <c r="B546" s="5" t="n"/>
    </row>
    <row r="547" ht="15.75" customHeight="1" s="28">
      <c r="B547" s="5" t="n"/>
    </row>
    <row r="548" ht="15.75" customHeight="1" s="28">
      <c r="B548" s="5" t="n"/>
    </row>
    <row r="549" ht="15.75" customHeight="1" s="28">
      <c r="B549" s="5" t="n"/>
    </row>
    <row r="550" ht="15.75" customHeight="1" s="28">
      <c r="B550" s="5" t="n"/>
    </row>
    <row r="551" ht="15.75" customHeight="1" s="28">
      <c r="B551" s="5" t="n"/>
    </row>
    <row r="552" ht="15.75" customHeight="1" s="28">
      <c r="B552" s="5" t="n"/>
    </row>
    <row r="553" ht="15.75" customHeight="1" s="28">
      <c r="B553" s="5" t="n"/>
    </row>
    <row r="554" ht="15.75" customHeight="1" s="28">
      <c r="B554" s="5" t="n"/>
    </row>
    <row r="555" ht="15.75" customHeight="1" s="28">
      <c r="B555" s="5" t="n"/>
    </row>
    <row r="556" ht="15.75" customHeight="1" s="28">
      <c r="B556" s="5" t="n"/>
    </row>
    <row r="557" ht="15.75" customHeight="1" s="28">
      <c r="B557" s="5" t="n"/>
    </row>
    <row r="558" ht="15.75" customHeight="1" s="28">
      <c r="B558" s="5" t="n"/>
    </row>
    <row r="559" ht="15.75" customHeight="1" s="28">
      <c r="B559" s="5" t="n"/>
    </row>
    <row r="560" ht="15.75" customHeight="1" s="28">
      <c r="B560" s="5" t="n"/>
    </row>
    <row r="561" ht="15.75" customHeight="1" s="28">
      <c r="B561" s="5" t="n"/>
    </row>
    <row r="562" ht="15.75" customHeight="1" s="28">
      <c r="B562" s="5" t="n"/>
    </row>
    <row r="563" ht="15.75" customHeight="1" s="28">
      <c r="B563" s="5" t="n"/>
    </row>
    <row r="564" ht="15.75" customHeight="1" s="28">
      <c r="B564" s="5" t="n"/>
    </row>
    <row r="565" ht="15.75" customHeight="1" s="28">
      <c r="B565" s="5" t="n"/>
    </row>
    <row r="566" ht="15.75" customHeight="1" s="28">
      <c r="B566" s="5" t="n"/>
    </row>
    <row r="567" ht="15.75" customHeight="1" s="28">
      <c r="B567" s="5" t="n"/>
    </row>
    <row r="568" ht="15.75" customHeight="1" s="28">
      <c r="B568" s="5" t="n"/>
    </row>
    <row r="569" ht="15.75" customHeight="1" s="28">
      <c r="B569" s="5" t="n"/>
    </row>
    <row r="570" ht="15.75" customHeight="1" s="28">
      <c r="B570" s="5" t="n"/>
    </row>
    <row r="571" ht="15.75" customHeight="1" s="28">
      <c r="B571" s="5" t="n"/>
    </row>
    <row r="572" ht="15.75" customHeight="1" s="28">
      <c r="B572" s="5" t="n"/>
    </row>
    <row r="573" ht="15.75" customHeight="1" s="28">
      <c r="B573" s="5" t="n"/>
    </row>
    <row r="574" ht="15.75" customHeight="1" s="28">
      <c r="B574" s="5" t="n"/>
    </row>
    <row r="575" ht="15.75" customHeight="1" s="28">
      <c r="B575" s="5" t="n"/>
    </row>
    <row r="576" ht="15.75" customHeight="1" s="28">
      <c r="B576" s="5" t="n"/>
    </row>
    <row r="577" ht="15.75" customHeight="1" s="28">
      <c r="B577" s="5" t="n"/>
    </row>
    <row r="578" ht="15.75" customHeight="1" s="28">
      <c r="B578" s="5" t="n"/>
    </row>
    <row r="579" ht="15.75" customHeight="1" s="28">
      <c r="B579" s="5" t="n"/>
    </row>
    <row r="580" ht="15.75" customHeight="1" s="28">
      <c r="B580" s="5" t="n"/>
    </row>
    <row r="581" ht="15.75" customHeight="1" s="28">
      <c r="B581" s="5" t="n"/>
    </row>
    <row r="582" ht="15.75" customHeight="1" s="28">
      <c r="B582" s="5" t="n"/>
    </row>
    <row r="583" ht="15.75" customHeight="1" s="28">
      <c r="B583" s="5" t="n"/>
    </row>
    <row r="584" ht="15.75" customHeight="1" s="28">
      <c r="B584" s="5" t="n"/>
    </row>
    <row r="585" ht="15.75" customHeight="1" s="28">
      <c r="B585" s="5" t="n"/>
    </row>
    <row r="586" ht="15.75" customHeight="1" s="28">
      <c r="B586" s="5" t="n"/>
    </row>
    <row r="587" ht="15.75" customHeight="1" s="28">
      <c r="B587" s="5" t="n"/>
    </row>
    <row r="588" ht="15.75" customHeight="1" s="28">
      <c r="B588" s="5" t="n"/>
    </row>
    <row r="589" ht="15.75" customHeight="1" s="28">
      <c r="B589" s="5" t="n"/>
    </row>
    <row r="590" ht="15.75" customHeight="1" s="28">
      <c r="B590" s="5" t="n"/>
    </row>
    <row r="591" ht="15.75" customHeight="1" s="28">
      <c r="B591" s="5" t="n"/>
    </row>
    <row r="592" ht="15.75" customHeight="1" s="28">
      <c r="B592" s="5" t="n"/>
    </row>
    <row r="593" ht="15.75" customHeight="1" s="28">
      <c r="B593" s="5" t="n"/>
    </row>
    <row r="594" ht="15.75" customHeight="1" s="28">
      <c r="B594" s="5" t="n"/>
    </row>
    <row r="595" ht="15.75" customHeight="1" s="28">
      <c r="B595" s="5" t="n"/>
    </row>
    <row r="596" ht="15.75" customHeight="1" s="28">
      <c r="B596" s="5" t="n"/>
    </row>
    <row r="597" ht="15.75" customHeight="1" s="28">
      <c r="B597" s="5" t="n"/>
    </row>
    <row r="598" ht="15.75" customHeight="1" s="28">
      <c r="B598" s="5" t="n"/>
    </row>
    <row r="599" ht="15.75" customHeight="1" s="28">
      <c r="B599" s="5" t="n"/>
    </row>
    <row r="600" ht="15.75" customHeight="1" s="28">
      <c r="B600" s="5" t="n"/>
    </row>
    <row r="601" ht="15.75" customHeight="1" s="28">
      <c r="B601" s="5" t="n"/>
    </row>
    <row r="602" ht="15.75" customHeight="1" s="28">
      <c r="B602" s="5" t="n"/>
    </row>
    <row r="603" ht="15.75" customHeight="1" s="28">
      <c r="B603" s="5" t="n"/>
    </row>
    <row r="604" ht="15.75" customHeight="1" s="28">
      <c r="B604" s="5" t="n"/>
    </row>
    <row r="605" ht="15.75" customHeight="1" s="28">
      <c r="B605" s="5" t="n"/>
    </row>
    <row r="606" ht="15.75" customHeight="1" s="28">
      <c r="B606" s="5" t="n"/>
    </row>
    <row r="607" ht="15.75" customHeight="1" s="28">
      <c r="B607" s="5" t="n"/>
    </row>
    <row r="608" ht="15.75" customHeight="1" s="28">
      <c r="B608" s="5" t="n"/>
    </row>
    <row r="609" ht="15.75" customHeight="1" s="28">
      <c r="B609" s="5" t="n"/>
    </row>
    <row r="610" ht="15.75" customHeight="1" s="28">
      <c r="B610" s="5" t="n"/>
    </row>
    <row r="611" ht="15.75" customHeight="1" s="28">
      <c r="B611" s="5" t="n"/>
    </row>
    <row r="612" ht="15.75" customHeight="1" s="28">
      <c r="B612" s="5" t="n"/>
    </row>
    <row r="613" ht="15.75" customHeight="1" s="28">
      <c r="B613" s="5" t="n"/>
    </row>
    <row r="614" ht="15.75" customHeight="1" s="28">
      <c r="B614" s="5" t="n"/>
    </row>
    <row r="615" ht="15.75" customHeight="1" s="28">
      <c r="B615" s="5" t="n"/>
    </row>
    <row r="616" ht="15.75" customHeight="1" s="28">
      <c r="B616" s="5" t="n"/>
    </row>
    <row r="617" ht="15.75" customHeight="1" s="28">
      <c r="B617" s="5" t="n"/>
    </row>
    <row r="618" ht="15.75" customHeight="1" s="28">
      <c r="B618" s="5" t="n"/>
    </row>
    <row r="619" ht="15.75" customHeight="1" s="28">
      <c r="B619" s="5" t="n"/>
    </row>
    <row r="620" ht="15.75" customHeight="1" s="28">
      <c r="B620" s="5" t="n"/>
    </row>
    <row r="621" ht="15.75" customHeight="1" s="28">
      <c r="B621" s="5" t="n"/>
    </row>
    <row r="622" ht="15.75" customHeight="1" s="28">
      <c r="B622" s="5" t="n"/>
    </row>
    <row r="623" ht="15.75" customHeight="1" s="28">
      <c r="B623" s="5" t="n"/>
    </row>
    <row r="624" ht="15.75" customHeight="1" s="28">
      <c r="B624" s="5" t="n"/>
    </row>
    <row r="625" ht="15.75" customHeight="1" s="28">
      <c r="B625" s="5" t="n"/>
    </row>
    <row r="626" ht="15.75" customHeight="1" s="28">
      <c r="B626" s="5" t="n"/>
    </row>
    <row r="627" ht="15.75" customHeight="1" s="28">
      <c r="B627" s="5" t="n"/>
    </row>
    <row r="628" ht="15.75" customHeight="1" s="28">
      <c r="B628" s="5" t="n"/>
    </row>
    <row r="629" ht="15.75" customHeight="1" s="28">
      <c r="B629" s="5" t="n"/>
    </row>
    <row r="630" ht="15.75" customHeight="1" s="28">
      <c r="B630" s="5" t="n"/>
    </row>
    <row r="631" ht="15.75" customHeight="1" s="28">
      <c r="B631" s="5" t="n"/>
    </row>
    <row r="632" ht="15.75" customHeight="1" s="28">
      <c r="B632" s="5" t="n"/>
    </row>
    <row r="633" ht="15.75" customHeight="1" s="28">
      <c r="B633" s="5" t="n"/>
    </row>
    <row r="634" ht="15.75" customHeight="1" s="28">
      <c r="B634" s="5" t="n"/>
    </row>
    <row r="635" ht="15.75" customHeight="1" s="28">
      <c r="B635" s="5" t="n"/>
    </row>
    <row r="636" ht="15.75" customHeight="1" s="28">
      <c r="B636" s="5" t="n"/>
    </row>
    <row r="637" ht="15.75" customHeight="1" s="28">
      <c r="B637" s="5" t="n"/>
    </row>
    <row r="638" ht="15.75" customHeight="1" s="28">
      <c r="B638" s="5" t="n"/>
    </row>
    <row r="639" ht="15.75" customHeight="1" s="28">
      <c r="B639" s="5" t="n"/>
    </row>
    <row r="640" ht="15.75" customHeight="1" s="28">
      <c r="B640" s="5" t="n"/>
    </row>
    <row r="641" ht="15.75" customHeight="1" s="28">
      <c r="B641" s="5" t="n"/>
    </row>
    <row r="642" ht="15.75" customHeight="1" s="28">
      <c r="B642" s="5" t="n"/>
    </row>
    <row r="643" ht="15.75" customHeight="1" s="28">
      <c r="B643" s="5" t="n"/>
    </row>
    <row r="644" ht="15.75" customHeight="1" s="28">
      <c r="B644" s="5" t="n"/>
    </row>
    <row r="645" ht="15.75" customHeight="1" s="28">
      <c r="B645" s="5" t="n"/>
    </row>
    <row r="646" ht="15.75" customHeight="1" s="28">
      <c r="B646" s="5" t="n"/>
    </row>
    <row r="647" ht="15.75" customHeight="1" s="28">
      <c r="B647" s="5" t="n"/>
    </row>
    <row r="648" ht="15.75" customHeight="1" s="28">
      <c r="B648" s="5" t="n"/>
    </row>
    <row r="649" ht="15.75" customHeight="1" s="28">
      <c r="B649" s="5" t="n"/>
    </row>
    <row r="650" ht="15.75" customHeight="1" s="28">
      <c r="B650" s="5" t="n"/>
    </row>
    <row r="651" ht="15.75" customHeight="1" s="28">
      <c r="B651" s="5" t="n"/>
    </row>
    <row r="652" ht="15.75" customHeight="1" s="28">
      <c r="B652" s="5" t="n"/>
    </row>
    <row r="653" ht="15.75" customHeight="1" s="28">
      <c r="B653" s="5" t="n"/>
    </row>
    <row r="654" ht="15.75" customHeight="1" s="28">
      <c r="B654" s="5" t="n"/>
    </row>
    <row r="655" ht="15.75" customHeight="1" s="28">
      <c r="B655" s="5" t="n"/>
    </row>
    <row r="656" ht="15.75" customHeight="1" s="28">
      <c r="B656" s="5" t="n"/>
    </row>
    <row r="657" ht="15.75" customHeight="1" s="28">
      <c r="B657" s="5" t="n"/>
    </row>
    <row r="658" ht="15.75" customHeight="1" s="28">
      <c r="B658" s="5" t="n"/>
    </row>
    <row r="659" ht="15.75" customHeight="1" s="28">
      <c r="B659" s="5" t="n"/>
    </row>
    <row r="660" ht="15.75" customHeight="1" s="28">
      <c r="B660" s="5" t="n"/>
    </row>
    <row r="661" ht="15.75" customHeight="1" s="28">
      <c r="B661" s="5" t="n"/>
    </row>
    <row r="662" ht="15.75" customHeight="1" s="28">
      <c r="B662" s="5" t="n"/>
    </row>
    <row r="663" ht="15.75" customHeight="1" s="28">
      <c r="B663" s="5" t="n"/>
    </row>
    <row r="664" ht="15.75" customHeight="1" s="28">
      <c r="B664" s="5" t="n"/>
    </row>
    <row r="665" ht="15.75" customHeight="1" s="28">
      <c r="B665" s="5" t="n"/>
    </row>
    <row r="666" ht="15.75" customHeight="1" s="28">
      <c r="B666" s="5" t="n"/>
    </row>
    <row r="667" ht="15.75" customHeight="1" s="28">
      <c r="B667" s="5" t="n"/>
    </row>
    <row r="668" ht="15.75" customHeight="1" s="28">
      <c r="B668" s="5" t="n"/>
    </row>
    <row r="669" ht="15.75" customHeight="1" s="28">
      <c r="B669" s="5" t="n"/>
    </row>
    <row r="670" ht="15.75" customHeight="1" s="28">
      <c r="B670" s="5" t="n"/>
    </row>
    <row r="671" ht="15.75" customHeight="1" s="28">
      <c r="B671" s="5" t="n"/>
    </row>
    <row r="672" ht="15.75" customHeight="1" s="28">
      <c r="B672" s="5" t="n"/>
    </row>
    <row r="673" ht="15.75" customHeight="1" s="28">
      <c r="B673" s="5" t="n"/>
    </row>
    <row r="674" ht="15.75" customHeight="1" s="28">
      <c r="B674" s="5" t="n"/>
    </row>
    <row r="675" ht="15.75" customHeight="1" s="28">
      <c r="B675" s="5" t="n"/>
    </row>
    <row r="676" ht="15.75" customHeight="1" s="28">
      <c r="B676" s="5" t="n"/>
    </row>
    <row r="677" ht="15.75" customHeight="1" s="28">
      <c r="B677" s="5" t="n"/>
    </row>
    <row r="678" ht="15.75" customHeight="1" s="28">
      <c r="B678" s="5" t="n"/>
    </row>
    <row r="679" ht="15.75" customHeight="1" s="28">
      <c r="B679" s="5" t="n"/>
    </row>
    <row r="680" ht="15.75" customHeight="1" s="28">
      <c r="B680" s="5" t="n"/>
    </row>
    <row r="681" ht="15.75" customHeight="1" s="28">
      <c r="B681" s="5" t="n"/>
    </row>
    <row r="682" ht="15.75" customHeight="1" s="28">
      <c r="B682" s="5" t="n"/>
    </row>
    <row r="683" ht="15.75" customHeight="1" s="28">
      <c r="B683" s="5" t="n"/>
    </row>
    <row r="684" ht="15.75" customHeight="1" s="28">
      <c r="B684" s="5" t="n"/>
    </row>
    <row r="685" ht="15.75" customHeight="1" s="28">
      <c r="B685" s="5" t="n"/>
    </row>
    <row r="686" ht="15.75" customHeight="1" s="28">
      <c r="B686" s="5" t="n"/>
    </row>
    <row r="687" ht="15.75" customHeight="1" s="28">
      <c r="B687" s="5" t="n"/>
    </row>
    <row r="688" ht="15.75" customHeight="1" s="28">
      <c r="B688" s="5" t="n"/>
    </row>
    <row r="689" ht="15.75" customHeight="1" s="28">
      <c r="B689" s="5" t="n"/>
    </row>
    <row r="690" ht="15.75" customHeight="1" s="28">
      <c r="B690" s="5" t="n"/>
    </row>
    <row r="691" ht="15.75" customHeight="1" s="28">
      <c r="B691" s="5" t="n"/>
    </row>
    <row r="692" ht="15.75" customHeight="1" s="28">
      <c r="B692" s="5" t="n"/>
    </row>
    <row r="693" ht="15.75" customHeight="1" s="28">
      <c r="B693" s="5" t="n"/>
    </row>
    <row r="694" ht="15.75" customHeight="1" s="28">
      <c r="B694" s="5" t="n"/>
    </row>
    <row r="695" ht="15.75" customHeight="1" s="28">
      <c r="B695" s="5" t="n"/>
    </row>
    <row r="696" ht="15.75" customHeight="1" s="28">
      <c r="B696" s="5" t="n"/>
    </row>
    <row r="697" ht="15.75" customHeight="1" s="28">
      <c r="B697" s="5" t="n"/>
    </row>
    <row r="698" ht="15.75" customHeight="1" s="28">
      <c r="B698" s="5" t="n"/>
    </row>
    <row r="699" ht="15.75" customHeight="1" s="28">
      <c r="B699" s="5" t="n"/>
    </row>
    <row r="700" ht="15.75" customHeight="1" s="28">
      <c r="B700" s="5" t="n"/>
    </row>
    <row r="701" ht="15.75" customHeight="1" s="28">
      <c r="B701" s="5" t="n"/>
    </row>
    <row r="702" ht="15.75" customHeight="1" s="28">
      <c r="B702" s="5" t="n"/>
    </row>
    <row r="703" ht="15.75" customHeight="1" s="28">
      <c r="B703" s="5" t="n"/>
    </row>
    <row r="704" ht="15.75" customHeight="1" s="28">
      <c r="B704" s="5" t="n"/>
    </row>
    <row r="705" ht="15.75" customHeight="1" s="28">
      <c r="B705" s="5" t="n"/>
    </row>
    <row r="706" ht="15.75" customHeight="1" s="28">
      <c r="B706" s="5" t="n"/>
    </row>
    <row r="707" ht="15.75" customHeight="1" s="28">
      <c r="B707" s="5" t="n"/>
    </row>
    <row r="708" ht="15.75" customHeight="1" s="28">
      <c r="B708" s="5" t="n"/>
    </row>
    <row r="709" ht="15.75" customHeight="1" s="28">
      <c r="B709" s="5" t="n"/>
    </row>
    <row r="710" ht="15.75" customHeight="1" s="28">
      <c r="B710" s="5" t="n"/>
    </row>
    <row r="711" ht="15.75" customHeight="1" s="28">
      <c r="B711" s="5" t="n"/>
    </row>
    <row r="712" ht="15.75" customHeight="1" s="28">
      <c r="B712" s="5" t="n"/>
    </row>
    <row r="713" ht="15.75" customHeight="1" s="28">
      <c r="B713" s="5" t="n"/>
    </row>
    <row r="714" ht="15.75" customHeight="1" s="28">
      <c r="B714" s="5" t="n"/>
    </row>
    <row r="715" ht="15.75" customHeight="1" s="28">
      <c r="B715" s="5" t="n"/>
    </row>
    <row r="716" ht="15.75" customHeight="1" s="28">
      <c r="B716" s="5" t="n"/>
    </row>
    <row r="717" ht="15.75" customHeight="1" s="28">
      <c r="B717" s="5" t="n"/>
    </row>
    <row r="718" ht="15.75" customHeight="1" s="28">
      <c r="B718" s="5" t="n"/>
    </row>
    <row r="719" ht="15.75" customHeight="1" s="28">
      <c r="B719" s="5" t="n"/>
    </row>
    <row r="720" ht="15.75" customHeight="1" s="28">
      <c r="B720" s="5" t="n"/>
    </row>
    <row r="721" ht="15.75" customHeight="1" s="28">
      <c r="B721" s="5" t="n"/>
    </row>
    <row r="722" ht="15.75" customHeight="1" s="28">
      <c r="B722" s="5" t="n"/>
    </row>
    <row r="723" ht="15.75" customHeight="1" s="28">
      <c r="B723" s="5" t="n"/>
    </row>
    <row r="724" ht="15.75" customHeight="1" s="28">
      <c r="B724" s="5" t="n"/>
    </row>
    <row r="725" ht="15.75" customHeight="1" s="28">
      <c r="B725" s="5" t="n"/>
    </row>
    <row r="726" ht="15.75" customHeight="1" s="28">
      <c r="B726" s="5" t="n"/>
    </row>
    <row r="727" ht="15.75" customHeight="1" s="28">
      <c r="B727" s="5" t="n"/>
    </row>
    <row r="728" ht="15.75" customHeight="1" s="28">
      <c r="B728" s="5" t="n"/>
    </row>
    <row r="729" ht="15.75" customHeight="1" s="28">
      <c r="B729" s="5" t="n"/>
    </row>
    <row r="730" ht="15.75" customHeight="1" s="28">
      <c r="B730" s="5" t="n"/>
    </row>
    <row r="731" ht="15.75" customHeight="1" s="28">
      <c r="B731" s="5" t="n"/>
    </row>
    <row r="732" ht="15.75" customHeight="1" s="28">
      <c r="B732" s="5" t="n"/>
    </row>
    <row r="733" ht="15.75" customHeight="1" s="28">
      <c r="B733" s="5" t="n"/>
    </row>
    <row r="734" ht="15.75" customHeight="1" s="28">
      <c r="B734" s="5" t="n"/>
    </row>
    <row r="735" ht="15.75" customHeight="1" s="28">
      <c r="B735" s="5" t="n"/>
    </row>
    <row r="736" ht="15.75" customHeight="1" s="28">
      <c r="B736" s="5" t="n"/>
    </row>
    <row r="737" ht="15.75" customHeight="1" s="28">
      <c r="B737" s="5" t="n"/>
    </row>
    <row r="738" ht="15.75" customHeight="1" s="28">
      <c r="B738" s="5" t="n"/>
    </row>
    <row r="739" ht="15.75" customHeight="1" s="28">
      <c r="B739" s="5" t="n"/>
    </row>
    <row r="740" ht="15.75" customHeight="1" s="28">
      <c r="B740" s="5" t="n"/>
    </row>
    <row r="741" ht="15.75" customHeight="1" s="28">
      <c r="B741" s="5" t="n"/>
    </row>
    <row r="742" ht="15.75" customHeight="1" s="28">
      <c r="B742" s="5" t="n"/>
    </row>
    <row r="743" ht="15.75" customHeight="1" s="28">
      <c r="B743" s="5" t="n"/>
    </row>
    <row r="744" ht="15.75" customHeight="1" s="28">
      <c r="B744" s="5" t="n"/>
    </row>
    <row r="745" ht="15.75" customHeight="1" s="28">
      <c r="B745" s="5" t="n"/>
    </row>
    <row r="746" ht="15.75" customHeight="1" s="28">
      <c r="B746" s="5" t="n"/>
    </row>
    <row r="747" ht="15.75" customHeight="1" s="28">
      <c r="B747" s="5" t="n"/>
    </row>
    <row r="748" ht="15.75" customHeight="1" s="28">
      <c r="B748" s="5" t="n"/>
    </row>
    <row r="749" ht="15.75" customHeight="1" s="28">
      <c r="B749" s="5" t="n"/>
    </row>
    <row r="750" ht="15.75" customHeight="1" s="28">
      <c r="B750" s="5" t="n"/>
    </row>
    <row r="751" ht="15.75" customHeight="1" s="28">
      <c r="B751" s="5" t="n"/>
    </row>
    <row r="752" ht="15.75" customHeight="1" s="28">
      <c r="B752" s="5" t="n"/>
    </row>
    <row r="753" ht="15.75" customHeight="1" s="28">
      <c r="B753" s="5" t="n"/>
    </row>
    <row r="754" ht="15.75" customHeight="1" s="28">
      <c r="B754" s="5" t="n"/>
    </row>
    <row r="755" ht="15.75" customHeight="1" s="28">
      <c r="B755" s="5" t="n"/>
    </row>
    <row r="756" ht="15.75" customHeight="1" s="28">
      <c r="B756" s="5" t="n"/>
    </row>
    <row r="757" ht="15.75" customHeight="1" s="28">
      <c r="B757" s="5" t="n"/>
    </row>
    <row r="758" ht="15.75" customHeight="1" s="28">
      <c r="B758" s="5" t="n"/>
    </row>
    <row r="759" ht="15.75" customHeight="1" s="28">
      <c r="B759" s="5" t="n"/>
    </row>
    <row r="760" ht="15.75" customHeight="1" s="28">
      <c r="B760" s="5" t="n"/>
    </row>
    <row r="761" ht="15.75" customHeight="1" s="28">
      <c r="B761" s="5" t="n"/>
    </row>
    <row r="762" ht="15.75" customHeight="1" s="28">
      <c r="B762" s="5" t="n"/>
    </row>
    <row r="763" ht="15.75" customHeight="1" s="28">
      <c r="B763" s="5" t="n"/>
    </row>
    <row r="764" ht="15.75" customHeight="1" s="28">
      <c r="B764" s="5" t="n"/>
    </row>
    <row r="765" ht="15.75" customHeight="1" s="28">
      <c r="B765" s="5" t="n"/>
    </row>
    <row r="766" ht="15.75" customHeight="1" s="28">
      <c r="B766" s="5" t="n"/>
    </row>
    <row r="767" ht="15.75" customHeight="1" s="28">
      <c r="B767" s="5" t="n"/>
    </row>
    <row r="768" ht="15.75" customHeight="1" s="28">
      <c r="B768" s="5" t="n"/>
    </row>
    <row r="769" ht="15.75" customHeight="1" s="28">
      <c r="B769" s="5" t="n"/>
    </row>
    <row r="770" ht="15.75" customHeight="1" s="28">
      <c r="B770" s="5" t="n"/>
    </row>
    <row r="771" ht="15.75" customHeight="1" s="28">
      <c r="B771" s="5" t="n"/>
    </row>
    <row r="772" ht="15.75" customHeight="1" s="28">
      <c r="B772" s="5" t="n"/>
    </row>
    <row r="773" ht="15.75" customHeight="1" s="28">
      <c r="B773" s="5" t="n"/>
    </row>
    <row r="774" ht="15.75" customHeight="1" s="28">
      <c r="B774" s="5" t="n"/>
    </row>
    <row r="775" ht="15.75" customHeight="1" s="28">
      <c r="B775" s="5" t="n"/>
    </row>
    <row r="776" ht="15.75" customHeight="1" s="28">
      <c r="B776" s="5" t="n"/>
    </row>
    <row r="777" ht="15.75" customHeight="1" s="28">
      <c r="B777" s="5" t="n"/>
    </row>
    <row r="778" ht="15.75" customHeight="1" s="28">
      <c r="B778" s="5" t="n"/>
    </row>
    <row r="779" ht="15.75" customHeight="1" s="28">
      <c r="B779" s="5" t="n"/>
    </row>
    <row r="780" ht="15.75" customHeight="1" s="28">
      <c r="B780" s="5" t="n"/>
    </row>
    <row r="781" ht="15.75" customHeight="1" s="28">
      <c r="B781" s="5" t="n"/>
    </row>
    <row r="782" ht="15.75" customHeight="1" s="28">
      <c r="B782" s="5" t="n"/>
    </row>
    <row r="783" ht="15.75" customHeight="1" s="28">
      <c r="B783" s="5" t="n"/>
    </row>
    <row r="784" ht="15.75" customHeight="1" s="28">
      <c r="B784" s="5" t="n"/>
    </row>
    <row r="785" ht="15.75" customHeight="1" s="28">
      <c r="B785" s="5" t="n"/>
    </row>
    <row r="786" ht="15.75" customHeight="1" s="28">
      <c r="B786" s="5" t="n"/>
    </row>
    <row r="787" ht="15.75" customHeight="1" s="28">
      <c r="B787" s="5" t="n"/>
    </row>
    <row r="788" ht="15.75" customHeight="1" s="28">
      <c r="B788" s="5" t="n"/>
    </row>
    <row r="789" ht="15.75" customHeight="1" s="28">
      <c r="B789" s="5" t="n"/>
    </row>
    <row r="790" ht="15.75" customHeight="1" s="28">
      <c r="B790" s="5" t="n"/>
    </row>
    <row r="791" ht="15.75" customHeight="1" s="28">
      <c r="B791" s="5" t="n"/>
    </row>
    <row r="792" ht="15.75" customHeight="1" s="28">
      <c r="B792" s="5" t="n"/>
    </row>
    <row r="793" ht="15.75" customHeight="1" s="28">
      <c r="B793" s="5" t="n"/>
    </row>
    <row r="794" ht="15.75" customHeight="1" s="28">
      <c r="B794" s="5" t="n"/>
    </row>
    <row r="795" ht="15.75" customHeight="1" s="28">
      <c r="B795" s="5" t="n"/>
    </row>
    <row r="796" ht="15.75" customHeight="1" s="28">
      <c r="B796" s="5" t="n"/>
    </row>
    <row r="797" ht="15.75" customHeight="1" s="28">
      <c r="B797" s="5" t="n"/>
    </row>
    <row r="798" ht="15.75" customHeight="1" s="28">
      <c r="B798" s="5" t="n"/>
    </row>
    <row r="799" ht="15.75" customHeight="1" s="28">
      <c r="B799" s="5" t="n"/>
    </row>
    <row r="800" ht="15.75" customHeight="1" s="28">
      <c r="B800" s="5" t="n"/>
    </row>
    <row r="801" ht="15.75" customHeight="1" s="28">
      <c r="B801" s="5" t="n"/>
    </row>
    <row r="802" ht="15.75" customHeight="1" s="28">
      <c r="B802" s="5" t="n"/>
    </row>
    <row r="803" ht="15.75" customHeight="1" s="28">
      <c r="B803" s="5" t="n"/>
    </row>
    <row r="804" ht="15.75" customHeight="1" s="28">
      <c r="B804" s="5" t="n"/>
    </row>
    <row r="805" ht="15.75" customHeight="1" s="28">
      <c r="B805" s="5" t="n"/>
    </row>
    <row r="806" ht="15.75" customHeight="1" s="28">
      <c r="B806" s="5" t="n"/>
    </row>
    <row r="807" ht="15.75" customHeight="1" s="28">
      <c r="B807" s="5" t="n"/>
    </row>
    <row r="808" ht="15.75" customHeight="1" s="28">
      <c r="B808" s="5" t="n"/>
    </row>
    <row r="809" ht="15.75" customHeight="1" s="28">
      <c r="B809" s="5" t="n"/>
    </row>
    <row r="810" ht="15.75" customHeight="1" s="28">
      <c r="B810" s="5" t="n"/>
    </row>
    <row r="811" ht="15.75" customHeight="1" s="28">
      <c r="B811" s="5" t="n"/>
    </row>
    <row r="812" ht="15.75" customHeight="1" s="28">
      <c r="B812" s="5" t="n"/>
    </row>
    <row r="813" ht="15.75" customHeight="1" s="28">
      <c r="B813" s="5" t="n"/>
    </row>
    <row r="814" ht="15.75" customHeight="1" s="28">
      <c r="B814" s="5" t="n"/>
    </row>
    <row r="815" ht="15.75" customHeight="1" s="28">
      <c r="B815" s="5" t="n"/>
    </row>
    <row r="816" ht="15.75" customHeight="1" s="28">
      <c r="B816" s="5" t="n"/>
    </row>
    <row r="817" ht="15.75" customHeight="1" s="28">
      <c r="B817" s="5" t="n"/>
    </row>
    <row r="818" ht="15.75" customHeight="1" s="28">
      <c r="B818" s="5" t="n"/>
    </row>
    <row r="819" ht="15.75" customHeight="1" s="28">
      <c r="B819" s="5" t="n"/>
    </row>
    <row r="820" ht="15.75" customHeight="1" s="28">
      <c r="B820" s="5" t="n"/>
    </row>
    <row r="821" ht="15.75" customHeight="1" s="28">
      <c r="B821" s="5" t="n"/>
    </row>
    <row r="822" ht="15.75" customHeight="1" s="28">
      <c r="B822" s="5" t="n"/>
    </row>
    <row r="823" ht="15.75" customHeight="1" s="28">
      <c r="B823" s="5" t="n"/>
    </row>
    <row r="824" ht="15.75" customHeight="1" s="28">
      <c r="B824" s="5" t="n"/>
    </row>
    <row r="825" ht="15.75" customHeight="1" s="28">
      <c r="B825" s="5" t="n"/>
    </row>
    <row r="826" ht="15.75" customHeight="1" s="28">
      <c r="B826" s="5" t="n"/>
    </row>
    <row r="827" ht="15.75" customHeight="1" s="28">
      <c r="B827" s="5" t="n"/>
    </row>
    <row r="828" ht="15.75" customHeight="1" s="28">
      <c r="B828" s="5" t="n"/>
    </row>
    <row r="829" ht="15.75" customHeight="1" s="28">
      <c r="B829" s="5" t="n"/>
    </row>
    <row r="830" ht="15.75" customHeight="1" s="28">
      <c r="B830" s="5" t="n"/>
    </row>
    <row r="831" ht="15.75" customHeight="1" s="28">
      <c r="B831" s="5" t="n"/>
    </row>
    <row r="832" ht="15.75" customHeight="1" s="28">
      <c r="B832" s="5" t="n"/>
    </row>
    <row r="833" ht="15.75" customHeight="1" s="28">
      <c r="B833" s="5" t="n"/>
    </row>
    <row r="834" ht="15.75" customHeight="1" s="28">
      <c r="B834" s="5" t="n"/>
    </row>
    <row r="835" ht="15.75" customHeight="1" s="28">
      <c r="B835" s="5" t="n"/>
    </row>
    <row r="836" ht="15.75" customHeight="1" s="28">
      <c r="B836" s="5" t="n"/>
    </row>
    <row r="837" ht="15.75" customHeight="1" s="28">
      <c r="B837" s="5" t="n"/>
    </row>
    <row r="838" ht="15.75" customHeight="1" s="28">
      <c r="B838" s="5" t="n"/>
    </row>
    <row r="839" ht="15.75" customHeight="1" s="28">
      <c r="B839" s="5" t="n"/>
    </row>
    <row r="840" ht="15.75" customHeight="1" s="28">
      <c r="B840" s="5" t="n"/>
    </row>
    <row r="841" ht="15.75" customHeight="1" s="28">
      <c r="B841" s="5" t="n"/>
    </row>
    <row r="842" ht="15.75" customHeight="1" s="28">
      <c r="B842" s="5" t="n"/>
    </row>
    <row r="843" ht="15.75" customHeight="1" s="28">
      <c r="B843" s="5" t="n"/>
    </row>
    <row r="844" ht="15.75" customHeight="1" s="28">
      <c r="B844" s="5" t="n"/>
    </row>
    <row r="845" ht="15.75" customHeight="1" s="28">
      <c r="B845" s="5" t="n"/>
    </row>
    <row r="846" ht="15.75" customHeight="1" s="28">
      <c r="B846" s="5" t="n"/>
    </row>
    <row r="847" ht="15.75" customHeight="1" s="28">
      <c r="B847" s="5" t="n"/>
    </row>
    <row r="848" ht="15.75" customHeight="1" s="28">
      <c r="B848" s="5" t="n"/>
    </row>
    <row r="849" ht="15.75" customHeight="1" s="28">
      <c r="B849" s="5" t="n"/>
    </row>
    <row r="850" ht="15.75" customHeight="1" s="28">
      <c r="B850" s="5" t="n"/>
    </row>
    <row r="851" ht="15.75" customHeight="1" s="28">
      <c r="B851" s="5" t="n"/>
    </row>
    <row r="852" ht="15.75" customHeight="1" s="28">
      <c r="B852" s="5" t="n"/>
    </row>
    <row r="853" ht="15.75" customHeight="1" s="28">
      <c r="B853" s="5" t="n"/>
    </row>
    <row r="854" ht="15.75" customHeight="1" s="28">
      <c r="B854" s="5" t="n"/>
    </row>
    <row r="855" ht="15.75" customHeight="1" s="28">
      <c r="B855" s="5" t="n"/>
    </row>
    <row r="856" ht="15.75" customHeight="1" s="28">
      <c r="B856" s="5" t="n"/>
    </row>
    <row r="857" ht="15.75" customHeight="1" s="28">
      <c r="B857" s="5" t="n"/>
    </row>
    <row r="858" ht="15.75" customHeight="1" s="28">
      <c r="B858" s="5" t="n"/>
    </row>
    <row r="859" ht="15.75" customHeight="1" s="28">
      <c r="B859" s="5" t="n"/>
    </row>
    <row r="860" ht="15.75" customHeight="1" s="28">
      <c r="B860" s="5" t="n"/>
    </row>
    <row r="861" ht="15.75" customHeight="1" s="28">
      <c r="B861" s="5" t="n"/>
    </row>
    <row r="862" ht="15.75" customHeight="1" s="28">
      <c r="B862" s="5" t="n"/>
    </row>
    <row r="863" ht="15.75" customHeight="1" s="28">
      <c r="B863" s="5" t="n"/>
    </row>
    <row r="864" ht="15.75" customHeight="1" s="28">
      <c r="B864" s="5" t="n"/>
    </row>
    <row r="865" ht="15.75" customHeight="1" s="28">
      <c r="B865" s="5" t="n"/>
    </row>
    <row r="866" ht="15.75" customHeight="1" s="28">
      <c r="B866" s="5" t="n"/>
    </row>
    <row r="867" ht="15.75" customHeight="1" s="28">
      <c r="B867" s="5" t="n"/>
    </row>
    <row r="868" ht="15.75" customHeight="1" s="28">
      <c r="B868" s="5" t="n"/>
    </row>
    <row r="869" ht="15.75" customHeight="1" s="28">
      <c r="B869" s="5" t="n"/>
    </row>
    <row r="870" ht="15.75" customHeight="1" s="28">
      <c r="B870" s="5" t="n"/>
    </row>
    <row r="871" ht="15.75" customHeight="1" s="28">
      <c r="B871" s="5" t="n"/>
    </row>
    <row r="872" ht="15.75" customHeight="1" s="28">
      <c r="B872" s="5" t="n"/>
    </row>
    <row r="873" ht="15.75" customHeight="1" s="28">
      <c r="B873" s="5" t="n"/>
    </row>
    <row r="874" ht="15.75" customHeight="1" s="28">
      <c r="B874" s="5" t="n"/>
    </row>
    <row r="875" ht="15.75" customHeight="1" s="28">
      <c r="B875" s="5" t="n"/>
    </row>
    <row r="876" ht="15.75" customHeight="1" s="28">
      <c r="B876" s="5" t="n"/>
    </row>
    <row r="877" ht="15.75" customHeight="1" s="28">
      <c r="B877" s="5" t="n"/>
    </row>
    <row r="878" ht="15.75" customHeight="1" s="28">
      <c r="B878" s="5" t="n"/>
    </row>
    <row r="879" ht="15.75" customHeight="1" s="28">
      <c r="B879" s="5" t="n"/>
    </row>
    <row r="880" ht="15.75" customHeight="1" s="28">
      <c r="B880" s="5" t="n"/>
    </row>
    <row r="881" ht="15.75" customHeight="1" s="28">
      <c r="B881" s="5" t="n"/>
    </row>
    <row r="882" ht="15.75" customHeight="1" s="28">
      <c r="B882" s="5" t="n"/>
    </row>
    <row r="883" ht="15.75" customHeight="1" s="28">
      <c r="B883" s="5" t="n"/>
    </row>
    <row r="884" ht="15.75" customHeight="1" s="28">
      <c r="B884" s="5" t="n"/>
    </row>
    <row r="885" ht="15.75" customHeight="1" s="28">
      <c r="B885" s="5" t="n"/>
    </row>
    <row r="886" ht="15.75" customHeight="1" s="28">
      <c r="B886" s="5" t="n"/>
    </row>
    <row r="887" ht="15.75" customHeight="1" s="28">
      <c r="B887" s="5" t="n"/>
    </row>
    <row r="888" ht="15.75" customHeight="1" s="28">
      <c r="B888" s="5" t="n"/>
    </row>
    <row r="889" ht="15.75" customHeight="1" s="28">
      <c r="B889" s="5" t="n"/>
    </row>
    <row r="890" ht="15.75" customHeight="1" s="28">
      <c r="B890" s="5" t="n"/>
    </row>
    <row r="891" ht="15.75" customHeight="1" s="28">
      <c r="B891" s="5" t="n"/>
    </row>
    <row r="892" ht="15.75" customHeight="1" s="28">
      <c r="B892" s="5" t="n"/>
    </row>
    <row r="893" ht="15.75" customHeight="1" s="28">
      <c r="B893" s="5" t="n"/>
    </row>
    <row r="894" ht="15.75" customHeight="1" s="28">
      <c r="B894" s="5" t="n"/>
    </row>
    <row r="895" ht="15.75" customHeight="1" s="28">
      <c r="B895" s="5" t="n"/>
    </row>
    <row r="896" ht="15.75" customHeight="1" s="28">
      <c r="B896" s="5" t="n"/>
    </row>
    <row r="897" ht="15.75" customHeight="1" s="28">
      <c r="B897" s="5" t="n"/>
    </row>
    <row r="898" ht="15.75" customHeight="1" s="28">
      <c r="B898" s="5" t="n"/>
    </row>
    <row r="899" ht="15.75" customHeight="1" s="28">
      <c r="B899" s="5" t="n"/>
    </row>
    <row r="900" ht="15.75" customHeight="1" s="28">
      <c r="B900" s="5" t="n"/>
    </row>
    <row r="901" ht="15.75" customHeight="1" s="28">
      <c r="B901" s="5" t="n"/>
    </row>
    <row r="902" ht="15.75" customHeight="1" s="28">
      <c r="B902" s="5" t="n"/>
    </row>
    <row r="903" ht="15.75" customHeight="1" s="28">
      <c r="B903" s="5" t="n"/>
    </row>
    <row r="904" ht="15.75" customHeight="1" s="28">
      <c r="B904" s="5" t="n"/>
    </row>
    <row r="905" ht="15.75" customHeight="1" s="28">
      <c r="B905" s="5" t="n"/>
    </row>
    <row r="906" ht="15.75" customHeight="1" s="28">
      <c r="B906" s="5" t="n"/>
    </row>
    <row r="907" ht="15.75" customHeight="1" s="28">
      <c r="B907" s="5" t="n"/>
    </row>
    <row r="908" ht="15.75" customHeight="1" s="28">
      <c r="B908" s="5" t="n"/>
    </row>
    <row r="909" ht="15.75" customHeight="1" s="28">
      <c r="B909" s="5" t="n"/>
    </row>
    <row r="910" ht="15.75" customHeight="1" s="28">
      <c r="B910" s="5" t="n"/>
    </row>
    <row r="911" ht="15.75" customHeight="1" s="28">
      <c r="B911" s="5" t="n"/>
    </row>
    <row r="912" ht="15.75" customHeight="1" s="28">
      <c r="B912" s="5" t="n"/>
    </row>
    <row r="913" ht="15.75" customHeight="1" s="28">
      <c r="B913" s="5" t="n"/>
    </row>
    <row r="914" ht="15.75" customHeight="1" s="28">
      <c r="B914" s="5" t="n"/>
    </row>
    <row r="915" ht="15.75" customHeight="1" s="28">
      <c r="B915" s="5" t="n"/>
    </row>
    <row r="916" ht="15.75" customHeight="1" s="28">
      <c r="B916" s="5" t="n"/>
    </row>
    <row r="917" ht="15.75" customHeight="1" s="28">
      <c r="B917" s="5" t="n"/>
    </row>
    <row r="918" ht="15.75" customHeight="1" s="28">
      <c r="B918" s="5" t="n"/>
    </row>
    <row r="919" ht="15.75" customHeight="1" s="28">
      <c r="B919" s="5" t="n"/>
    </row>
    <row r="920" ht="15.75" customHeight="1" s="28">
      <c r="B920" s="5" t="n"/>
    </row>
    <row r="921" ht="15.75" customHeight="1" s="28">
      <c r="B921" s="5" t="n"/>
    </row>
    <row r="922" ht="15.75" customHeight="1" s="28">
      <c r="B922" s="5" t="n"/>
    </row>
    <row r="923" ht="15.75" customHeight="1" s="28">
      <c r="B923" s="5" t="n"/>
    </row>
    <row r="924" ht="15.75" customHeight="1" s="28">
      <c r="B924" s="5" t="n"/>
    </row>
    <row r="925" ht="15.75" customHeight="1" s="28">
      <c r="B925" s="5" t="n"/>
    </row>
    <row r="926" ht="15.75" customHeight="1" s="28">
      <c r="B926" s="5" t="n"/>
    </row>
    <row r="927" ht="15.75" customHeight="1" s="28">
      <c r="B927" s="5" t="n"/>
    </row>
    <row r="928" ht="15.75" customHeight="1" s="28">
      <c r="B928" s="5" t="n"/>
    </row>
    <row r="929" ht="15.75" customHeight="1" s="28">
      <c r="B929" s="5" t="n"/>
    </row>
    <row r="930" ht="15.75" customHeight="1" s="28">
      <c r="B930" s="5" t="n"/>
    </row>
    <row r="931" ht="15.75" customHeight="1" s="28">
      <c r="B931" s="5" t="n"/>
    </row>
    <row r="932" ht="15.75" customHeight="1" s="28">
      <c r="B932" s="5" t="n"/>
    </row>
    <row r="933" ht="15.75" customHeight="1" s="28">
      <c r="B933" s="5" t="n"/>
    </row>
    <row r="934" ht="15.75" customHeight="1" s="28">
      <c r="B934" s="5" t="n"/>
    </row>
    <row r="935" ht="15.75" customHeight="1" s="28">
      <c r="B935" s="5" t="n"/>
    </row>
    <row r="936" ht="15.75" customHeight="1" s="28">
      <c r="B936" s="5" t="n"/>
    </row>
    <row r="937" ht="15.75" customHeight="1" s="28">
      <c r="B937" s="5" t="n"/>
    </row>
    <row r="938" ht="15.75" customHeight="1" s="28">
      <c r="B938" s="5" t="n"/>
    </row>
    <row r="939" ht="15.75" customHeight="1" s="28">
      <c r="B939" s="5" t="n"/>
    </row>
    <row r="940" ht="15.75" customHeight="1" s="28">
      <c r="B940" s="5" t="n"/>
    </row>
    <row r="941" ht="15.75" customHeight="1" s="28">
      <c r="B941" s="5" t="n"/>
    </row>
    <row r="942" ht="15.75" customHeight="1" s="28">
      <c r="B942" s="5" t="n"/>
    </row>
    <row r="943" ht="15.75" customHeight="1" s="28">
      <c r="B943" s="5" t="n"/>
    </row>
    <row r="944" ht="15.75" customHeight="1" s="28">
      <c r="B944" s="5" t="n"/>
    </row>
    <row r="945" ht="15.75" customHeight="1" s="28">
      <c r="B945" s="5" t="n"/>
    </row>
    <row r="946" ht="15.75" customHeight="1" s="28">
      <c r="B946" s="5" t="n"/>
    </row>
    <row r="947" ht="15.75" customHeight="1" s="28">
      <c r="B947" s="5" t="n"/>
    </row>
    <row r="948" ht="15.75" customHeight="1" s="28">
      <c r="B948" s="5" t="n"/>
    </row>
    <row r="949" ht="15.75" customHeight="1" s="28">
      <c r="B949" s="5" t="n"/>
    </row>
    <row r="950" ht="15.75" customHeight="1" s="28">
      <c r="B950" s="5" t="n"/>
    </row>
    <row r="951" ht="15.75" customHeight="1" s="28">
      <c r="B951" s="5" t="n"/>
    </row>
    <row r="952" ht="15.75" customHeight="1" s="28">
      <c r="B952" s="5" t="n"/>
    </row>
    <row r="953" ht="15.75" customHeight="1" s="28">
      <c r="B953" s="5" t="n"/>
    </row>
    <row r="954" ht="15.75" customHeight="1" s="28">
      <c r="B954" s="5" t="n"/>
    </row>
    <row r="955" ht="15.75" customHeight="1" s="28">
      <c r="B955" s="5" t="n"/>
    </row>
    <row r="956" ht="15.75" customHeight="1" s="28">
      <c r="B956" s="5" t="n"/>
    </row>
    <row r="957" ht="15.75" customHeight="1" s="28">
      <c r="B957" s="5" t="n"/>
    </row>
    <row r="958" ht="15.75" customHeight="1" s="28">
      <c r="B958" s="5" t="n"/>
    </row>
    <row r="959" ht="15.75" customHeight="1" s="28">
      <c r="B959" s="5" t="n"/>
    </row>
    <row r="960" ht="15.75" customHeight="1" s="28">
      <c r="B960" s="5" t="n"/>
    </row>
    <row r="961" ht="15.75" customHeight="1" s="28">
      <c r="B961" s="5" t="n"/>
    </row>
    <row r="962" ht="15.75" customHeight="1" s="28">
      <c r="B962" s="5" t="n"/>
    </row>
    <row r="963" ht="15.75" customHeight="1" s="28">
      <c r="B963" s="5" t="n"/>
    </row>
    <row r="964" ht="15.75" customHeight="1" s="28">
      <c r="B964" s="5" t="n"/>
    </row>
    <row r="965" ht="15.75" customHeight="1" s="28">
      <c r="B965" s="5" t="n"/>
    </row>
    <row r="966" ht="15.75" customHeight="1" s="28">
      <c r="B966" s="5" t="n"/>
    </row>
    <row r="967" ht="15.75" customHeight="1" s="28">
      <c r="B967" s="5" t="n"/>
    </row>
    <row r="968" ht="15.75" customHeight="1" s="28">
      <c r="B968" s="5" t="n"/>
    </row>
    <row r="969" ht="15.75" customHeight="1" s="28">
      <c r="B969" s="5" t="n"/>
    </row>
    <row r="970" ht="15.75" customHeight="1" s="28">
      <c r="B970" s="5" t="n"/>
    </row>
    <row r="971" ht="15.75" customHeight="1" s="28">
      <c r="B971" s="5" t="n"/>
    </row>
    <row r="972" ht="15.75" customHeight="1" s="28">
      <c r="B972" s="5" t="n"/>
    </row>
    <row r="973" ht="15.75" customHeight="1" s="28">
      <c r="B973" s="5" t="n"/>
    </row>
    <row r="974" ht="15.75" customHeight="1" s="28">
      <c r="B974" s="5" t="n"/>
    </row>
    <row r="975" ht="15.75" customHeight="1" s="28">
      <c r="B975" s="5" t="n"/>
    </row>
    <row r="976" ht="15.75" customHeight="1" s="28">
      <c r="B976" s="5" t="n"/>
    </row>
    <row r="977" ht="15.75" customHeight="1" s="28">
      <c r="B977" s="5" t="n"/>
    </row>
    <row r="978" ht="15.75" customHeight="1" s="28">
      <c r="B978" s="5" t="n"/>
    </row>
    <row r="979" ht="15.75" customHeight="1" s="28">
      <c r="B979" s="5" t="n"/>
    </row>
    <row r="980" ht="15.75" customHeight="1" s="28">
      <c r="B980" s="5" t="n"/>
    </row>
    <row r="981" ht="15.75" customHeight="1" s="28">
      <c r="B981" s="5" t="n"/>
    </row>
    <row r="982" ht="15.75" customHeight="1" s="28">
      <c r="B982" s="5" t="n"/>
    </row>
    <row r="983" ht="15.75" customHeight="1" s="28">
      <c r="B983" s="5" t="n"/>
    </row>
    <row r="984" ht="15.75" customHeight="1" s="28">
      <c r="B984" s="5" t="n"/>
    </row>
    <row r="985" ht="15.75" customHeight="1" s="28">
      <c r="B985" s="5" t="n"/>
    </row>
    <row r="986" ht="15.75" customHeight="1" s="28">
      <c r="B986" s="5" t="n"/>
    </row>
    <row r="987" ht="15.75" customHeight="1" s="28">
      <c r="B987" s="5" t="n"/>
    </row>
    <row r="988" ht="15.75" customHeight="1" s="28">
      <c r="B988" s="5" t="n"/>
    </row>
    <row r="989" ht="15.75" customHeight="1" s="28">
      <c r="B989" s="5" t="n"/>
    </row>
    <row r="990" ht="15.75" customHeight="1" s="28">
      <c r="B990" s="5" t="n"/>
    </row>
    <row r="991" ht="15.75" customHeight="1" s="28">
      <c r="B991" s="5" t="n"/>
    </row>
    <row r="992" ht="15.75" customHeight="1" s="28">
      <c r="B992" s="5" t="n"/>
    </row>
    <row r="993" ht="15.75" customHeight="1" s="28">
      <c r="B993" s="5" t="n"/>
    </row>
    <row r="994" ht="15.75" customHeight="1" s="28">
      <c r="B994" s="5" t="n"/>
    </row>
    <row r="995" ht="15.75" customHeight="1" s="28">
      <c r="B995" s="5" t="n"/>
    </row>
    <row r="996" ht="15.75" customHeight="1" s="28">
      <c r="B996" s="5" t="n"/>
    </row>
    <row r="997" ht="15.75" customHeight="1" s="28">
      <c r="B997" s="5" t="n"/>
    </row>
    <row r="998" ht="15.75" customHeight="1" s="28">
      <c r="B998" s="5" t="n"/>
    </row>
    <row r="999" ht="15.75" customHeight="1" s="28">
      <c r="B999" s="5" t="n"/>
    </row>
    <row r="1000" ht="15.75" customHeight="1" s="28">
      <c r="B1000" s="5" t="n"/>
    </row>
  </sheetData>
  <hyperlinks>
    <hyperlink xmlns:r="http://schemas.openxmlformats.org/officeDocument/2006/relationships" ref="B7" r:id="rId1"/>
    <hyperlink xmlns:r="http://schemas.openxmlformats.org/officeDocument/2006/relationships" ref="B13" r:id="rId2"/>
    <hyperlink xmlns:r="http://schemas.openxmlformats.org/officeDocument/2006/relationships" ref="B19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B29" sqref="B29"/>
    </sheetView>
  </sheetViews>
  <sheetFormatPr baseColWidth="10" defaultColWidth="12.6640625" defaultRowHeight="15" customHeight="1"/>
  <cols>
    <col width="10.1640625" customWidth="1" style="28" min="1" max="1"/>
    <col width="8.6640625" customWidth="1" style="28" min="2" max="2"/>
    <col width="9.5" customWidth="1" style="28" min="3" max="3"/>
    <col width="7.6640625" customWidth="1" style="28" min="4" max="34"/>
  </cols>
  <sheetData>
    <row r="1">
      <c r="A1" s="1" t="inlineStr">
        <is>
          <t>Federal EV Subsidy Amount</t>
        </is>
      </c>
    </row>
    <row r="2">
      <c r="A2" s="11" t="n">
        <v>2019</v>
      </c>
      <c r="B2" s="9" t="n">
        <v>2020</v>
      </c>
      <c r="C2" s="11" t="n">
        <v>2021</v>
      </c>
      <c r="D2" s="9" t="n">
        <v>2022</v>
      </c>
      <c r="E2" s="11" t="n">
        <v>2023</v>
      </c>
      <c r="F2" s="9" t="n">
        <v>2024</v>
      </c>
      <c r="G2" s="11" t="n">
        <v>2025</v>
      </c>
      <c r="H2" s="9" t="n">
        <v>2026</v>
      </c>
      <c r="I2" s="11" t="n">
        <v>2027</v>
      </c>
      <c r="J2" s="9" t="n">
        <v>2028</v>
      </c>
      <c r="K2" s="11" t="n">
        <v>2029</v>
      </c>
      <c r="L2" s="9" t="n">
        <v>2030</v>
      </c>
      <c r="M2" s="11" t="n">
        <v>2031</v>
      </c>
      <c r="N2" s="9" t="n">
        <v>2032</v>
      </c>
      <c r="O2" s="11" t="n">
        <v>2033</v>
      </c>
      <c r="P2" s="9" t="n">
        <v>2034</v>
      </c>
      <c r="Q2" s="11" t="n">
        <v>2035</v>
      </c>
      <c r="R2" s="9" t="n">
        <v>2036</v>
      </c>
      <c r="S2" s="11" t="n">
        <v>2037</v>
      </c>
      <c r="T2" s="9" t="n">
        <v>2038</v>
      </c>
      <c r="U2" s="11" t="n">
        <v>2039</v>
      </c>
      <c r="V2" s="9" t="n">
        <v>2040</v>
      </c>
      <c r="W2" s="11" t="n">
        <v>2041</v>
      </c>
      <c r="X2" s="9" t="n">
        <v>2042</v>
      </c>
      <c r="Y2" s="11" t="n">
        <v>2043</v>
      </c>
      <c r="Z2" s="9" t="n">
        <v>2044</v>
      </c>
      <c r="AA2" s="11" t="n">
        <v>2045</v>
      </c>
      <c r="AB2" s="9" t="n">
        <v>2046</v>
      </c>
      <c r="AC2" s="11" t="n">
        <v>2047</v>
      </c>
      <c r="AD2" s="9" t="n">
        <v>2048</v>
      </c>
      <c r="AE2" s="11" t="n">
        <v>2049</v>
      </c>
      <c r="AF2" s="9" t="n">
        <v>2050</v>
      </c>
    </row>
    <row r="3">
      <c r="A3" s="12">
        <f>BAU!C92</f>
        <v/>
      </c>
      <c r="B3" s="12">
        <f>BAU!D92</f>
        <v/>
      </c>
      <c r="C3" s="12">
        <f>BAU!E92</f>
        <v/>
      </c>
      <c r="D3" s="12">
        <f>BAU!F92</f>
        <v/>
      </c>
      <c r="E3" s="12">
        <f>BAU!G92</f>
        <v/>
      </c>
      <c r="F3" s="12">
        <f>BAU!H92</f>
        <v/>
      </c>
      <c r="G3" s="12">
        <f>BAU!I92</f>
        <v/>
      </c>
      <c r="H3" s="12">
        <f>BAU!J92</f>
        <v/>
      </c>
      <c r="I3" s="12">
        <f>BAU!K92</f>
        <v/>
      </c>
      <c r="J3" s="12">
        <f>BAU!L92</f>
        <v/>
      </c>
      <c r="K3" s="12">
        <f>BAU!M92</f>
        <v/>
      </c>
      <c r="L3" s="12">
        <f>BAU!N92</f>
        <v/>
      </c>
      <c r="M3" s="12">
        <f>BAU!O92</f>
        <v/>
      </c>
      <c r="N3" s="12">
        <f>BAU!P92</f>
        <v/>
      </c>
      <c r="O3" s="12">
        <f>BAU!Q92</f>
        <v/>
      </c>
      <c r="P3" s="12">
        <f>BAU!R92</f>
        <v/>
      </c>
      <c r="Q3" s="12">
        <f>BAU!S92</f>
        <v/>
      </c>
      <c r="R3" s="12">
        <f>BAU!T92</f>
        <v/>
      </c>
      <c r="S3" s="12">
        <f>BAU!U92</f>
        <v/>
      </c>
      <c r="T3" s="12">
        <f>BAU!V92</f>
        <v/>
      </c>
      <c r="U3" s="12">
        <f>BAU!W92</f>
        <v/>
      </c>
      <c r="V3" s="12">
        <f>BAU!X92</f>
        <v/>
      </c>
      <c r="W3" s="12">
        <f>BAU!Y92</f>
        <v/>
      </c>
      <c r="X3" s="12">
        <f>BAU!Z92</f>
        <v/>
      </c>
      <c r="Y3" s="12">
        <f>BAU!AA92</f>
        <v/>
      </c>
      <c r="Z3" s="12">
        <f>BAU!AB92</f>
        <v/>
      </c>
      <c r="AA3" s="12">
        <f>BAU!AC92</f>
        <v/>
      </c>
      <c r="AB3" s="12">
        <f>BAU!AD92</f>
        <v/>
      </c>
      <c r="AC3" s="12">
        <f>BAU!AE92</f>
        <v/>
      </c>
      <c r="AD3" s="12">
        <f>BAU!AF92</f>
        <v/>
      </c>
      <c r="AE3" s="12">
        <f>BAU!AG92</f>
        <v/>
      </c>
      <c r="AF3" s="12">
        <f>BAU!AH92</f>
        <v/>
      </c>
    </row>
    <row r="4">
      <c r="A4" s="53" t="n"/>
    </row>
    <row r="5">
      <c r="A5" s="54" t="inlineStr">
        <is>
          <t>State EV Subsidy Amounts</t>
        </is>
      </c>
    </row>
    <row r="6">
      <c r="A6" s="53" t="inlineStr">
        <is>
          <t>This list only includes rebates on the EV itself, not on charging equipment.</t>
        </is>
      </c>
    </row>
    <row r="7">
      <c r="A7" s="53" t="inlineStr">
        <is>
          <t>It also omits states that do not offer a rebate but do exempt EVs from sales, use, or excise taxes.</t>
        </is>
      </c>
    </row>
    <row r="8">
      <c r="A8" s="54" t="inlineStr">
        <is>
          <t>Rebate</t>
        </is>
      </c>
      <c r="B8" s="1" t="inlineStr">
        <is>
          <t>State</t>
        </is>
      </c>
      <c r="C8" s="1" t="inlineStr">
        <is>
          <t>Population (July 1, 2016)</t>
        </is>
      </c>
    </row>
    <row r="9">
      <c r="A9" s="53" t="n">
        <v>2500</v>
      </c>
      <c r="B9" s="9" t="inlineStr">
        <is>
          <t>California</t>
        </is>
      </c>
      <c r="C9" s="9" t="n">
        <v>39250017</v>
      </c>
    </row>
    <row r="10">
      <c r="A10" s="53" t="n">
        <v>5000</v>
      </c>
      <c r="B10" s="9" t="inlineStr">
        <is>
          <t>Colorado</t>
        </is>
      </c>
      <c r="C10" s="9" t="n">
        <v>5540545</v>
      </c>
    </row>
    <row r="11">
      <c r="A11" s="53" t="n">
        <v>3500</v>
      </c>
      <c r="B11" s="9" t="inlineStr">
        <is>
          <t>Delaware</t>
        </is>
      </c>
      <c r="C11" s="9" t="n">
        <v>952065</v>
      </c>
    </row>
    <row r="12">
      <c r="A12" s="55" t="n">
        <v>1500</v>
      </c>
      <c r="B12" s="9" t="inlineStr">
        <is>
          <t>Louisiana</t>
        </is>
      </c>
      <c r="C12" s="9" t="n">
        <v>4681666</v>
      </c>
    </row>
    <row r="13">
      <c r="A13" s="53" t="n">
        <v>2500</v>
      </c>
      <c r="B13" s="9" t="inlineStr">
        <is>
          <t>Massachusetts</t>
        </is>
      </c>
      <c r="C13" s="9" t="n">
        <v>6811779</v>
      </c>
    </row>
    <row r="14">
      <c r="A14" s="53" t="n">
        <v>1500</v>
      </c>
      <c r="B14" s="9" t="inlineStr">
        <is>
          <t>Oklahoma</t>
        </is>
      </c>
      <c r="C14" s="9" t="n">
        <v>3923561</v>
      </c>
    </row>
    <row r="15">
      <c r="A15" s="53" t="n">
        <v>2500</v>
      </c>
      <c r="B15" s="9" t="inlineStr">
        <is>
          <t>Rhode Island</t>
        </is>
      </c>
      <c r="C15" s="9" t="n">
        <v>1056426</v>
      </c>
    </row>
    <row r="16">
      <c r="A16" s="56" t="inlineStr">
        <is>
          <t>Note: Pennsylvania offers a $1750 rebate, but only to the first 250 qualified applicants.</t>
        </is>
      </c>
    </row>
    <row r="17">
      <c r="A17" s="53" t="n"/>
    </row>
    <row r="18">
      <c r="B18" s="53" t="inlineStr">
        <is>
          <t>50 States + DC</t>
        </is>
      </c>
      <c r="C18" s="9" t="n">
        <v>323127513</v>
      </c>
    </row>
    <row r="19">
      <c r="A19" s="53" t="n"/>
      <c r="B19" s="9" t="inlineStr">
        <is>
          <t>Uncovered Pop</t>
        </is>
      </c>
      <c r="C19" s="9">
        <f>C18-SUM(C9:C15)</f>
        <v/>
      </c>
    </row>
    <row r="20">
      <c r="A20" s="53" t="n"/>
    </row>
    <row r="21" ht="15.75" customHeight="1" s="28">
      <c r="A21" s="53" t="inlineStr">
        <is>
          <t>State Ave Tax Credit</t>
        </is>
      </c>
      <c r="C21" s="9">
        <f>About!B2</f>
        <v/>
      </c>
    </row>
    <row r="22" ht="15.75" customHeight="1" s="28">
      <c r="A22" s="53" t="n"/>
      <c r="C22" s="9" t="n">
        <v>2020</v>
      </c>
      <c r="D22" s="9">
        <f>C22+1</f>
        <v/>
      </c>
      <c r="E22" s="11">
        <f>D22+1</f>
        <v/>
      </c>
      <c r="F22" s="11">
        <f>E22+1</f>
        <v/>
      </c>
      <c r="G22" s="11">
        <f>F22+1</f>
        <v/>
      </c>
      <c r="H22" s="11">
        <f>G22+1</f>
        <v/>
      </c>
      <c r="I22" s="11">
        <f>H22+1</f>
        <v/>
      </c>
    </row>
    <row r="23" ht="15.75" customHeight="1" s="28">
      <c r="A23" s="53" t="n"/>
      <c r="B23" s="9" t="inlineStr">
        <is>
          <t>LDV</t>
        </is>
      </c>
      <c r="C23" s="9">
        <f>SUMIFS(C$41:C$54,$A$41:$A$54,$C$21,$B$41:$B$54,$B23)</f>
        <v/>
      </c>
      <c r="D23" s="11">
        <f>SUMIFS(D$41:D$54,$A$41:$A$54,$C$21,$B$41:$B$54,$B23)</f>
        <v/>
      </c>
      <c r="E23" s="11">
        <f>SUMIFS(E$41:E$54,$A$41:$A$54,$C$21,$B$41:$B$54,$B23)</f>
        <v/>
      </c>
      <c r="F23" s="11">
        <f>SUMIFS(F$41:F$54,$A$41:$A$54,$C$21,$B$41:$B$54,$B23)</f>
        <v/>
      </c>
      <c r="G23" s="11">
        <f>SUMIFS(G$41:G$54,$A$41:$A$54,$C$21,$B$41:$B$54,$B23)</f>
        <v/>
      </c>
      <c r="H23" s="11">
        <f>SUMIFS(H$41:H$54,$A$41:$A$54,$C$21,$B$41:$B$54,$B23)</f>
        <v/>
      </c>
      <c r="I23" s="11">
        <f>SUMIFS(I$41:I$54,$A$41:$A$54,$C$21,$B$41:$B$54,$B23)</f>
        <v/>
      </c>
    </row>
    <row r="24" ht="15.75" customHeight="1" s="28">
      <c r="A24" s="53" t="n"/>
      <c r="B24" s="9" t="inlineStr">
        <is>
          <t>HDV</t>
        </is>
      </c>
      <c r="C24" s="11">
        <f>SUMIFS(C$41:C$54,$A$41:$A$54,$C$21,$B$41:$B$54,$B24)</f>
        <v/>
      </c>
      <c r="D24" s="11">
        <f>SUMIFS(D$41:D$54,$A$41:$A$54,$C$21,$B$41:$B$54,$B24)</f>
        <v/>
      </c>
      <c r="E24" s="11">
        <f>SUMIFS(E$41:E$54,$A$41:$A$54,$C$21,$B$41:$B$54,$B24)</f>
        <v/>
      </c>
      <c r="F24" s="11">
        <f>SUMIFS(F$41:F$54,$A$41:$A$54,$C$21,$B$41:$B$54,$B24)</f>
        <v/>
      </c>
      <c r="G24" s="11">
        <f>SUMIFS(G$41:G$54,$A$41:$A$54,$C$21,$B$41:$B$54,$B24)</f>
        <v/>
      </c>
      <c r="H24" s="11">
        <f>SUMIFS(H$41:H$54,$A$41:$A$54,$C$21,$B$41:$B$54,$B24)</f>
        <v/>
      </c>
      <c r="I24" s="11">
        <f>SUMIFS(I$41:I$54,$A$41:$A$54,$C$21,$B$41:$B$54,$B24)</f>
        <v/>
      </c>
    </row>
    <row r="25" ht="15.75" customHeight="1" s="28"/>
    <row r="26" ht="15.75" customHeight="1" s="28">
      <c r="A26" s="53" t="n"/>
      <c r="B26" s="53" t="n"/>
      <c r="C26" s="53" t="n"/>
      <c r="D26" s="53" t="n"/>
      <c r="E26" s="53" t="n"/>
      <c r="F26" s="53" t="n"/>
      <c r="G26" s="53" t="n"/>
      <c r="H26" s="53" t="n"/>
      <c r="I26" s="53" t="n"/>
      <c r="J26" s="53" t="n"/>
      <c r="K26" s="53" t="n"/>
      <c r="L26" s="53" t="n"/>
      <c r="M26" s="53" t="n"/>
      <c r="N26" s="53" t="n"/>
      <c r="O26" s="53" t="n"/>
      <c r="P26" s="53" t="n"/>
      <c r="Q26" s="53" t="n"/>
      <c r="R26" s="53" t="n"/>
      <c r="S26" s="53" t="n"/>
      <c r="T26" s="53" t="n"/>
      <c r="U26" s="53" t="n"/>
      <c r="V26" s="53" t="n"/>
      <c r="W26" s="53" t="n"/>
      <c r="X26" s="53" t="n"/>
      <c r="Y26" s="53" t="n"/>
      <c r="Z26" s="53" t="n"/>
      <c r="AA26" s="53" t="n"/>
      <c r="AB26" s="53" t="n"/>
      <c r="AC26" s="53" t="n"/>
      <c r="AD26" s="53" t="n"/>
      <c r="AE26" s="53" t="n"/>
      <c r="AF26" s="53" t="n"/>
    </row>
    <row r="27" ht="15.75" customHeight="1" s="28">
      <c r="A27" s="1" t="inlineStr">
        <is>
          <t>Note: Average truck price from Statista-- approximattion</t>
        </is>
      </c>
    </row>
    <row r="28" ht="15.75" customHeight="1" s="28">
      <c r="A28" s="1" t="inlineStr">
        <is>
          <t>Time (Year)</t>
        </is>
      </c>
      <c r="B28" s="9" t="n">
        <v>2018</v>
      </c>
      <c r="C28" s="9" t="n">
        <v>2019</v>
      </c>
      <c r="D28" s="9" t="n">
        <v>2020</v>
      </c>
      <c r="E28" s="9" t="n">
        <v>2021</v>
      </c>
      <c r="F28" s="9" t="n">
        <v>2022</v>
      </c>
      <c r="G28" s="9" t="n">
        <v>2023</v>
      </c>
      <c r="H28" s="9" t="n">
        <v>2024</v>
      </c>
      <c r="I28" s="9" t="n">
        <v>2025</v>
      </c>
      <c r="J28" s="9" t="n">
        <v>2026</v>
      </c>
      <c r="K28" s="9" t="n">
        <v>2027</v>
      </c>
      <c r="L28" s="9" t="n">
        <v>2028</v>
      </c>
      <c r="M28" s="9" t="n">
        <v>2029</v>
      </c>
      <c r="N28" s="9" t="n">
        <v>2030</v>
      </c>
      <c r="O28" s="9" t="n">
        <v>2031</v>
      </c>
      <c r="P28" s="9" t="n">
        <v>2032</v>
      </c>
      <c r="Q28" s="9" t="n">
        <v>2033</v>
      </c>
      <c r="R28" s="9" t="n">
        <v>2034</v>
      </c>
      <c r="S28" s="9" t="n">
        <v>2035</v>
      </c>
      <c r="T28" s="9" t="n">
        <v>2036</v>
      </c>
      <c r="U28" s="9" t="n">
        <v>2037</v>
      </c>
      <c r="V28" s="9" t="n">
        <v>2038</v>
      </c>
      <c r="W28" s="9" t="n">
        <v>2039</v>
      </c>
      <c r="X28" s="9" t="n">
        <v>2040</v>
      </c>
      <c r="Y28" s="9" t="n">
        <v>2041</v>
      </c>
      <c r="Z28" s="9" t="n">
        <v>2042</v>
      </c>
      <c r="AA28" s="9" t="n">
        <v>2043</v>
      </c>
      <c r="AB28" s="9" t="n">
        <v>2044</v>
      </c>
      <c r="AC28" s="9" t="n">
        <v>2045</v>
      </c>
      <c r="AD28" s="9" t="n">
        <v>2046</v>
      </c>
      <c r="AE28" s="9" t="n">
        <v>2047</v>
      </c>
      <c r="AF28" s="9" t="n">
        <v>2048</v>
      </c>
      <c r="AG28" s="9" t="n">
        <v>2049</v>
      </c>
      <c r="AH28" s="9" t="n">
        <v>2050</v>
      </c>
    </row>
    <row r="29" ht="15.75" customHeight="1" s="28">
      <c r="A29" s="9" t="inlineStr">
        <is>
          <t>New Vehicle Price after Carbon Tax[LDVs,passenger,battery electric vehicle] : MostRecentRun</t>
        </is>
      </c>
      <c r="B29" s="9" t="n">
        <v>53703</v>
      </c>
      <c r="C29" s="9" t="n">
        <v>51776.5</v>
      </c>
      <c r="D29" s="9" t="n">
        <v>50407.6</v>
      </c>
      <c r="E29" s="9" t="n">
        <v>49301.3</v>
      </c>
      <c r="F29" s="9" t="n">
        <v>48343.4</v>
      </c>
      <c r="G29" s="9" t="n">
        <v>47462.2</v>
      </c>
      <c r="H29" s="9" t="n">
        <v>46667.2</v>
      </c>
      <c r="I29" s="9" t="n">
        <v>45962.6</v>
      </c>
      <c r="J29" s="9" t="n">
        <v>45330.9</v>
      </c>
      <c r="K29" s="9" t="n">
        <v>44750.2</v>
      </c>
      <c r="L29" s="9" t="n">
        <v>44223.9</v>
      </c>
      <c r="M29" s="9" t="n">
        <v>43738.9</v>
      </c>
      <c r="N29" s="9" t="n">
        <v>43295.4</v>
      </c>
      <c r="O29" s="9" t="n">
        <v>42905</v>
      </c>
      <c r="P29" s="9" t="n">
        <v>42563.2</v>
      </c>
      <c r="Q29" s="9" t="n">
        <v>42259.5</v>
      </c>
      <c r="R29" s="9" t="n">
        <v>41992</v>
      </c>
      <c r="S29" s="9" t="n">
        <v>41757.9</v>
      </c>
      <c r="T29" s="9" t="n">
        <v>41553.7</v>
      </c>
      <c r="U29" s="9" t="n">
        <v>41372.7</v>
      </c>
      <c r="V29" s="9" t="n">
        <v>41211.3</v>
      </c>
      <c r="W29" s="9" t="n">
        <v>41067.5</v>
      </c>
      <c r="X29" s="9" t="n">
        <v>40939.8</v>
      </c>
      <c r="Y29" s="9" t="n">
        <v>40826.3</v>
      </c>
      <c r="Z29" s="9" t="n">
        <v>40724.3</v>
      </c>
      <c r="AA29" s="9" t="n">
        <v>40632.3</v>
      </c>
      <c r="AB29" s="9" t="n">
        <v>40548.8</v>
      </c>
      <c r="AC29" s="9" t="n">
        <v>40472.8</v>
      </c>
      <c r="AD29" s="9" t="n">
        <v>40403.2</v>
      </c>
      <c r="AE29" s="9" t="n">
        <v>40339.3</v>
      </c>
      <c r="AF29" s="9" t="n">
        <v>40280.3</v>
      </c>
      <c r="AG29" s="9" t="n">
        <v>40225.5</v>
      </c>
      <c r="AH29" s="9" t="n">
        <v>40174.6</v>
      </c>
    </row>
    <row r="30" ht="15.75" customHeight="1" s="28">
      <c r="A30" s="8" t="inlineStr">
        <is>
          <t>Average truck</t>
        </is>
      </c>
      <c r="B30" s="9" t="n">
        <v>117430</v>
      </c>
      <c r="C30" s="11" t="n">
        <v>117430</v>
      </c>
      <c r="D30" s="11" t="n">
        <v>117430</v>
      </c>
      <c r="E30" s="11" t="n">
        <v>117430</v>
      </c>
      <c r="F30" s="11" t="n">
        <v>117430</v>
      </c>
      <c r="G30" s="11" t="n">
        <v>117430</v>
      </c>
      <c r="H30" s="11" t="n">
        <v>117430</v>
      </c>
      <c r="I30" s="11" t="n">
        <v>117430</v>
      </c>
      <c r="J30" s="11" t="n">
        <v>117430</v>
      </c>
      <c r="K30" s="11" t="n">
        <v>117430</v>
      </c>
      <c r="L30" s="11" t="n">
        <v>117430</v>
      </c>
      <c r="M30" s="11" t="n">
        <v>117430</v>
      </c>
      <c r="N30" s="11" t="n">
        <v>117430</v>
      </c>
      <c r="O30" s="11" t="n">
        <v>117430</v>
      </c>
      <c r="P30" s="11" t="n">
        <v>117430</v>
      </c>
      <c r="Q30" s="11" t="n">
        <v>117430</v>
      </c>
      <c r="R30" s="11" t="n">
        <v>117430</v>
      </c>
      <c r="S30" s="11" t="n">
        <v>117430</v>
      </c>
      <c r="T30" s="11" t="n">
        <v>117430</v>
      </c>
      <c r="U30" s="11" t="n">
        <v>117430</v>
      </c>
      <c r="V30" s="11" t="n">
        <v>117430</v>
      </c>
      <c r="W30" s="11" t="n">
        <v>117430</v>
      </c>
      <c r="X30" s="11" t="n">
        <v>117430</v>
      </c>
      <c r="Y30" s="11" t="n">
        <v>117430</v>
      </c>
      <c r="Z30" s="11" t="n">
        <v>117430</v>
      </c>
      <c r="AA30" s="11" t="n">
        <v>117430</v>
      </c>
      <c r="AB30" s="11" t="n">
        <v>117430</v>
      </c>
      <c r="AC30" s="11" t="n">
        <v>117430</v>
      </c>
      <c r="AD30" s="11" t="n">
        <v>117430</v>
      </c>
      <c r="AE30" s="11" t="n">
        <v>117430</v>
      </c>
      <c r="AF30" s="11" t="n">
        <v>117430</v>
      </c>
      <c r="AG30" s="11" t="n">
        <v>117430</v>
      </c>
      <c r="AH30" s="11" t="n">
        <v>117430</v>
      </c>
    </row>
    <row r="31" ht="15.75" customHeight="1" s="28">
      <c r="A31" s="1" t="inlineStr">
        <is>
          <t>Approximate EV Subsidy Percentage LDV</t>
        </is>
      </c>
    </row>
    <row r="32" ht="15.75" customHeight="1" s="28">
      <c r="A32" s="9" t="n">
        <v>2019</v>
      </c>
      <c r="B32" s="9" t="n">
        <v>2020</v>
      </c>
      <c r="C32" s="9" t="n">
        <v>2021</v>
      </c>
      <c r="D32" s="9" t="n">
        <v>2022</v>
      </c>
      <c r="E32" s="9" t="n">
        <v>2023</v>
      </c>
      <c r="F32" s="9" t="n">
        <v>2024</v>
      </c>
      <c r="G32" s="9" t="n">
        <v>2025</v>
      </c>
      <c r="H32" s="9" t="n">
        <v>2026</v>
      </c>
      <c r="I32" s="9" t="n">
        <v>2027</v>
      </c>
      <c r="J32" s="9" t="n">
        <v>2028</v>
      </c>
      <c r="K32" s="9" t="n">
        <v>2029</v>
      </c>
      <c r="L32" s="9" t="n">
        <v>2030</v>
      </c>
      <c r="M32" s="9" t="n">
        <v>2031</v>
      </c>
      <c r="N32" s="9" t="n">
        <v>2032</v>
      </c>
      <c r="O32" s="9" t="n">
        <v>2033</v>
      </c>
      <c r="P32" s="9" t="n">
        <v>2034</v>
      </c>
      <c r="Q32" s="9" t="n">
        <v>2035</v>
      </c>
      <c r="R32" s="9" t="n">
        <v>2036</v>
      </c>
      <c r="S32" s="9" t="n">
        <v>2037</v>
      </c>
      <c r="T32" s="9" t="n">
        <v>2038</v>
      </c>
      <c r="U32" s="9" t="n">
        <v>2039</v>
      </c>
      <c r="V32" s="9" t="n">
        <v>2040</v>
      </c>
      <c r="W32" s="9" t="n">
        <v>2041</v>
      </c>
      <c r="X32" s="9" t="n">
        <v>2042</v>
      </c>
      <c r="Y32" s="9" t="n">
        <v>2043</v>
      </c>
      <c r="Z32" s="9" t="n">
        <v>2044</v>
      </c>
      <c r="AA32" s="9" t="n">
        <v>2045</v>
      </c>
      <c r="AB32" s="9" t="n">
        <v>2046</v>
      </c>
      <c r="AC32" s="9" t="n">
        <v>2047</v>
      </c>
      <c r="AD32" s="9" t="n">
        <v>2048</v>
      </c>
      <c r="AE32" s="9" t="n">
        <v>2049</v>
      </c>
      <c r="AF32" s="9" t="n">
        <v>2050</v>
      </c>
    </row>
    <row r="33" ht="15.75" customHeight="1" s="28">
      <c r="A33" s="17">
        <f>(A3+C23)/C29</f>
        <v/>
      </c>
      <c r="B33" s="17">
        <f>(B3+C23)/D29</f>
        <v/>
      </c>
      <c r="C33" s="17">
        <f>(C3+D23)/E29</f>
        <v/>
      </c>
      <c r="D33" s="17">
        <f>(D3+E23)/F29</f>
        <v/>
      </c>
      <c r="E33" s="17">
        <f>(E3+F23)/G29</f>
        <v/>
      </c>
      <c r="F33" s="17">
        <f>(F3+G23)/H29</f>
        <v/>
      </c>
      <c r="G33" s="17">
        <f>(G3+H23)/I29</f>
        <v/>
      </c>
      <c r="H33" s="17">
        <f>(H3+I23)/J29</f>
        <v/>
      </c>
      <c r="I33" s="17">
        <f>(I3+J23)/K29</f>
        <v/>
      </c>
      <c r="J33" s="17">
        <f>(J3+K23)/L29</f>
        <v/>
      </c>
      <c r="K33" s="17">
        <f>(K3+L23)/M29</f>
        <v/>
      </c>
      <c r="L33" s="17">
        <f>(L3+M23)/N29</f>
        <v/>
      </c>
      <c r="M33" s="17">
        <f>(M3+N23)/O29</f>
        <v/>
      </c>
      <c r="N33" s="17">
        <f>(N3+O23)/P29</f>
        <v/>
      </c>
      <c r="O33" s="17">
        <f>(O3+P23)/Q29</f>
        <v/>
      </c>
      <c r="P33" s="17">
        <f>(P3+Q23)/R29</f>
        <v/>
      </c>
      <c r="Q33" s="17">
        <f>(Q3+R23)/S29</f>
        <v/>
      </c>
      <c r="R33" s="17">
        <f>(R3+S23)/T29</f>
        <v/>
      </c>
      <c r="S33" s="17">
        <f>(S3+T23)/U29</f>
        <v/>
      </c>
      <c r="T33" s="17">
        <f>(T3+U23)/V29</f>
        <v/>
      </c>
      <c r="U33" s="17">
        <f>(U3+V23)/W29</f>
        <v/>
      </c>
      <c r="V33" s="17">
        <f>(V3+W23)/X29</f>
        <v/>
      </c>
      <c r="W33" s="17">
        <f>(W3+X23)/Y29</f>
        <v/>
      </c>
      <c r="X33" s="17">
        <f>(X3+Y23)/Z29</f>
        <v/>
      </c>
      <c r="Y33" s="17">
        <f>(Y3+Z23)/AA29</f>
        <v/>
      </c>
      <c r="Z33" s="17">
        <f>(Z3+AA23)/AB29</f>
        <v/>
      </c>
      <c r="AA33" s="17">
        <f>(AA3+AB23)/AC29</f>
        <v/>
      </c>
      <c r="AB33" s="17">
        <f>(AB3+AC23)/AD29</f>
        <v/>
      </c>
      <c r="AC33" s="17">
        <f>(AC3+AD23)/AE29</f>
        <v/>
      </c>
      <c r="AD33" s="17">
        <f>(AD3+AE23)/AF29</f>
        <v/>
      </c>
      <c r="AE33" s="17">
        <f>(AE3+AF23)/AG29</f>
        <v/>
      </c>
      <c r="AF33" s="17">
        <f>(AF3+AG23)/AH29</f>
        <v/>
      </c>
      <c r="AG33" s="17" t="n"/>
      <c r="AH33" s="17" t="n"/>
    </row>
    <row r="34" ht="15.75" customHeight="1" s="28">
      <c r="A34" s="1" t="inlineStr">
        <is>
          <t>Approximate EV Subsidy Percentage HDV</t>
        </is>
      </c>
    </row>
    <row r="35" ht="15.75" customHeight="1" s="28">
      <c r="A35" s="9" t="n">
        <v>0</v>
      </c>
      <c r="B35" s="9">
        <f>C24/D30</f>
        <v/>
      </c>
      <c r="C35" s="11">
        <f>D24/E30</f>
        <v/>
      </c>
      <c r="D35" s="11">
        <f>E24/F30</f>
        <v/>
      </c>
      <c r="E35" s="11">
        <f>F24/G30</f>
        <v/>
      </c>
      <c r="F35" s="11">
        <f>G24/H30</f>
        <v/>
      </c>
      <c r="G35" s="11">
        <f>H24/I30</f>
        <v/>
      </c>
      <c r="H35" s="11">
        <f>I24/J30</f>
        <v/>
      </c>
      <c r="I35" s="11">
        <f>J24/K30</f>
        <v/>
      </c>
      <c r="J35" s="11">
        <f>K24/L30</f>
        <v/>
      </c>
      <c r="K35" s="11">
        <f>L24/M30</f>
        <v/>
      </c>
      <c r="L35" s="11">
        <f>M24/N30</f>
        <v/>
      </c>
      <c r="M35" s="11">
        <f>N24/O30</f>
        <v/>
      </c>
      <c r="N35" s="11">
        <f>O24/P30</f>
        <v/>
      </c>
      <c r="O35" s="11">
        <f>P24/Q30</f>
        <v/>
      </c>
      <c r="P35" s="11">
        <f>Q24/R30</f>
        <v/>
      </c>
      <c r="Q35" s="11">
        <f>R24/S30</f>
        <v/>
      </c>
      <c r="R35" s="11">
        <f>S24/T30</f>
        <v/>
      </c>
      <c r="S35" s="11">
        <f>T24/U30</f>
        <v/>
      </c>
      <c r="T35" s="11">
        <f>U24/V30</f>
        <v/>
      </c>
      <c r="U35" s="11">
        <f>V24/W30</f>
        <v/>
      </c>
      <c r="V35" s="11">
        <f>W24/X30</f>
        <v/>
      </c>
      <c r="W35" s="11">
        <f>X24/Y30</f>
        <v/>
      </c>
      <c r="X35" s="11">
        <f>Y24/Z30</f>
        <v/>
      </c>
      <c r="Y35" s="11">
        <f>Z24/AA30</f>
        <v/>
      </c>
      <c r="Z35" s="11">
        <f>AA24/AB30</f>
        <v/>
      </c>
      <c r="AA35" s="11">
        <f>AB24/AC30</f>
        <v/>
      </c>
      <c r="AB35" s="11">
        <f>AC24/AD30</f>
        <v/>
      </c>
      <c r="AC35" s="11">
        <f>AD24/AE30</f>
        <v/>
      </c>
      <c r="AD35" s="11">
        <f>AE24/AF30</f>
        <v/>
      </c>
      <c r="AE35" s="11">
        <f>AF24/AG30</f>
        <v/>
      </c>
      <c r="AF35" s="11">
        <f>AG24/AH30</f>
        <v/>
      </c>
    </row>
    <row r="36" ht="15.75" customHeight="1" s="28">
      <c r="A36" s="1" t="inlineStr">
        <is>
          <t>State Rebates + Tax Credits Updated 6/30/2020</t>
        </is>
      </c>
    </row>
    <row r="37" ht="15.75" customHeight="1" s="28">
      <c r="A37" s="9" t="inlineStr">
        <is>
          <t>TC</t>
        </is>
      </c>
      <c r="B37" s="8" t="inlineStr">
        <is>
          <t>https://www.energysage.com/electric-vehicles/costs-and-benefits-evs/ev-tax-credits/</t>
        </is>
      </c>
    </row>
    <row r="38" ht="15.75" customHeight="1" s="28">
      <c r="A38" s="9" t="inlineStr">
        <is>
          <t>Rebates</t>
        </is>
      </c>
      <c r="B38" s="8" t="inlineStr">
        <is>
          <t>https://www.tesla.com/support/incentives</t>
        </is>
      </c>
    </row>
    <row r="39" ht="15.75" customHeight="1" s="28">
      <c r="A39" s="9" t="inlineStr">
        <is>
          <t>Note: Could be an optimistic estimate</t>
        </is>
      </c>
    </row>
    <row r="40" ht="15.75" customHeight="1" s="28">
      <c r="A40" s="9" t="inlineStr">
        <is>
          <t>State</t>
        </is>
      </c>
      <c r="B40" s="9" t="inlineStr">
        <is>
          <t>Category</t>
        </is>
      </c>
      <c r="C40" s="9" t="n">
        <v>2020</v>
      </c>
      <c r="D40" s="9">
        <f>C40+1</f>
        <v/>
      </c>
      <c r="E40" s="11">
        <f>D40+1</f>
        <v/>
      </c>
      <c r="F40" s="11">
        <f>E40+1</f>
        <v/>
      </c>
      <c r="G40" s="11">
        <f>F40+1</f>
        <v/>
      </c>
      <c r="H40" s="11">
        <f>G40+1</f>
        <v/>
      </c>
      <c r="I40" s="11">
        <f>H40+1</f>
        <v/>
      </c>
    </row>
    <row r="41" ht="15.75" customHeight="1" s="28">
      <c r="A41" s="9" t="inlineStr">
        <is>
          <t>CO</t>
        </is>
      </c>
      <c r="B41" s="9" t="inlineStr">
        <is>
          <t>LDV</t>
        </is>
      </c>
      <c r="C41" s="9" t="n">
        <v>4750</v>
      </c>
      <c r="D41" s="11" t="n">
        <v>4750</v>
      </c>
      <c r="E41" s="9" t="n">
        <v>3000</v>
      </c>
      <c r="F41" s="11" t="n">
        <v>3000</v>
      </c>
      <c r="G41" s="9" t="n">
        <v>2400</v>
      </c>
      <c r="H41" s="11" t="n">
        <v>2400</v>
      </c>
      <c r="I41" s="11" t="n">
        <v>2400</v>
      </c>
      <c r="J41" s="1" t="inlineStr">
        <is>
          <t>Note: average of cars and truck subsidies, which are different</t>
        </is>
      </c>
    </row>
    <row r="42" ht="15.75" customHeight="1" s="28">
      <c r="A42" s="11" t="inlineStr">
        <is>
          <t>CO</t>
        </is>
      </c>
      <c r="B42" s="11" t="inlineStr">
        <is>
          <t>HDV</t>
        </is>
      </c>
      <c r="C42" s="11" t="n">
        <v>8000</v>
      </c>
      <c r="D42" s="11" t="n">
        <v>8000</v>
      </c>
      <c r="E42" s="11" t="n">
        <v>5000</v>
      </c>
      <c r="F42" s="11" t="n">
        <v>5000</v>
      </c>
      <c r="G42" s="11" t="n">
        <v>4000</v>
      </c>
      <c r="H42" s="11" t="n">
        <v>4000</v>
      </c>
      <c r="I42" s="11" t="n">
        <v>4000</v>
      </c>
      <c r="J42" s="1" t="inlineStr">
        <is>
          <t>Colorado source: https://afdc.energy.gov/laws/11702</t>
        </is>
      </c>
    </row>
    <row r="43" ht="15.75" customHeight="1" s="28">
      <c r="A43" s="9" t="inlineStr">
        <is>
          <t>CT</t>
        </is>
      </c>
      <c r="B43" s="9" t="inlineStr">
        <is>
          <t>LDV</t>
        </is>
      </c>
      <c r="C43" s="9" t="n">
        <v>1000</v>
      </c>
      <c r="D43" s="11" t="n">
        <v>1000</v>
      </c>
      <c r="E43" s="11" t="n">
        <v>1000</v>
      </c>
      <c r="F43" s="11" t="n">
        <v>1000</v>
      </c>
      <c r="G43" s="11" t="n">
        <v>1000</v>
      </c>
      <c r="H43" s="11" t="n">
        <v>1000</v>
      </c>
      <c r="I43" s="11" t="n">
        <v>1000</v>
      </c>
      <c r="J43" s="11" t="inlineStr">
        <is>
          <t>Note: Assumes even split between EVs with a range below and above 200 miles</t>
        </is>
      </c>
      <c r="Q43" s="8" t="inlineStr">
        <is>
          <t>https://afdc.energy.gov/laws/11609</t>
        </is>
      </c>
    </row>
    <row r="44" ht="15.75" customHeight="1" s="28">
      <c r="A44" s="9" t="inlineStr">
        <is>
          <t>DE</t>
        </is>
      </c>
      <c r="B44" s="9" t="inlineStr">
        <is>
          <t>LDV</t>
        </is>
      </c>
      <c r="C44" s="9" t="n">
        <v>2500</v>
      </c>
      <c r="D44" s="11" t="n">
        <v>2500</v>
      </c>
      <c r="E44" s="11" t="n">
        <v>2500</v>
      </c>
      <c r="F44" s="11" t="n">
        <v>2500</v>
      </c>
      <c r="G44" s="11" t="n">
        <v>2500</v>
      </c>
      <c r="H44" s="11" t="n">
        <v>2500</v>
      </c>
      <c r="I44" s="11" t="n">
        <v>2500</v>
      </c>
    </row>
    <row r="45" ht="15.75" customHeight="1" s="28">
      <c r="A45" s="9" t="inlineStr">
        <is>
          <t>NY</t>
        </is>
      </c>
      <c r="B45" s="57" t="inlineStr">
        <is>
          <t>LDV</t>
        </is>
      </c>
      <c r="C45" s="58" t="n">
        <v>2000</v>
      </c>
      <c r="D45" s="58" t="n">
        <v>2000</v>
      </c>
      <c r="E45" s="58" t="n">
        <v>2000</v>
      </c>
      <c r="F45" s="58" t="n">
        <v>2000</v>
      </c>
      <c r="G45" s="58" t="n">
        <v>2000</v>
      </c>
      <c r="H45" s="58" t="n">
        <v>2000</v>
      </c>
      <c r="I45" s="58" t="n">
        <v>2000</v>
      </c>
      <c r="J45" s="57" t="inlineStr">
        <is>
          <t>Subsidy goes up to 2000 based on battery</t>
        </is>
      </c>
      <c r="K45" s="57" t="n"/>
      <c r="L45" s="20" t="n"/>
    </row>
    <row r="46" ht="15.75" customHeight="1" s="28">
      <c r="A46" s="9" t="inlineStr">
        <is>
          <t>TX</t>
        </is>
      </c>
      <c r="B46" s="9" t="inlineStr">
        <is>
          <t>LDV</t>
        </is>
      </c>
      <c r="C46" s="9" t="n">
        <v>2500</v>
      </c>
      <c r="D46" s="11" t="n">
        <v>0</v>
      </c>
      <c r="E46" s="9" t="n">
        <v>0</v>
      </c>
      <c r="F46" s="9" t="n">
        <v>0</v>
      </c>
      <c r="G46" s="9" t="n">
        <v>0</v>
      </c>
      <c r="H46" s="9" t="n">
        <v>0</v>
      </c>
      <c r="I46" s="9" t="n">
        <v>0</v>
      </c>
      <c r="J46" s="9" t="inlineStr">
        <is>
          <t>Note: only 1 year program</t>
        </is>
      </c>
      <c r="Q46" s="10" t="n"/>
    </row>
    <row r="47" ht="15.75" customHeight="1" s="28">
      <c r="A47" s="9" t="inlineStr">
        <is>
          <t>CA</t>
        </is>
      </c>
      <c r="B47" s="11" t="inlineStr">
        <is>
          <t>LDV</t>
        </is>
      </c>
      <c r="C47" s="9" t="n">
        <v>2500</v>
      </c>
      <c r="D47" s="11" t="n">
        <v>2500</v>
      </c>
      <c r="E47" s="11" t="n">
        <v>2500</v>
      </c>
      <c r="F47" s="11" t="n">
        <v>2500</v>
      </c>
      <c r="G47" s="11" t="n">
        <v>2500</v>
      </c>
      <c r="H47" s="11" t="n">
        <v>2500</v>
      </c>
      <c r="I47" s="11" t="n">
        <v>2500</v>
      </c>
    </row>
    <row r="48" ht="15.75" customHeight="1" s="28">
      <c r="A48" s="9" t="inlineStr">
        <is>
          <t>LA</t>
        </is>
      </c>
      <c r="B48" s="9" t="inlineStr">
        <is>
          <t>LDV</t>
        </is>
      </c>
      <c r="C48" s="21" t="n">
        <v>1500</v>
      </c>
      <c r="D48" s="21" t="n">
        <v>1500</v>
      </c>
      <c r="E48" s="21" t="n">
        <v>1500</v>
      </c>
      <c r="F48" s="21" t="n">
        <v>1500</v>
      </c>
      <c r="G48" s="21" t="n">
        <v>1500</v>
      </c>
      <c r="H48" s="21" t="n">
        <v>1500</v>
      </c>
      <c r="I48" s="21" t="n">
        <v>1500</v>
      </c>
    </row>
    <row r="49" ht="15.75" customHeight="1" s="28">
      <c r="A49" s="9" t="inlineStr">
        <is>
          <t>ME</t>
        </is>
      </c>
      <c r="B49" s="11" t="inlineStr">
        <is>
          <t>LDV</t>
        </is>
      </c>
      <c r="C49" s="9" t="n">
        <v>2000</v>
      </c>
      <c r="D49" s="11" t="n">
        <v>2000</v>
      </c>
      <c r="E49" s="11" t="n">
        <v>2000</v>
      </c>
      <c r="F49" s="11" t="n">
        <v>2000</v>
      </c>
      <c r="G49" s="11" t="n">
        <v>2000</v>
      </c>
      <c r="H49" s="11" t="n">
        <v>2000</v>
      </c>
      <c r="I49" s="11" t="n">
        <v>2000</v>
      </c>
    </row>
    <row r="50" ht="15.75" customHeight="1" s="28">
      <c r="A50" s="9" t="inlineStr">
        <is>
          <t>MD</t>
        </is>
      </c>
      <c r="B50" s="11" t="inlineStr">
        <is>
          <t>LDV</t>
        </is>
      </c>
      <c r="C50" s="9" t="n">
        <v>2500</v>
      </c>
      <c r="D50" s="11" t="n">
        <v>2500</v>
      </c>
      <c r="E50" s="11" t="n">
        <v>2500</v>
      </c>
      <c r="F50" s="11" t="n">
        <v>2500</v>
      </c>
      <c r="G50" s="11" t="n">
        <v>2500</v>
      </c>
      <c r="H50" s="11" t="n">
        <v>2500</v>
      </c>
      <c r="I50" s="11" t="n">
        <v>2500</v>
      </c>
    </row>
    <row r="51" ht="15.75" customHeight="1" s="28">
      <c r="A51" s="9" t="inlineStr">
        <is>
          <t>MA</t>
        </is>
      </c>
      <c r="B51" s="11" t="inlineStr">
        <is>
          <t>LDV</t>
        </is>
      </c>
      <c r="C51" s="9" t="n">
        <v>2500</v>
      </c>
      <c r="D51" s="11" t="n">
        <v>2500</v>
      </c>
      <c r="E51" s="11" t="n">
        <v>2500</v>
      </c>
      <c r="F51" s="11" t="n">
        <v>2500</v>
      </c>
      <c r="G51" s="11" t="n">
        <v>2500</v>
      </c>
      <c r="H51" s="11" t="n">
        <v>2500</v>
      </c>
      <c r="I51" s="11" t="n">
        <v>2500</v>
      </c>
    </row>
    <row r="52" ht="15.75" customHeight="1" s="28">
      <c r="A52" s="9" t="inlineStr">
        <is>
          <t>NJ</t>
        </is>
      </c>
      <c r="B52" s="9" t="inlineStr">
        <is>
          <t>LDV</t>
        </is>
      </c>
      <c r="C52" s="9" t="n">
        <v>5000</v>
      </c>
      <c r="D52" s="11" t="n">
        <v>5000</v>
      </c>
      <c r="E52" s="11" t="n">
        <v>5000</v>
      </c>
      <c r="F52" s="11" t="n">
        <v>5000</v>
      </c>
      <c r="G52" s="11" t="n">
        <v>5000</v>
      </c>
      <c r="H52" s="11" t="n">
        <v>5000</v>
      </c>
      <c r="I52" s="11" t="n">
        <v>5000</v>
      </c>
    </row>
    <row r="53" ht="15.75" customHeight="1" s="28">
      <c r="A53" s="9" t="inlineStr">
        <is>
          <t>OR</t>
        </is>
      </c>
      <c r="B53" s="11" t="inlineStr">
        <is>
          <t>LDV</t>
        </is>
      </c>
      <c r="C53" s="9" t="n">
        <v>2500</v>
      </c>
      <c r="D53" s="11" t="n">
        <v>2500</v>
      </c>
      <c r="E53" s="11" t="n">
        <v>2500</v>
      </c>
      <c r="F53" s="11" t="n">
        <v>2500</v>
      </c>
      <c r="G53" s="11" t="n">
        <v>2500</v>
      </c>
      <c r="H53" s="11" t="n">
        <v>2500</v>
      </c>
      <c r="I53" s="11" t="n">
        <v>2500</v>
      </c>
    </row>
    <row r="54" ht="15.75" customHeight="1" s="28">
      <c r="A54" s="9" t="inlineStr">
        <is>
          <t>VT</t>
        </is>
      </c>
      <c r="B54" s="11" t="inlineStr">
        <is>
          <t>LDV</t>
        </is>
      </c>
      <c r="C54" s="9" t="n">
        <v>4000</v>
      </c>
      <c r="D54" s="11" t="n">
        <v>4000</v>
      </c>
      <c r="E54" s="11" t="n">
        <v>4000</v>
      </c>
      <c r="F54" s="11" t="n">
        <v>4000</v>
      </c>
      <c r="G54" s="11" t="n">
        <v>4000</v>
      </c>
      <c r="H54" s="11" t="n">
        <v>4000</v>
      </c>
      <c r="I54" s="11" t="n">
        <v>4000</v>
      </c>
      <c r="J54" s="9" t="inlineStr">
        <is>
          <t>Note: Up to 4000</t>
        </is>
      </c>
    </row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hyperlinks>
    <hyperlink xmlns:r="http://schemas.openxmlformats.org/officeDocument/2006/relationships" ref="A30" r:id="rId1"/>
    <hyperlink xmlns:r="http://schemas.openxmlformats.org/officeDocument/2006/relationships" ref="B37" r:id="rId2"/>
    <hyperlink xmlns:r="http://schemas.openxmlformats.org/officeDocument/2006/relationships" ref="B38" r:id="rId3"/>
    <hyperlink xmlns:r="http://schemas.openxmlformats.org/officeDocument/2006/relationships" ref="Q43" r:id="rId4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92"/>
  <sheetViews>
    <sheetView topLeftCell="A78" workbookViewId="0">
      <selection activeCell="C18" sqref="C18"/>
    </sheetView>
  </sheetViews>
  <sheetFormatPr baseColWidth="10" defaultColWidth="12.6640625" defaultRowHeight="15" customHeight="1"/>
  <cols>
    <col width="11.5" customWidth="1" style="28" min="1" max="1"/>
    <col width="24.83203125" customWidth="1" style="28" min="2" max="2"/>
    <col width="27.5" customWidth="1" style="28" min="3" max="3"/>
    <col width="9.33203125" customWidth="1" style="28" min="4" max="4"/>
    <col width="12.6640625" customWidth="1" style="28" min="5" max="5"/>
    <col width="10.33203125" customWidth="1" style="28" min="6" max="6"/>
    <col width="11.5" customWidth="1" style="28" min="7" max="7"/>
    <col width="9.6640625" customWidth="1" style="28" min="8" max="8"/>
    <col width="9.33203125" customWidth="1" style="28" min="9" max="9"/>
    <col width="10.33203125" customWidth="1" style="28" min="10" max="10"/>
    <col width="7.6640625" customWidth="1" style="28" min="11" max="35"/>
  </cols>
  <sheetData>
    <row r="1">
      <c r="D1" s="9" t="inlineStr">
        <is>
          <t>Projected Cumulative Sales</t>
        </is>
      </c>
    </row>
    <row r="2">
      <c r="B2" s="9" t="inlineStr">
        <is>
          <t>Cumulative Sales through 2019</t>
        </is>
      </c>
      <c r="C2" s="9" t="inlineStr">
        <is>
          <t>Cumulative Sales through 12/2018</t>
        </is>
      </c>
      <c r="D2" s="9" t="n">
        <v>2019</v>
      </c>
      <c r="E2" s="9" t="n">
        <v>2020</v>
      </c>
      <c r="F2" s="9" t="n">
        <v>2021</v>
      </c>
      <c r="G2" s="9" t="n">
        <v>2022</v>
      </c>
      <c r="H2" s="9" t="n">
        <v>2023</v>
      </c>
      <c r="I2" s="9" t="n">
        <v>2024</v>
      </c>
      <c r="J2" s="9" t="n">
        <v>2025</v>
      </c>
      <c r="K2" s="9" t="n">
        <v>2026</v>
      </c>
      <c r="L2" s="9" t="n">
        <v>2027</v>
      </c>
      <c r="M2" s="9" t="n">
        <v>2028</v>
      </c>
      <c r="N2" s="9" t="n">
        <v>2029</v>
      </c>
      <c r="O2" s="9" t="n">
        <v>2030</v>
      </c>
      <c r="P2" s="9" t="n">
        <v>2031</v>
      </c>
      <c r="Q2" s="9" t="n">
        <v>2032</v>
      </c>
      <c r="R2" s="9" t="n">
        <v>2033</v>
      </c>
      <c r="S2" s="9" t="n">
        <v>2034</v>
      </c>
      <c r="T2" s="9" t="n">
        <v>2035</v>
      </c>
      <c r="U2" s="9" t="n">
        <v>2036</v>
      </c>
      <c r="V2" s="9" t="n">
        <v>2037</v>
      </c>
      <c r="W2" s="9" t="n">
        <v>2038</v>
      </c>
      <c r="X2" s="9" t="n">
        <v>2039</v>
      </c>
      <c r="Y2" s="9" t="n">
        <v>2040</v>
      </c>
      <c r="Z2" s="9" t="n">
        <v>2041</v>
      </c>
      <c r="AA2" s="9" t="n">
        <v>2042</v>
      </c>
      <c r="AB2" s="9" t="n">
        <v>2043</v>
      </c>
      <c r="AC2" s="9" t="n">
        <v>2044</v>
      </c>
      <c r="AD2" s="9" t="n">
        <v>2045</v>
      </c>
      <c r="AE2" s="9" t="n">
        <v>2046</v>
      </c>
      <c r="AF2" s="9" t="n">
        <v>2047</v>
      </c>
      <c r="AG2" s="9" t="n">
        <v>2048</v>
      </c>
      <c r="AH2" s="9" t="n">
        <v>2049</v>
      </c>
      <c r="AI2" s="9" t="n">
        <v>2050</v>
      </c>
    </row>
    <row r="3">
      <c r="A3" s="9" t="inlineStr">
        <is>
          <t>Honda</t>
        </is>
      </c>
      <c r="B3" s="9">
        <f t="array" ref="B3">INDEX('Cumulative Sales'!$B$5:$B$21,MATCH(A3,'Cumulative Sales'!$A$5:$A$21,0),1)</f>
        <v/>
      </c>
      <c r="C3" s="9">
        <f>B3-INDEX($K$23:$K$40,MATCH(A3,$G$23:$G$40,0))</f>
        <v/>
      </c>
      <c r="D3" s="22">
        <f>C3+SUMIFS(C$50:C$66,$A$50:$A$66,$A3)</f>
        <v/>
      </c>
      <c r="E3" s="22">
        <f>D3+SUMIFS(D$50:D$66,$A$50:$A$66,$A3)</f>
        <v/>
      </c>
      <c r="F3" s="22">
        <f>E3+SUMIFS(E$50:E$66,$A$50:$A$66,$A3)</f>
        <v/>
      </c>
      <c r="G3" s="22">
        <f>F3+SUMIFS(F$50:F$66,$A$50:$A$66,$A3)</f>
        <v/>
      </c>
      <c r="H3" s="22">
        <f>G3+SUMIFS(G$50:G$66,$A$50:$A$66,$A3)</f>
        <v/>
      </c>
      <c r="I3" s="22">
        <f>H3+SUMIFS(H$50:H$66,$A$50:$A$66,$A3)</f>
        <v/>
      </c>
      <c r="J3" s="22">
        <f>I3+SUMIFS(I$50:I$66,$A$50:$A$66,$A3)</f>
        <v/>
      </c>
      <c r="K3" s="22">
        <f>J3+SUMIFS(J$50:J$66,$A$50:$A$66,$A3)</f>
        <v/>
      </c>
      <c r="L3" s="22">
        <f>K3+SUMIFS(K$50:K$66,$A$50:$A$66,$A3)</f>
        <v/>
      </c>
      <c r="M3" s="22">
        <f>L3+SUMIFS(L$50:L$66,$A$50:$A$66,$A3)</f>
        <v/>
      </c>
      <c r="N3" s="22">
        <f>M3+SUMIFS(M$50:M$66,$A$50:$A$66,$A3)</f>
        <v/>
      </c>
      <c r="O3" s="22">
        <f>N3+SUMIFS(N$50:N$66,$A$50:$A$66,$A3)</f>
        <v/>
      </c>
      <c r="P3" s="22">
        <f>O3+SUMIFS(O$50:O$66,$A$50:$A$66,$A3)</f>
        <v/>
      </c>
      <c r="Q3" s="22">
        <f>P3+SUMIFS(P$50:P$66,$A$50:$A$66,$A3)</f>
        <v/>
      </c>
      <c r="R3" s="22">
        <f>Q3+SUMIFS(Q$50:Q$66,$A$50:$A$66,$A3)</f>
        <v/>
      </c>
      <c r="S3" s="22">
        <f>R3+SUMIFS(R$50:R$66,$A$50:$A$66,$A3)</f>
        <v/>
      </c>
      <c r="T3" s="22">
        <f>S3+SUMIFS(S$50:S$66,$A$50:$A$66,$A3)</f>
        <v/>
      </c>
      <c r="U3" s="22">
        <f>T3+SUMIFS(T$50:T$66,$A$50:$A$66,$A3)</f>
        <v/>
      </c>
      <c r="V3" s="22">
        <f>U3+SUMIFS(U$50:U$66,$A$50:$A$66,$A3)</f>
        <v/>
      </c>
      <c r="W3" s="22">
        <f>V3+SUMIFS(V$50:V$66,$A$50:$A$66,$A3)</f>
        <v/>
      </c>
      <c r="X3" s="22">
        <f>W3+SUMIFS(W$50:W$66,$A$50:$A$66,$A3)</f>
        <v/>
      </c>
      <c r="Y3" s="22">
        <f>X3+SUMIFS(X$50:X$66,$A$50:$A$66,$A3)</f>
        <v/>
      </c>
      <c r="Z3" s="22">
        <f>Y3+SUMIFS(Y$50:Y$66,$A$50:$A$66,$A3)</f>
        <v/>
      </c>
      <c r="AA3" s="22">
        <f>Z3+SUMIFS(Z$50:Z$66,$A$50:$A$66,$A3)</f>
        <v/>
      </c>
      <c r="AB3" s="22">
        <f>AA3+SUMIFS(AA$50:AA$66,$A$50:$A$66,$A3)</f>
        <v/>
      </c>
      <c r="AC3" s="22">
        <f>AB3+SUMIFS(AB$50:AB$66,$A$50:$A$66,$A3)</f>
        <v/>
      </c>
      <c r="AD3" s="22">
        <f>AC3+SUMIFS(AC$50:AC$66,$A$50:$A$66,$A3)</f>
        <v/>
      </c>
      <c r="AE3" s="22">
        <f>AD3+SUMIFS(AD$50:AD$66,$A$50:$A$66,$A3)</f>
        <v/>
      </c>
      <c r="AF3" s="22">
        <f>AE3+SUMIFS(AE$50:AE$66,$A$50:$A$66,$A3)</f>
        <v/>
      </c>
      <c r="AG3" s="22">
        <f>AF3+SUMIFS(AF$50:AF$66,$A$50:$A$66,$A3)</f>
        <v/>
      </c>
      <c r="AH3" s="22">
        <f>AG3+SUMIFS(AG$50:AG$66,$A$50:$A$66,$A3)</f>
        <v/>
      </c>
      <c r="AI3" s="22">
        <f>AH3+SUMIFS(AH$50:AH$66,$A$50:$A$66,$A3)</f>
        <v/>
      </c>
    </row>
    <row r="4">
      <c r="A4" s="9" t="inlineStr">
        <is>
          <t>Audi</t>
        </is>
      </c>
      <c r="B4" s="9">
        <f t="array" ref="B4">INDEX('Cumulative Sales'!$B$5:$B$21,MATCH(A4,'Cumulative Sales'!$A$5:$A$21,0),1)</f>
        <v/>
      </c>
      <c r="C4" s="9">
        <f>B4-INDEX($K$23:$K$40,MATCH(A4,$G$23:$G$40,0))</f>
        <v/>
      </c>
      <c r="D4" s="22">
        <f>C4+SUMIFS(C$50:C$66,$A$50:$A$66,$A4)</f>
        <v/>
      </c>
      <c r="E4" s="22">
        <f>D4+SUMIFS(D$50:D$66,$A$50:$A$66,$A4)</f>
        <v/>
      </c>
      <c r="F4" s="22">
        <f>E4+SUMIFS(E$50:E$66,$A$50:$A$66,$A4)</f>
        <v/>
      </c>
      <c r="G4" s="22">
        <f>F4+SUMIFS(F$50:F$66,$A$50:$A$66,$A4)</f>
        <v/>
      </c>
      <c r="H4" s="22">
        <f>G4+SUMIFS(G$50:G$66,$A$50:$A$66,$A4)</f>
        <v/>
      </c>
      <c r="I4" s="22">
        <f>H4+SUMIFS(H$50:H$66,$A$50:$A$66,$A4)</f>
        <v/>
      </c>
      <c r="J4" s="22">
        <f>I4+SUMIFS(I$50:I$66,$A$50:$A$66,$A4)</f>
        <v/>
      </c>
      <c r="K4" s="22">
        <f>J4+SUMIFS(J$50:J$66,$A$50:$A$66,$A4)</f>
        <v/>
      </c>
      <c r="L4" s="22">
        <f>K4+SUMIFS(K$50:K$66,$A$50:$A$66,$A4)</f>
        <v/>
      </c>
      <c r="M4" s="22">
        <f>L4+SUMIFS(L$50:L$66,$A$50:$A$66,$A4)</f>
        <v/>
      </c>
      <c r="N4" s="22">
        <f>M4+SUMIFS(M$50:M$66,$A$50:$A$66,$A4)</f>
        <v/>
      </c>
      <c r="O4" s="22">
        <f>N4+SUMIFS(N$50:N$66,$A$50:$A$66,$A4)</f>
        <v/>
      </c>
      <c r="P4" s="22">
        <f>O4+SUMIFS(O$50:O$66,$A$50:$A$66,$A4)</f>
        <v/>
      </c>
      <c r="Q4" s="22">
        <f>P4+SUMIFS(P$50:P$66,$A$50:$A$66,$A4)</f>
        <v/>
      </c>
      <c r="R4" s="22">
        <f>Q4+SUMIFS(Q$50:Q$66,$A$50:$A$66,$A4)</f>
        <v/>
      </c>
      <c r="S4" s="22">
        <f>R4+SUMIFS(R$50:R$66,$A$50:$A$66,$A4)</f>
        <v/>
      </c>
      <c r="T4" s="22">
        <f>S4+SUMIFS(S$50:S$66,$A$50:$A$66,$A4)</f>
        <v/>
      </c>
      <c r="U4" s="22">
        <f>T4+SUMIFS(T$50:T$66,$A$50:$A$66,$A4)</f>
        <v/>
      </c>
      <c r="V4" s="22">
        <f>U4+SUMIFS(U$50:U$66,$A$50:$A$66,$A4)</f>
        <v/>
      </c>
      <c r="W4" s="22">
        <f>V4+SUMIFS(V$50:V$66,$A$50:$A$66,$A4)</f>
        <v/>
      </c>
      <c r="X4" s="22">
        <f>W4+SUMIFS(W$50:W$66,$A$50:$A$66,$A4)</f>
        <v/>
      </c>
      <c r="Y4" s="22">
        <f>X4+SUMIFS(X$50:X$66,$A$50:$A$66,$A4)</f>
        <v/>
      </c>
      <c r="Z4" s="22">
        <f>Y4+SUMIFS(Y$50:Y$66,$A$50:$A$66,$A4)</f>
        <v/>
      </c>
      <c r="AA4" s="22">
        <f>Z4+SUMIFS(Z$50:Z$66,$A$50:$A$66,$A4)</f>
        <v/>
      </c>
      <c r="AB4" s="22">
        <f>AA4+SUMIFS(AA$50:AA$66,$A$50:$A$66,$A4)</f>
        <v/>
      </c>
      <c r="AC4" s="22">
        <f>AB4+SUMIFS(AB$50:AB$66,$A$50:$A$66,$A4)</f>
        <v/>
      </c>
      <c r="AD4" s="22">
        <f>AC4+SUMIFS(AC$50:AC$66,$A$50:$A$66,$A4)</f>
        <v/>
      </c>
      <c r="AE4" s="22">
        <f>AD4+SUMIFS(AD$50:AD$66,$A$50:$A$66,$A4)</f>
        <v/>
      </c>
      <c r="AF4" s="22">
        <f>AE4+SUMIFS(AE$50:AE$66,$A$50:$A$66,$A4)</f>
        <v/>
      </c>
      <c r="AG4" s="22">
        <f>AF4+SUMIFS(AF$50:AF$66,$A$50:$A$66,$A4)</f>
        <v/>
      </c>
      <c r="AH4" s="22">
        <f>AG4+SUMIFS(AG$50:AG$66,$A$50:$A$66,$A4)</f>
        <v/>
      </c>
      <c r="AI4" s="22">
        <f>AH4+SUMIFS(AH$50:AH$66,$A$50:$A$66,$A4)</f>
        <v/>
      </c>
    </row>
    <row r="5">
      <c r="A5" s="9" t="inlineStr">
        <is>
          <t>BMW</t>
        </is>
      </c>
      <c r="B5" s="9">
        <f t="array" ref="B5">INDEX('Cumulative Sales'!$B$5:$B$21,MATCH(A5,'Cumulative Sales'!$A$5:$A$21,0),1)</f>
        <v/>
      </c>
      <c r="C5" s="9">
        <f>B5-INDEX($K$23:$K$40,MATCH(A5,$G$23:$G$40,0))</f>
        <v/>
      </c>
      <c r="D5" s="22">
        <f>C5+SUMIFS(C$50:C$66,$A$50:$A$66,$A5)</f>
        <v/>
      </c>
      <c r="E5" s="22">
        <f>D5+SUMIFS(D$50:D$66,$A$50:$A$66,$A5)</f>
        <v/>
      </c>
      <c r="F5" s="22">
        <f>E5+SUMIFS(E$50:E$66,$A$50:$A$66,$A5)</f>
        <v/>
      </c>
      <c r="G5" s="22">
        <f>F5+SUMIFS(F$50:F$66,$A$50:$A$66,$A5)</f>
        <v/>
      </c>
      <c r="H5" s="22">
        <f>G5+SUMIFS(G$50:G$66,$A$50:$A$66,$A5)</f>
        <v/>
      </c>
      <c r="I5" s="22">
        <f>H5+SUMIFS(H$50:H$66,$A$50:$A$66,$A5)</f>
        <v/>
      </c>
      <c r="J5" s="22">
        <f>I5+SUMIFS(I$50:I$66,$A$50:$A$66,$A5)</f>
        <v/>
      </c>
      <c r="K5" s="22">
        <f>J5+SUMIFS(J$50:J$66,$A$50:$A$66,$A5)</f>
        <v/>
      </c>
      <c r="L5" s="22">
        <f>K5+SUMIFS(K$50:K$66,$A$50:$A$66,$A5)</f>
        <v/>
      </c>
      <c r="M5" s="22">
        <f>L5+SUMIFS(L$50:L$66,$A$50:$A$66,$A5)</f>
        <v/>
      </c>
      <c r="N5" s="22">
        <f>M5+SUMIFS(M$50:M$66,$A$50:$A$66,$A5)</f>
        <v/>
      </c>
      <c r="O5" s="22">
        <f>N5+SUMIFS(N$50:N$66,$A$50:$A$66,$A5)</f>
        <v/>
      </c>
      <c r="P5" s="22">
        <f>O5+SUMIFS(O$50:O$66,$A$50:$A$66,$A5)</f>
        <v/>
      </c>
      <c r="Q5" s="22">
        <f>P5+SUMIFS(P$50:P$66,$A$50:$A$66,$A5)</f>
        <v/>
      </c>
      <c r="R5" s="22">
        <f>Q5+SUMIFS(Q$50:Q$66,$A$50:$A$66,$A5)</f>
        <v/>
      </c>
      <c r="S5" s="22">
        <f>R5+SUMIFS(R$50:R$66,$A$50:$A$66,$A5)</f>
        <v/>
      </c>
      <c r="T5" s="22">
        <f>S5+SUMIFS(S$50:S$66,$A$50:$A$66,$A5)</f>
        <v/>
      </c>
      <c r="U5" s="22">
        <f>T5+SUMIFS(T$50:T$66,$A$50:$A$66,$A5)</f>
        <v/>
      </c>
      <c r="V5" s="22">
        <f>U5+SUMIFS(U$50:U$66,$A$50:$A$66,$A5)</f>
        <v/>
      </c>
      <c r="W5" s="22">
        <f>V5+SUMIFS(V$50:V$66,$A$50:$A$66,$A5)</f>
        <v/>
      </c>
      <c r="X5" s="22">
        <f>W5+SUMIFS(W$50:W$66,$A$50:$A$66,$A5)</f>
        <v/>
      </c>
      <c r="Y5" s="22">
        <f>X5+SUMIFS(X$50:X$66,$A$50:$A$66,$A5)</f>
        <v/>
      </c>
      <c r="Z5" s="22">
        <f>Y5+SUMIFS(Y$50:Y$66,$A$50:$A$66,$A5)</f>
        <v/>
      </c>
      <c r="AA5" s="22">
        <f>Z5+SUMIFS(Z$50:Z$66,$A$50:$A$66,$A5)</f>
        <v/>
      </c>
      <c r="AB5" s="22">
        <f>AA5+SUMIFS(AA$50:AA$66,$A$50:$A$66,$A5)</f>
        <v/>
      </c>
      <c r="AC5" s="22">
        <f>AB5+SUMIFS(AB$50:AB$66,$A$50:$A$66,$A5)</f>
        <v/>
      </c>
      <c r="AD5" s="22">
        <f>AC5+SUMIFS(AC$50:AC$66,$A$50:$A$66,$A5)</f>
        <v/>
      </c>
      <c r="AE5" s="22">
        <f>AD5+SUMIFS(AD$50:AD$66,$A$50:$A$66,$A5)</f>
        <v/>
      </c>
      <c r="AF5" s="22">
        <f>AE5+SUMIFS(AE$50:AE$66,$A$50:$A$66,$A5)</f>
        <v/>
      </c>
      <c r="AG5" s="22">
        <f>AF5+SUMIFS(AF$50:AF$66,$A$50:$A$66,$A5)</f>
        <v/>
      </c>
      <c r="AH5" s="22">
        <f>AG5+SUMIFS(AG$50:AG$66,$A$50:$A$66,$A5)</f>
        <v/>
      </c>
      <c r="AI5" s="22">
        <f>AH5+SUMIFS(AH$50:AH$66,$A$50:$A$66,$A5)</f>
        <v/>
      </c>
    </row>
    <row r="6">
      <c r="A6" s="9" t="inlineStr">
        <is>
          <t>FCA</t>
        </is>
      </c>
      <c r="B6" s="9">
        <f t="array" ref="B6">INDEX('Cumulative Sales'!$B$5:$B$21,MATCH(A6,'Cumulative Sales'!$A$5:$A$21,0),1)</f>
        <v/>
      </c>
      <c r="C6" s="9">
        <f>B6-INDEX($K$23:$K$40,MATCH(A6,$G$23:$G$40,0))</f>
        <v/>
      </c>
      <c r="D6" s="22">
        <f>C6+SUMIFS(C$50:C$66,$A$50:$A$66,$A6)</f>
        <v/>
      </c>
      <c r="E6" s="22">
        <f>D6+SUMIFS(D$50:D$66,$A$50:$A$66,$A6)</f>
        <v/>
      </c>
      <c r="F6" s="22">
        <f>E6+SUMIFS(E$50:E$66,$A$50:$A$66,$A6)</f>
        <v/>
      </c>
      <c r="G6" s="22">
        <f>F6+SUMIFS(F$50:F$66,$A$50:$A$66,$A6)</f>
        <v/>
      </c>
      <c r="H6" s="22">
        <f>G6+SUMIFS(G$50:G$66,$A$50:$A$66,$A6)</f>
        <v/>
      </c>
      <c r="I6" s="22">
        <f>H6+SUMIFS(H$50:H$66,$A$50:$A$66,$A6)</f>
        <v/>
      </c>
      <c r="J6" s="22">
        <f>I6+SUMIFS(I$50:I$66,$A$50:$A$66,$A6)</f>
        <v/>
      </c>
      <c r="K6" s="22">
        <f>J6+SUMIFS(J$50:J$66,$A$50:$A$66,$A6)</f>
        <v/>
      </c>
      <c r="L6" s="22">
        <f>K6+SUMIFS(K$50:K$66,$A$50:$A$66,$A6)</f>
        <v/>
      </c>
      <c r="M6" s="22">
        <f>L6+SUMIFS(L$50:L$66,$A$50:$A$66,$A6)</f>
        <v/>
      </c>
      <c r="N6" s="22">
        <f>M6+SUMIFS(M$50:M$66,$A$50:$A$66,$A6)</f>
        <v/>
      </c>
      <c r="O6" s="22">
        <f>N6+SUMIFS(N$50:N$66,$A$50:$A$66,$A6)</f>
        <v/>
      </c>
      <c r="P6" s="22">
        <f>O6+SUMIFS(O$50:O$66,$A$50:$A$66,$A6)</f>
        <v/>
      </c>
      <c r="Q6" s="22">
        <f>P6+SUMIFS(P$50:P$66,$A$50:$A$66,$A6)</f>
        <v/>
      </c>
      <c r="R6" s="22">
        <f>Q6+SUMIFS(Q$50:Q$66,$A$50:$A$66,$A6)</f>
        <v/>
      </c>
      <c r="S6" s="22">
        <f>R6+SUMIFS(R$50:R$66,$A$50:$A$66,$A6)</f>
        <v/>
      </c>
      <c r="T6" s="22">
        <f>S6+SUMIFS(S$50:S$66,$A$50:$A$66,$A6)</f>
        <v/>
      </c>
      <c r="U6" s="22">
        <f>T6+SUMIFS(T$50:T$66,$A$50:$A$66,$A6)</f>
        <v/>
      </c>
      <c r="V6" s="22">
        <f>U6+SUMIFS(U$50:U$66,$A$50:$A$66,$A6)</f>
        <v/>
      </c>
      <c r="W6" s="22">
        <f>V6+SUMIFS(V$50:V$66,$A$50:$A$66,$A6)</f>
        <v/>
      </c>
      <c r="X6" s="22">
        <f>W6+SUMIFS(W$50:W$66,$A$50:$A$66,$A6)</f>
        <v/>
      </c>
      <c r="Y6" s="22">
        <f>X6+SUMIFS(X$50:X$66,$A$50:$A$66,$A6)</f>
        <v/>
      </c>
      <c r="Z6" s="22">
        <f>Y6+SUMIFS(Y$50:Y$66,$A$50:$A$66,$A6)</f>
        <v/>
      </c>
      <c r="AA6" s="22">
        <f>Z6+SUMIFS(Z$50:Z$66,$A$50:$A$66,$A6)</f>
        <v/>
      </c>
      <c r="AB6" s="22">
        <f>AA6+SUMIFS(AA$50:AA$66,$A$50:$A$66,$A6)</f>
        <v/>
      </c>
      <c r="AC6" s="22">
        <f>AB6+SUMIFS(AB$50:AB$66,$A$50:$A$66,$A6)</f>
        <v/>
      </c>
      <c r="AD6" s="22">
        <f>AC6+SUMIFS(AC$50:AC$66,$A$50:$A$66,$A6)</f>
        <v/>
      </c>
      <c r="AE6" s="22">
        <f>AD6+SUMIFS(AD$50:AD$66,$A$50:$A$66,$A6)</f>
        <v/>
      </c>
      <c r="AF6" s="22">
        <f>AE6+SUMIFS(AE$50:AE$66,$A$50:$A$66,$A6)</f>
        <v/>
      </c>
      <c r="AG6" s="22">
        <f>AF6+SUMIFS(AF$50:AF$66,$A$50:$A$66,$A6)</f>
        <v/>
      </c>
      <c r="AH6" s="22">
        <f>AG6+SUMIFS(AG$50:AG$66,$A$50:$A$66,$A6)</f>
        <v/>
      </c>
      <c r="AI6" s="22">
        <f>AH6+SUMIFS(AH$50:AH$66,$A$50:$A$66,$A6)</f>
        <v/>
      </c>
    </row>
    <row r="7">
      <c r="A7" s="9" t="inlineStr">
        <is>
          <t>Ford</t>
        </is>
      </c>
      <c r="B7" s="9">
        <f t="array" ref="B7">INDEX('Cumulative Sales'!$B$5:$B$21,MATCH(A7,'Cumulative Sales'!$A$5:$A$21,0),1)</f>
        <v/>
      </c>
      <c r="C7" s="9">
        <f>B7-INDEX($K$23:$K$40,MATCH(A7,$G$23:$G$40,0))</f>
        <v/>
      </c>
      <c r="D7" s="22">
        <f>C7+SUMIFS(C$50:C$66,$A$50:$A$66,$A7)</f>
        <v/>
      </c>
      <c r="E7" s="22">
        <f>D7+SUMIFS(D$50:D$66,$A$50:$A$66,$A7)</f>
        <v/>
      </c>
      <c r="F7" s="22">
        <f>E7+SUMIFS(E$50:E$66,$A$50:$A$66,$A7)</f>
        <v/>
      </c>
      <c r="G7" s="22">
        <f>F7+SUMIFS(F$50:F$66,$A$50:$A$66,$A7)</f>
        <v/>
      </c>
      <c r="H7" s="22">
        <f>G7+SUMIFS(G$50:G$66,$A$50:$A$66,$A7)</f>
        <v/>
      </c>
      <c r="I7" s="22">
        <f>H7+SUMIFS(H$50:H$66,$A$50:$A$66,$A7)</f>
        <v/>
      </c>
      <c r="J7" s="22">
        <f>I7+SUMIFS(I$50:I$66,$A$50:$A$66,$A7)</f>
        <v/>
      </c>
      <c r="K7" s="22">
        <f>J7+SUMIFS(J$50:J$66,$A$50:$A$66,$A7)</f>
        <v/>
      </c>
      <c r="L7" s="22">
        <f>K7+SUMIFS(K$50:K$66,$A$50:$A$66,$A7)</f>
        <v/>
      </c>
      <c r="M7" s="22">
        <f>L7+SUMIFS(L$50:L$66,$A$50:$A$66,$A7)</f>
        <v/>
      </c>
      <c r="N7" s="22">
        <f>M7+SUMIFS(M$50:M$66,$A$50:$A$66,$A7)</f>
        <v/>
      </c>
      <c r="O7" s="22">
        <f>N7+SUMIFS(N$50:N$66,$A$50:$A$66,$A7)</f>
        <v/>
      </c>
      <c r="P7" s="22">
        <f>O7+SUMIFS(O$50:O$66,$A$50:$A$66,$A7)</f>
        <v/>
      </c>
      <c r="Q7" s="22">
        <f>P7+SUMIFS(P$50:P$66,$A$50:$A$66,$A7)</f>
        <v/>
      </c>
      <c r="R7" s="22">
        <f>Q7+SUMIFS(Q$50:Q$66,$A$50:$A$66,$A7)</f>
        <v/>
      </c>
      <c r="S7" s="22">
        <f>R7+SUMIFS(R$50:R$66,$A$50:$A$66,$A7)</f>
        <v/>
      </c>
      <c r="T7" s="22">
        <f>S7+SUMIFS(S$50:S$66,$A$50:$A$66,$A7)</f>
        <v/>
      </c>
      <c r="U7" s="22">
        <f>T7+SUMIFS(T$50:T$66,$A$50:$A$66,$A7)</f>
        <v/>
      </c>
      <c r="V7" s="22">
        <f>U7+SUMIFS(U$50:U$66,$A$50:$A$66,$A7)</f>
        <v/>
      </c>
      <c r="W7" s="22">
        <f>V7+SUMIFS(V$50:V$66,$A$50:$A$66,$A7)</f>
        <v/>
      </c>
      <c r="X7" s="22">
        <f>W7+SUMIFS(W$50:W$66,$A$50:$A$66,$A7)</f>
        <v/>
      </c>
      <c r="Y7" s="22">
        <f>X7+SUMIFS(X$50:X$66,$A$50:$A$66,$A7)</f>
        <v/>
      </c>
      <c r="Z7" s="22">
        <f>Y7+SUMIFS(Y$50:Y$66,$A$50:$A$66,$A7)</f>
        <v/>
      </c>
      <c r="AA7" s="22">
        <f>Z7+SUMIFS(Z$50:Z$66,$A$50:$A$66,$A7)</f>
        <v/>
      </c>
      <c r="AB7" s="22">
        <f>AA7+SUMIFS(AA$50:AA$66,$A$50:$A$66,$A7)</f>
        <v/>
      </c>
      <c r="AC7" s="22">
        <f>AB7+SUMIFS(AB$50:AB$66,$A$50:$A$66,$A7)</f>
        <v/>
      </c>
      <c r="AD7" s="22">
        <f>AC7+SUMIFS(AC$50:AC$66,$A$50:$A$66,$A7)</f>
        <v/>
      </c>
      <c r="AE7" s="22">
        <f>AD7+SUMIFS(AD$50:AD$66,$A$50:$A$66,$A7)</f>
        <v/>
      </c>
      <c r="AF7" s="22">
        <f>AE7+SUMIFS(AE$50:AE$66,$A$50:$A$66,$A7)</f>
        <v/>
      </c>
      <c r="AG7" s="22">
        <f>AF7+SUMIFS(AF$50:AF$66,$A$50:$A$66,$A7)</f>
        <v/>
      </c>
      <c r="AH7" s="22">
        <f>AG7+SUMIFS(AG$50:AG$66,$A$50:$A$66,$A7)</f>
        <v/>
      </c>
      <c r="AI7" s="22">
        <f>AH7+SUMIFS(AH$50:AH$66,$A$50:$A$66,$A7)</f>
        <v/>
      </c>
    </row>
    <row r="8">
      <c r="A8" s="9" t="inlineStr">
        <is>
          <t>GM</t>
        </is>
      </c>
      <c r="B8" s="9">
        <f t="array" ref="B8">INDEX('Cumulative Sales'!$B$5:$B$21,MATCH(A8,'Cumulative Sales'!$A$5:$A$21,0),1)</f>
        <v/>
      </c>
      <c r="C8" s="9">
        <f>B8-INDEX($K$23:$K$40,MATCH(A8,$G$23:$G$40,0))</f>
        <v/>
      </c>
      <c r="D8" s="22">
        <f>C8+SUMIFS(C$50:C$66,$A$50:$A$66,$A8)</f>
        <v/>
      </c>
      <c r="E8" s="22">
        <f>D8+SUMIFS(D$50:D$66,$A$50:$A$66,$A8)</f>
        <v/>
      </c>
      <c r="F8" s="22">
        <f>E8+SUMIFS(E$50:E$66,$A$50:$A$66,$A8)</f>
        <v/>
      </c>
      <c r="G8" s="22">
        <f>F8+SUMIFS(F$50:F$66,$A$50:$A$66,$A8)</f>
        <v/>
      </c>
      <c r="H8" s="22">
        <f>G8+SUMIFS(G$50:G$66,$A$50:$A$66,$A8)</f>
        <v/>
      </c>
      <c r="I8" s="22">
        <f>H8+SUMIFS(H$50:H$66,$A$50:$A$66,$A8)</f>
        <v/>
      </c>
      <c r="J8" s="22">
        <f>I8+SUMIFS(I$50:I$66,$A$50:$A$66,$A8)</f>
        <v/>
      </c>
      <c r="K8" s="22">
        <f>J8+SUMIFS(J$50:J$66,$A$50:$A$66,$A8)</f>
        <v/>
      </c>
      <c r="L8" s="22">
        <f>K8+SUMIFS(K$50:K$66,$A$50:$A$66,$A8)</f>
        <v/>
      </c>
      <c r="M8" s="22">
        <f>L8+SUMIFS(L$50:L$66,$A$50:$A$66,$A8)</f>
        <v/>
      </c>
      <c r="N8" s="22">
        <f>M8+SUMIFS(M$50:M$66,$A$50:$A$66,$A8)</f>
        <v/>
      </c>
      <c r="O8" s="22">
        <f>N8+SUMIFS(N$50:N$66,$A$50:$A$66,$A8)</f>
        <v/>
      </c>
      <c r="P8" s="22">
        <f>O8+SUMIFS(O$50:O$66,$A$50:$A$66,$A8)</f>
        <v/>
      </c>
      <c r="Q8" s="22">
        <f>P8+SUMIFS(P$50:P$66,$A$50:$A$66,$A8)</f>
        <v/>
      </c>
      <c r="R8" s="22">
        <f>Q8+SUMIFS(Q$50:Q$66,$A$50:$A$66,$A8)</f>
        <v/>
      </c>
      <c r="S8" s="22">
        <f>R8+SUMIFS(R$50:R$66,$A$50:$A$66,$A8)</f>
        <v/>
      </c>
      <c r="T8" s="22">
        <f>S8+SUMIFS(S$50:S$66,$A$50:$A$66,$A8)</f>
        <v/>
      </c>
      <c r="U8" s="22">
        <f>T8+SUMIFS(T$50:T$66,$A$50:$A$66,$A8)</f>
        <v/>
      </c>
      <c r="V8" s="22">
        <f>U8+SUMIFS(U$50:U$66,$A$50:$A$66,$A8)</f>
        <v/>
      </c>
      <c r="W8" s="22">
        <f>V8+SUMIFS(V$50:V$66,$A$50:$A$66,$A8)</f>
        <v/>
      </c>
      <c r="X8" s="22">
        <f>W8+SUMIFS(W$50:W$66,$A$50:$A$66,$A8)</f>
        <v/>
      </c>
      <c r="Y8" s="22">
        <f>X8+SUMIFS(X$50:X$66,$A$50:$A$66,$A8)</f>
        <v/>
      </c>
      <c r="Z8" s="22">
        <f>Y8+SUMIFS(Y$50:Y$66,$A$50:$A$66,$A8)</f>
        <v/>
      </c>
      <c r="AA8" s="22">
        <f>Z8+SUMIFS(Z$50:Z$66,$A$50:$A$66,$A8)</f>
        <v/>
      </c>
      <c r="AB8" s="22">
        <f>AA8+SUMIFS(AA$50:AA$66,$A$50:$A$66,$A8)</f>
        <v/>
      </c>
      <c r="AC8" s="22">
        <f>AB8+SUMIFS(AB$50:AB$66,$A$50:$A$66,$A8)</f>
        <v/>
      </c>
      <c r="AD8" s="22">
        <f>AC8+SUMIFS(AC$50:AC$66,$A$50:$A$66,$A8)</f>
        <v/>
      </c>
      <c r="AE8" s="22">
        <f>AD8+SUMIFS(AD$50:AD$66,$A$50:$A$66,$A8)</f>
        <v/>
      </c>
      <c r="AF8" s="22">
        <f>AE8+SUMIFS(AE$50:AE$66,$A$50:$A$66,$A8)</f>
        <v/>
      </c>
      <c r="AG8" s="22">
        <f>AF8+SUMIFS(AF$50:AF$66,$A$50:$A$66,$A8)</f>
        <v/>
      </c>
      <c r="AH8" s="22">
        <f>AG8+SUMIFS(AG$50:AG$66,$A$50:$A$66,$A8)</f>
        <v/>
      </c>
      <c r="AI8" s="22">
        <f>AH8+SUMIFS(AH$50:AH$66,$A$50:$A$66,$A8)</f>
        <v/>
      </c>
    </row>
    <row r="9">
      <c r="A9" s="9" t="inlineStr">
        <is>
          <t>Hyundai</t>
        </is>
      </c>
      <c r="B9" s="9">
        <f t="array" ref="B9">INDEX('Cumulative Sales'!$B$5:$B$21,MATCH(A9,'Cumulative Sales'!$A$5:$A$21,0),1)</f>
        <v/>
      </c>
      <c r="C9" s="9">
        <f>B9-INDEX($K$23:$K$40,MATCH(A9,$G$23:$G$40,0))</f>
        <v/>
      </c>
      <c r="D9" s="22">
        <f>C9+SUMIFS(C$50:C$66,$A$50:$A$66,$A9)</f>
        <v/>
      </c>
      <c r="E9" s="22">
        <f>D9+SUMIFS(D$50:D$66,$A$50:$A$66,$A9)</f>
        <v/>
      </c>
      <c r="F9" s="22">
        <f>E9+SUMIFS(E$50:E$66,$A$50:$A$66,$A9)</f>
        <v/>
      </c>
      <c r="G9" s="22">
        <f>F9+SUMIFS(F$50:F$66,$A$50:$A$66,$A9)</f>
        <v/>
      </c>
      <c r="H9" s="22">
        <f>G9+SUMIFS(G$50:G$66,$A$50:$A$66,$A9)</f>
        <v/>
      </c>
      <c r="I9" s="22">
        <f>H9+SUMIFS(H$50:H$66,$A$50:$A$66,$A9)</f>
        <v/>
      </c>
      <c r="J9" s="22">
        <f>I9+SUMIFS(I$50:I$66,$A$50:$A$66,$A9)</f>
        <v/>
      </c>
      <c r="K9" s="22">
        <f>J9+SUMIFS(J$50:J$66,$A$50:$A$66,$A9)</f>
        <v/>
      </c>
      <c r="L9" s="22">
        <f>K9+SUMIFS(K$50:K$66,$A$50:$A$66,$A9)</f>
        <v/>
      </c>
      <c r="M9" s="22">
        <f>L9+SUMIFS(L$50:L$66,$A$50:$A$66,$A9)</f>
        <v/>
      </c>
      <c r="N9" s="22">
        <f>M9+SUMIFS(M$50:M$66,$A$50:$A$66,$A9)</f>
        <v/>
      </c>
      <c r="O9" s="22">
        <f>N9+SUMIFS(N$50:N$66,$A$50:$A$66,$A9)</f>
        <v/>
      </c>
      <c r="P9" s="22">
        <f>O9+SUMIFS(O$50:O$66,$A$50:$A$66,$A9)</f>
        <v/>
      </c>
      <c r="Q9" s="22">
        <f>P9+SUMIFS(P$50:P$66,$A$50:$A$66,$A9)</f>
        <v/>
      </c>
      <c r="R9" s="22">
        <f>Q9+SUMIFS(Q$50:Q$66,$A$50:$A$66,$A9)</f>
        <v/>
      </c>
      <c r="S9" s="22">
        <f>R9+SUMIFS(R$50:R$66,$A$50:$A$66,$A9)</f>
        <v/>
      </c>
      <c r="T9" s="22">
        <f>S9+SUMIFS(S$50:S$66,$A$50:$A$66,$A9)</f>
        <v/>
      </c>
      <c r="U9" s="22">
        <f>T9+SUMIFS(T$50:T$66,$A$50:$A$66,$A9)</f>
        <v/>
      </c>
      <c r="V9" s="22">
        <f>U9+SUMIFS(U$50:U$66,$A$50:$A$66,$A9)</f>
        <v/>
      </c>
      <c r="W9" s="22">
        <f>V9+SUMIFS(V$50:V$66,$A$50:$A$66,$A9)</f>
        <v/>
      </c>
      <c r="X9" s="22">
        <f>W9+SUMIFS(W$50:W$66,$A$50:$A$66,$A9)</f>
        <v/>
      </c>
      <c r="Y9" s="22">
        <f>X9+SUMIFS(X$50:X$66,$A$50:$A$66,$A9)</f>
        <v/>
      </c>
      <c r="Z9" s="22">
        <f>Y9+SUMIFS(Y$50:Y$66,$A$50:$A$66,$A9)</f>
        <v/>
      </c>
      <c r="AA9" s="22">
        <f>Z9+SUMIFS(Z$50:Z$66,$A$50:$A$66,$A9)</f>
        <v/>
      </c>
      <c r="AB9" s="22">
        <f>AA9+SUMIFS(AA$50:AA$66,$A$50:$A$66,$A9)</f>
        <v/>
      </c>
      <c r="AC9" s="22">
        <f>AB9+SUMIFS(AB$50:AB$66,$A$50:$A$66,$A9)</f>
        <v/>
      </c>
      <c r="AD9" s="22">
        <f>AC9+SUMIFS(AC$50:AC$66,$A$50:$A$66,$A9)</f>
        <v/>
      </c>
      <c r="AE9" s="22">
        <f>AD9+SUMIFS(AD$50:AD$66,$A$50:$A$66,$A9)</f>
        <v/>
      </c>
      <c r="AF9" s="22">
        <f>AE9+SUMIFS(AE$50:AE$66,$A$50:$A$66,$A9)</f>
        <v/>
      </c>
      <c r="AG9" s="22">
        <f>AF9+SUMIFS(AF$50:AF$66,$A$50:$A$66,$A9)</f>
        <v/>
      </c>
      <c r="AH9" s="22">
        <f>AG9+SUMIFS(AG$50:AG$66,$A$50:$A$66,$A9)</f>
        <v/>
      </c>
      <c r="AI9" s="22">
        <f>AH9+SUMIFS(AH$50:AH$66,$A$50:$A$66,$A9)</f>
        <v/>
      </c>
    </row>
    <row r="10">
      <c r="A10" s="9" t="inlineStr">
        <is>
          <t>Kia</t>
        </is>
      </c>
      <c r="B10" s="9">
        <f t="array" ref="B10">INDEX('Cumulative Sales'!$B$5:$B$21,MATCH(A10,'Cumulative Sales'!$A$5:$A$21,0),1)</f>
        <v/>
      </c>
      <c r="C10" s="9">
        <f>B10-INDEX($K$23:$K$40,MATCH(A10,$G$23:$G$40,0))</f>
        <v/>
      </c>
      <c r="D10" s="22">
        <f>C10+SUMIFS(C$50:C$66,$A$50:$A$66,$A10)</f>
        <v/>
      </c>
      <c r="E10" s="22">
        <f>D10+SUMIFS(D$50:D$66,$A$50:$A$66,$A10)</f>
        <v/>
      </c>
      <c r="F10" s="22">
        <f>E10+SUMIFS(E$50:E$66,$A$50:$A$66,$A10)</f>
        <v/>
      </c>
      <c r="G10" s="22">
        <f>F10+SUMIFS(F$50:F$66,$A$50:$A$66,$A10)</f>
        <v/>
      </c>
      <c r="H10" s="22">
        <f>G10+SUMIFS(G$50:G$66,$A$50:$A$66,$A10)</f>
        <v/>
      </c>
      <c r="I10" s="22">
        <f>H10+SUMIFS(H$50:H$66,$A$50:$A$66,$A10)</f>
        <v/>
      </c>
      <c r="J10" s="22">
        <f>I10+SUMIFS(I$50:I$66,$A$50:$A$66,$A10)</f>
        <v/>
      </c>
      <c r="K10" s="22">
        <f>J10+SUMIFS(J$50:J$66,$A$50:$A$66,$A10)</f>
        <v/>
      </c>
      <c r="L10" s="22">
        <f>K10+SUMIFS(K$50:K$66,$A$50:$A$66,$A10)</f>
        <v/>
      </c>
      <c r="M10" s="22">
        <f>L10+SUMIFS(L$50:L$66,$A$50:$A$66,$A10)</f>
        <v/>
      </c>
      <c r="N10" s="22">
        <f>M10+SUMIFS(M$50:M$66,$A$50:$A$66,$A10)</f>
        <v/>
      </c>
      <c r="O10" s="22">
        <f>N10+SUMIFS(N$50:N$66,$A$50:$A$66,$A10)</f>
        <v/>
      </c>
      <c r="P10" s="22">
        <f>O10+SUMIFS(O$50:O$66,$A$50:$A$66,$A10)</f>
        <v/>
      </c>
      <c r="Q10" s="22">
        <f>P10+SUMIFS(P$50:P$66,$A$50:$A$66,$A10)</f>
        <v/>
      </c>
      <c r="R10" s="22">
        <f>Q10+SUMIFS(Q$50:Q$66,$A$50:$A$66,$A10)</f>
        <v/>
      </c>
      <c r="S10" s="22">
        <f>R10+SUMIFS(R$50:R$66,$A$50:$A$66,$A10)</f>
        <v/>
      </c>
      <c r="T10" s="22">
        <f>S10+SUMIFS(S$50:S$66,$A$50:$A$66,$A10)</f>
        <v/>
      </c>
      <c r="U10" s="22">
        <f>T10+SUMIFS(T$50:T$66,$A$50:$A$66,$A10)</f>
        <v/>
      </c>
      <c r="V10" s="22">
        <f>U10+SUMIFS(U$50:U$66,$A$50:$A$66,$A10)</f>
        <v/>
      </c>
      <c r="W10" s="22">
        <f>V10+SUMIFS(V$50:V$66,$A$50:$A$66,$A10)</f>
        <v/>
      </c>
      <c r="X10" s="22">
        <f>W10+SUMIFS(W$50:W$66,$A$50:$A$66,$A10)</f>
        <v/>
      </c>
      <c r="Y10" s="22">
        <f>X10+SUMIFS(X$50:X$66,$A$50:$A$66,$A10)</f>
        <v/>
      </c>
      <c r="Z10" s="22">
        <f>Y10+SUMIFS(Y$50:Y$66,$A$50:$A$66,$A10)</f>
        <v/>
      </c>
      <c r="AA10" s="22">
        <f>Z10+SUMIFS(Z$50:Z$66,$A$50:$A$66,$A10)</f>
        <v/>
      </c>
      <c r="AB10" s="22">
        <f>AA10+SUMIFS(AA$50:AA$66,$A$50:$A$66,$A10)</f>
        <v/>
      </c>
      <c r="AC10" s="22">
        <f>AB10+SUMIFS(AB$50:AB$66,$A$50:$A$66,$A10)</f>
        <v/>
      </c>
      <c r="AD10" s="22">
        <f>AC10+SUMIFS(AC$50:AC$66,$A$50:$A$66,$A10)</f>
        <v/>
      </c>
      <c r="AE10" s="22">
        <f>AD10+SUMIFS(AD$50:AD$66,$A$50:$A$66,$A10)</f>
        <v/>
      </c>
      <c r="AF10" s="22">
        <f>AE10+SUMIFS(AE$50:AE$66,$A$50:$A$66,$A10)</f>
        <v/>
      </c>
      <c r="AG10" s="22">
        <f>AF10+SUMIFS(AF$50:AF$66,$A$50:$A$66,$A10)</f>
        <v/>
      </c>
      <c r="AH10" s="22">
        <f>AG10+SUMIFS(AG$50:AG$66,$A$50:$A$66,$A10)</f>
        <v/>
      </c>
      <c r="AI10" s="22">
        <f>AH10+SUMIFS(AH$50:AH$66,$A$50:$A$66,$A10)</f>
        <v/>
      </c>
    </row>
    <row r="11">
      <c r="A11" s="9" t="inlineStr">
        <is>
          <t>Mercedes</t>
        </is>
      </c>
      <c r="B11" s="9">
        <f t="array" ref="B11">INDEX('Cumulative Sales'!$B$5:$B$21,MATCH(A11,'Cumulative Sales'!$A$5:$A$21,0),1)</f>
        <v/>
      </c>
      <c r="C11" s="9">
        <f>B11-INDEX($K$23:$K$40,MATCH(A11,$G$23:$G$40,0))</f>
        <v/>
      </c>
      <c r="D11" s="22">
        <f>C11+SUMIFS(C$50:C$66,$A$50:$A$66,$A11)</f>
        <v/>
      </c>
      <c r="E11" s="22">
        <f>D11+SUMIFS(D$50:D$66,$A$50:$A$66,$A11)</f>
        <v/>
      </c>
      <c r="F11" s="22">
        <f>E11+SUMIFS(E$50:E$66,$A$50:$A$66,$A11)</f>
        <v/>
      </c>
      <c r="G11" s="22">
        <f>F11+SUMIFS(F$50:F$66,$A$50:$A$66,$A11)</f>
        <v/>
      </c>
      <c r="H11" s="22">
        <f>G11+SUMIFS(G$50:G$66,$A$50:$A$66,$A11)</f>
        <v/>
      </c>
      <c r="I11" s="22">
        <f>H11+SUMIFS(H$50:H$66,$A$50:$A$66,$A11)</f>
        <v/>
      </c>
      <c r="J11" s="22">
        <f>I11+SUMIFS(I$50:I$66,$A$50:$A$66,$A11)</f>
        <v/>
      </c>
      <c r="K11" s="22">
        <f>J11+SUMIFS(J$50:J$66,$A$50:$A$66,$A11)</f>
        <v/>
      </c>
      <c r="L11" s="22">
        <f>K11+SUMIFS(K$50:K$66,$A$50:$A$66,$A11)</f>
        <v/>
      </c>
      <c r="M11" s="22">
        <f>L11+SUMIFS(L$50:L$66,$A$50:$A$66,$A11)</f>
        <v/>
      </c>
      <c r="N11" s="22">
        <f>M11+SUMIFS(M$50:M$66,$A$50:$A$66,$A11)</f>
        <v/>
      </c>
      <c r="O11" s="22">
        <f>N11+SUMIFS(N$50:N$66,$A$50:$A$66,$A11)</f>
        <v/>
      </c>
      <c r="P11" s="22">
        <f>O11+SUMIFS(O$50:O$66,$A$50:$A$66,$A11)</f>
        <v/>
      </c>
      <c r="Q11" s="22">
        <f>P11+SUMIFS(P$50:P$66,$A$50:$A$66,$A11)</f>
        <v/>
      </c>
      <c r="R11" s="22">
        <f>Q11+SUMIFS(Q$50:Q$66,$A$50:$A$66,$A11)</f>
        <v/>
      </c>
      <c r="S11" s="22">
        <f>R11+SUMIFS(R$50:R$66,$A$50:$A$66,$A11)</f>
        <v/>
      </c>
      <c r="T11" s="22">
        <f>S11+SUMIFS(S$50:S$66,$A$50:$A$66,$A11)</f>
        <v/>
      </c>
      <c r="U11" s="22">
        <f>T11+SUMIFS(T$50:T$66,$A$50:$A$66,$A11)</f>
        <v/>
      </c>
      <c r="V11" s="22">
        <f>U11+SUMIFS(U$50:U$66,$A$50:$A$66,$A11)</f>
        <v/>
      </c>
      <c r="W11" s="22">
        <f>V11+SUMIFS(V$50:V$66,$A$50:$A$66,$A11)</f>
        <v/>
      </c>
      <c r="X11" s="22">
        <f>W11+SUMIFS(W$50:W$66,$A$50:$A$66,$A11)</f>
        <v/>
      </c>
      <c r="Y11" s="22">
        <f>X11+SUMIFS(X$50:X$66,$A$50:$A$66,$A11)</f>
        <v/>
      </c>
      <c r="Z11" s="22">
        <f>Y11+SUMIFS(Y$50:Y$66,$A$50:$A$66,$A11)</f>
        <v/>
      </c>
      <c r="AA11" s="22">
        <f>Z11+SUMIFS(Z$50:Z$66,$A$50:$A$66,$A11)</f>
        <v/>
      </c>
      <c r="AB11" s="22">
        <f>AA11+SUMIFS(AA$50:AA$66,$A$50:$A$66,$A11)</f>
        <v/>
      </c>
      <c r="AC11" s="22">
        <f>AB11+SUMIFS(AB$50:AB$66,$A$50:$A$66,$A11)</f>
        <v/>
      </c>
      <c r="AD11" s="22">
        <f>AC11+SUMIFS(AC$50:AC$66,$A$50:$A$66,$A11)</f>
        <v/>
      </c>
      <c r="AE11" s="22">
        <f>AD11+SUMIFS(AD$50:AD$66,$A$50:$A$66,$A11)</f>
        <v/>
      </c>
      <c r="AF11" s="22">
        <f>AE11+SUMIFS(AE$50:AE$66,$A$50:$A$66,$A11)</f>
        <v/>
      </c>
      <c r="AG11" s="22">
        <f>AF11+SUMIFS(AF$50:AF$66,$A$50:$A$66,$A11)</f>
        <v/>
      </c>
      <c r="AH11" s="22">
        <f>AG11+SUMIFS(AG$50:AG$66,$A$50:$A$66,$A11)</f>
        <v/>
      </c>
      <c r="AI11" s="22">
        <f>AH11+SUMIFS(AH$50:AH$66,$A$50:$A$66,$A11)</f>
        <v/>
      </c>
    </row>
    <row r="12">
      <c r="A12" s="9" t="inlineStr">
        <is>
          <t>Mitsubishi</t>
        </is>
      </c>
      <c r="B12" s="9">
        <f t="array" ref="B12">INDEX('Cumulative Sales'!$B$5:$B$21,MATCH(A12,'Cumulative Sales'!$A$5:$A$21,0),1)</f>
        <v/>
      </c>
      <c r="C12" s="9">
        <f>B12-INDEX($K$23:$K$40,MATCH(A12,$G$23:$G$40,0))</f>
        <v/>
      </c>
      <c r="D12" s="22">
        <f>C12+SUMIFS(C$50:C$66,$A$50:$A$66,$A12)</f>
        <v/>
      </c>
      <c r="E12" s="22">
        <f>D12+SUMIFS(D$50:D$66,$A$50:$A$66,$A12)</f>
        <v/>
      </c>
      <c r="F12" s="22">
        <f>E12+SUMIFS(E$50:E$66,$A$50:$A$66,$A12)</f>
        <v/>
      </c>
      <c r="G12" s="22">
        <f>F12+SUMIFS(F$50:F$66,$A$50:$A$66,$A12)</f>
        <v/>
      </c>
      <c r="H12" s="22">
        <f>G12+SUMIFS(G$50:G$66,$A$50:$A$66,$A12)</f>
        <v/>
      </c>
      <c r="I12" s="22">
        <f>H12+SUMIFS(H$50:H$66,$A$50:$A$66,$A12)</f>
        <v/>
      </c>
      <c r="J12" s="22">
        <f>I12+SUMIFS(I$50:I$66,$A$50:$A$66,$A12)</f>
        <v/>
      </c>
      <c r="K12" s="22">
        <f>J12+SUMIFS(J$50:J$66,$A$50:$A$66,$A12)</f>
        <v/>
      </c>
      <c r="L12" s="22">
        <f>K12+SUMIFS(K$50:K$66,$A$50:$A$66,$A12)</f>
        <v/>
      </c>
      <c r="M12" s="22">
        <f>L12+SUMIFS(L$50:L$66,$A$50:$A$66,$A12)</f>
        <v/>
      </c>
      <c r="N12" s="22">
        <f>M12+SUMIFS(M$50:M$66,$A$50:$A$66,$A12)</f>
        <v/>
      </c>
      <c r="O12" s="22">
        <f>N12+SUMIFS(N$50:N$66,$A$50:$A$66,$A12)</f>
        <v/>
      </c>
      <c r="P12" s="22">
        <f>O12+SUMIFS(O$50:O$66,$A$50:$A$66,$A12)</f>
        <v/>
      </c>
      <c r="Q12" s="22">
        <f>P12+SUMIFS(P$50:P$66,$A$50:$A$66,$A12)</f>
        <v/>
      </c>
      <c r="R12" s="22">
        <f>Q12+SUMIFS(Q$50:Q$66,$A$50:$A$66,$A12)</f>
        <v/>
      </c>
      <c r="S12" s="22">
        <f>R12+SUMIFS(R$50:R$66,$A$50:$A$66,$A12)</f>
        <v/>
      </c>
      <c r="T12" s="22">
        <f>S12+SUMIFS(S$50:S$66,$A$50:$A$66,$A12)</f>
        <v/>
      </c>
      <c r="U12" s="22">
        <f>T12+SUMIFS(T$50:T$66,$A$50:$A$66,$A12)</f>
        <v/>
      </c>
      <c r="V12" s="22">
        <f>U12+SUMIFS(U$50:U$66,$A$50:$A$66,$A12)</f>
        <v/>
      </c>
      <c r="W12" s="22">
        <f>V12+SUMIFS(V$50:V$66,$A$50:$A$66,$A12)</f>
        <v/>
      </c>
      <c r="X12" s="22">
        <f>W12+SUMIFS(W$50:W$66,$A$50:$A$66,$A12)</f>
        <v/>
      </c>
      <c r="Y12" s="22">
        <f>X12+SUMIFS(X$50:X$66,$A$50:$A$66,$A12)</f>
        <v/>
      </c>
      <c r="Z12" s="22">
        <f>Y12+SUMIFS(Y$50:Y$66,$A$50:$A$66,$A12)</f>
        <v/>
      </c>
      <c r="AA12" s="22">
        <f>Z12+SUMIFS(Z$50:Z$66,$A$50:$A$66,$A12)</f>
        <v/>
      </c>
      <c r="AB12" s="22">
        <f>AA12+SUMIFS(AA$50:AA$66,$A$50:$A$66,$A12)</f>
        <v/>
      </c>
      <c r="AC12" s="22">
        <f>AB12+SUMIFS(AB$50:AB$66,$A$50:$A$66,$A12)</f>
        <v/>
      </c>
      <c r="AD12" s="22">
        <f>AC12+SUMIFS(AC$50:AC$66,$A$50:$A$66,$A12)</f>
        <v/>
      </c>
      <c r="AE12" s="22">
        <f>AD12+SUMIFS(AD$50:AD$66,$A$50:$A$66,$A12)</f>
        <v/>
      </c>
      <c r="AF12" s="22">
        <f>AE12+SUMIFS(AE$50:AE$66,$A$50:$A$66,$A12)</f>
        <v/>
      </c>
      <c r="AG12" s="22">
        <f>AF12+SUMIFS(AF$50:AF$66,$A$50:$A$66,$A12)</f>
        <v/>
      </c>
      <c r="AH12" s="22">
        <f>AG12+SUMIFS(AG$50:AG$66,$A$50:$A$66,$A12)</f>
        <v/>
      </c>
      <c r="AI12" s="22">
        <f>AH12+SUMIFS(AH$50:AH$66,$A$50:$A$66,$A12)</f>
        <v/>
      </c>
    </row>
    <row r="13">
      <c r="A13" s="9" t="inlineStr">
        <is>
          <t>Nissan</t>
        </is>
      </c>
      <c r="B13" s="9">
        <f t="array" ref="B13">INDEX('Cumulative Sales'!$B$5:$B$21,MATCH(A13,'Cumulative Sales'!$A$5:$A$21,0),1)</f>
        <v/>
      </c>
      <c r="C13" s="9">
        <f>B13-INDEX($K$23:$K$40,MATCH(A13,$G$23:$G$40,0))</f>
        <v/>
      </c>
      <c r="D13" s="22">
        <f>C13+SUMIFS(C$50:C$66,$A$50:$A$66,$A13)</f>
        <v/>
      </c>
      <c r="E13" s="22">
        <f>D13+SUMIFS(D$50:D$66,$A$50:$A$66,$A13)</f>
        <v/>
      </c>
      <c r="F13" s="22">
        <f>E13+SUMIFS(E$50:E$66,$A$50:$A$66,$A13)</f>
        <v/>
      </c>
      <c r="G13" s="22">
        <f>F13+SUMIFS(F$50:F$66,$A$50:$A$66,$A13)</f>
        <v/>
      </c>
      <c r="H13" s="22">
        <f>G13+SUMIFS(G$50:G$66,$A$50:$A$66,$A13)</f>
        <v/>
      </c>
      <c r="I13" s="22">
        <f>H13+SUMIFS(H$50:H$66,$A$50:$A$66,$A13)</f>
        <v/>
      </c>
      <c r="J13" s="22">
        <f>I13+SUMIFS(I$50:I$66,$A$50:$A$66,$A13)</f>
        <v/>
      </c>
      <c r="K13" s="22">
        <f>J13+SUMIFS(J$50:J$66,$A$50:$A$66,$A13)</f>
        <v/>
      </c>
      <c r="L13" s="22">
        <f>K13+SUMIFS(K$50:K$66,$A$50:$A$66,$A13)</f>
        <v/>
      </c>
      <c r="M13" s="22">
        <f>L13+SUMIFS(L$50:L$66,$A$50:$A$66,$A13)</f>
        <v/>
      </c>
      <c r="N13" s="22">
        <f>M13+SUMIFS(M$50:M$66,$A$50:$A$66,$A13)</f>
        <v/>
      </c>
      <c r="O13" s="22">
        <f>N13+SUMIFS(N$50:N$66,$A$50:$A$66,$A13)</f>
        <v/>
      </c>
      <c r="P13" s="22">
        <f>O13+SUMIFS(O$50:O$66,$A$50:$A$66,$A13)</f>
        <v/>
      </c>
      <c r="Q13" s="22">
        <f>P13+SUMIFS(P$50:P$66,$A$50:$A$66,$A13)</f>
        <v/>
      </c>
      <c r="R13" s="22">
        <f>Q13+SUMIFS(Q$50:Q$66,$A$50:$A$66,$A13)</f>
        <v/>
      </c>
      <c r="S13" s="22">
        <f>R13+SUMIFS(R$50:R$66,$A$50:$A$66,$A13)</f>
        <v/>
      </c>
      <c r="T13" s="22">
        <f>S13+SUMIFS(S$50:S$66,$A$50:$A$66,$A13)</f>
        <v/>
      </c>
      <c r="U13" s="22">
        <f>T13+SUMIFS(T$50:T$66,$A$50:$A$66,$A13)</f>
        <v/>
      </c>
      <c r="V13" s="22">
        <f>U13+SUMIFS(U$50:U$66,$A$50:$A$66,$A13)</f>
        <v/>
      </c>
      <c r="W13" s="22">
        <f>V13+SUMIFS(V$50:V$66,$A$50:$A$66,$A13)</f>
        <v/>
      </c>
      <c r="X13" s="22">
        <f>W13+SUMIFS(W$50:W$66,$A$50:$A$66,$A13)</f>
        <v/>
      </c>
      <c r="Y13" s="22">
        <f>X13+SUMIFS(X$50:X$66,$A$50:$A$66,$A13)</f>
        <v/>
      </c>
      <c r="Z13" s="22">
        <f>Y13+SUMIFS(Y$50:Y$66,$A$50:$A$66,$A13)</f>
        <v/>
      </c>
      <c r="AA13" s="22">
        <f>Z13+SUMIFS(Z$50:Z$66,$A$50:$A$66,$A13)</f>
        <v/>
      </c>
      <c r="AB13" s="22">
        <f>AA13+SUMIFS(AA$50:AA$66,$A$50:$A$66,$A13)</f>
        <v/>
      </c>
      <c r="AC13" s="22">
        <f>AB13+SUMIFS(AB$50:AB$66,$A$50:$A$66,$A13)</f>
        <v/>
      </c>
      <c r="AD13" s="22">
        <f>AC13+SUMIFS(AC$50:AC$66,$A$50:$A$66,$A13)</f>
        <v/>
      </c>
      <c r="AE13" s="22">
        <f>AD13+SUMIFS(AD$50:AD$66,$A$50:$A$66,$A13)</f>
        <v/>
      </c>
      <c r="AF13" s="22">
        <f>AE13+SUMIFS(AE$50:AE$66,$A$50:$A$66,$A13)</f>
        <v/>
      </c>
      <c r="AG13" s="22">
        <f>AF13+SUMIFS(AF$50:AF$66,$A$50:$A$66,$A13)</f>
        <v/>
      </c>
      <c r="AH13" s="22">
        <f>AG13+SUMIFS(AG$50:AG$66,$A$50:$A$66,$A13)</f>
        <v/>
      </c>
      <c r="AI13" s="22">
        <f>AH13+SUMIFS(AH$50:AH$66,$A$50:$A$66,$A13)</f>
        <v/>
      </c>
    </row>
    <row r="14">
      <c r="A14" s="9" t="inlineStr">
        <is>
          <t>Porsche</t>
        </is>
      </c>
      <c r="B14" s="9">
        <f t="array" ref="B14">INDEX('Cumulative Sales'!$B$5:$B$21,MATCH(A14,'Cumulative Sales'!$A$5:$A$21,0),1)</f>
        <v/>
      </c>
      <c r="C14" s="9">
        <f>B14-INDEX($K$23:$K$40,MATCH(A14,$G$23:$G$40,0))</f>
        <v/>
      </c>
      <c r="D14" s="22">
        <f>C14+SUMIFS(C$50:C$66,$A$50:$A$66,$A14)</f>
        <v/>
      </c>
      <c r="E14" s="22">
        <f>D14+SUMIFS(D$50:D$66,$A$50:$A$66,$A14)</f>
        <v/>
      </c>
      <c r="F14" s="22">
        <f>E14+SUMIFS(E$50:E$66,$A$50:$A$66,$A14)</f>
        <v/>
      </c>
      <c r="G14" s="22">
        <f>F14+SUMIFS(F$50:F$66,$A$50:$A$66,$A14)</f>
        <v/>
      </c>
      <c r="H14" s="22">
        <f>G14+SUMIFS(G$50:G$66,$A$50:$A$66,$A14)</f>
        <v/>
      </c>
      <c r="I14" s="22">
        <f>H14+SUMIFS(H$50:H$66,$A$50:$A$66,$A14)</f>
        <v/>
      </c>
      <c r="J14" s="22">
        <f>I14+SUMIFS(I$50:I$66,$A$50:$A$66,$A14)</f>
        <v/>
      </c>
      <c r="K14" s="22">
        <f>J14+SUMIFS(J$50:J$66,$A$50:$A$66,$A14)</f>
        <v/>
      </c>
      <c r="L14" s="22">
        <f>K14+SUMIFS(K$50:K$66,$A$50:$A$66,$A14)</f>
        <v/>
      </c>
      <c r="M14" s="22">
        <f>L14+SUMIFS(L$50:L$66,$A$50:$A$66,$A14)</f>
        <v/>
      </c>
      <c r="N14" s="22">
        <f>M14+SUMIFS(M$50:M$66,$A$50:$A$66,$A14)</f>
        <v/>
      </c>
      <c r="O14" s="22">
        <f>N14+SUMIFS(N$50:N$66,$A$50:$A$66,$A14)</f>
        <v/>
      </c>
      <c r="P14" s="22">
        <f>O14+SUMIFS(O$50:O$66,$A$50:$A$66,$A14)</f>
        <v/>
      </c>
      <c r="Q14" s="22">
        <f>P14+SUMIFS(P$50:P$66,$A$50:$A$66,$A14)</f>
        <v/>
      </c>
      <c r="R14" s="22">
        <f>Q14+SUMIFS(Q$50:Q$66,$A$50:$A$66,$A14)</f>
        <v/>
      </c>
      <c r="S14" s="22">
        <f>R14+SUMIFS(R$50:R$66,$A$50:$A$66,$A14)</f>
        <v/>
      </c>
      <c r="T14" s="22">
        <f>S14+SUMIFS(S$50:S$66,$A$50:$A$66,$A14)</f>
        <v/>
      </c>
      <c r="U14" s="22">
        <f>T14+SUMIFS(T$50:T$66,$A$50:$A$66,$A14)</f>
        <v/>
      </c>
      <c r="V14" s="22">
        <f>U14+SUMIFS(U$50:U$66,$A$50:$A$66,$A14)</f>
        <v/>
      </c>
      <c r="W14" s="22">
        <f>V14+SUMIFS(V$50:V$66,$A$50:$A$66,$A14)</f>
        <v/>
      </c>
      <c r="X14" s="22">
        <f>W14+SUMIFS(W$50:W$66,$A$50:$A$66,$A14)</f>
        <v/>
      </c>
      <c r="Y14" s="22">
        <f>X14+SUMIFS(X$50:X$66,$A$50:$A$66,$A14)</f>
        <v/>
      </c>
      <c r="Z14" s="22">
        <f>Y14+SUMIFS(Y$50:Y$66,$A$50:$A$66,$A14)</f>
        <v/>
      </c>
      <c r="AA14" s="22">
        <f>Z14+SUMIFS(Z$50:Z$66,$A$50:$A$66,$A14)</f>
        <v/>
      </c>
      <c r="AB14" s="22">
        <f>AA14+SUMIFS(AA$50:AA$66,$A$50:$A$66,$A14)</f>
        <v/>
      </c>
      <c r="AC14" s="22">
        <f>AB14+SUMIFS(AB$50:AB$66,$A$50:$A$66,$A14)</f>
        <v/>
      </c>
      <c r="AD14" s="22">
        <f>AC14+SUMIFS(AC$50:AC$66,$A$50:$A$66,$A14)</f>
        <v/>
      </c>
      <c r="AE14" s="22">
        <f>AD14+SUMIFS(AD$50:AD$66,$A$50:$A$66,$A14)</f>
        <v/>
      </c>
      <c r="AF14" s="22">
        <f>AE14+SUMIFS(AE$50:AE$66,$A$50:$A$66,$A14)</f>
        <v/>
      </c>
      <c r="AG14" s="22">
        <f>AF14+SUMIFS(AF$50:AF$66,$A$50:$A$66,$A14)</f>
        <v/>
      </c>
      <c r="AH14" s="22">
        <f>AG14+SUMIFS(AG$50:AG$66,$A$50:$A$66,$A14)</f>
        <v/>
      </c>
      <c r="AI14" s="22">
        <f>AH14+SUMIFS(AH$50:AH$66,$A$50:$A$66,$A14)</f>
        <v/>
      </c>
    </row>
    <row r="15">
      <c r="A15" s="9" t="inlineStr">
        <is>
          <t>Tesla</t>
        </is>
      </c>
      <c r="B15" s="9">
        <f t="array" ref="B15">INDEX('Cumulative Sales'!$B$5:$B$21,MATCH(A15,'Cumulative Sales'!$A$5:$A$21,0),1)</f>
        <v/>
      </c>
      <c r="C15" s="9">
        <f>B15-INDEX($K$23:$K$40,MATCH(A15,$G$23:$G$40,0))</f>
        <v/>
      </c>
      <c r="D15" s="22">
        <f>C15+SUMIFS(C$50:C$66,$A$50:$A$66,$A15)</f>
        <v/>
      </c>
      <c r="E15" s="22">
        <f>D15+SUMIFS(D$50:D$66,$A$50:$A$66,$A15)</f>
        <v/>
      </c>
      <c r="F15" s="22">
        <f>E15+SUMIFS(E$50:E$66,$A$50:$A$66,$A15)</f>
        <v/>
      </c>
      <c r="G15" s="22">
        <f>F15+SUMIFS(F$50:F$66,$A$50:$A$66,$A15)</f>
        <v/>
      </c>
      <c r="H15" s="22">
        <f>G15+SUMIFS(G$50:G$66,$A$50:$A$66,$A15)</f>
        <v/>
      </c>
      <c r="I15" s="22">
        <f>H15+SUMIFS(H$50:H$66,$A$50:$A$66,$A15)</f>
        <v/>
      </c>
      <c r="J15" s="22">
        <f>I15+SUMIFS(I$50:I$66,$A$50:$A$66,$A15)</f>
        <v/>
      </c>
      <c r="K15" s="22">
        <f>J15+SUMIFS(J$50:J$66,$A$50:$A$66,$A15)</f>
        <v/>
      </c>
      <c r="L15" s="22">
        <f>K15+SUMIFS(K$50:K$66,$A$50:$A$66,$A15)</f>
        <v/>
      </c>
      <c r="M15" s="22">
        <f>L15+SUMIFS(L$50:L$66,$A$50:$A$66,$A15)</f>
        <v/>
      </c>
      <c r="N15" s="22">
        <f>M15+SUMIFS(M$50:M$66,$A$50:$A$66,$A15)</f>
        <v/>
      </c>
      <c r="O15" s="22">
        <f>N15+SUMIFS(N$50:N$66,$A$50:$A$66,$A15)</f>
        <v/>
      </c>
      <c r="P15" s="22">
        <f>O15+SUMIFS(O$50:O$66,$A$50:$A$66,$A15)</f>
        <v/>
      </c>
      <c r="Q15" s="22">
        <f>P15+SUMIFS(P$50:P$66,$A$50:$A$66,$A15)</f>
        <v/>
      </c>
      <c r="R15" s="22">
        <f>Q15+SUMIFS(Q$50:Q$66,$A$50:$A$66,$A15)</f>
        <v/>
      </c>
      <c r="S15" s="22">
        <f>R15+SUMIFS(R$50:R$66,$A$50:$A$66,$A15)</f>
        <v/>
      </c>
      <c r="T15" s="22">
        <f>S15+SUMIFS(S$50:S$66,$A$50:$A$66,$A15)</f>
        <v/>
      </c>
      <c r="U15" s="22">
        <f>T15+SUMIFS(T$50:T$66,$A$50:$A$66,$A15)</f>
        <v/>
      </c>
      <c r="V15" s="22">
        <f>U15+SUMIFS(U$50:U$66,$A$50:$A$66,$A15)</f>
        <v/>
      </c>
      <c r="W15" s="22">
        <f>V15+SUMIFS(V$50:V$66,$A$50:$A$66,$A15)</f>
        <v/>
      </c>
      <c r="X15" s="22">
        <f>W15+SUMIFS(W$50:W$66,$A$50:$A$66,$A15)</f>
        <v/>
      </c>
      <c r="Y15" s="22">
        <f>X15+SUMIFS(X$50:X$66,$A$50:$A$66,$A15)</f>
        <v/>
      </c>
      <c r="Z15" s="22">
        <f>Y15+SUMIFS(Y$50:Y$66,$A$50:$A$66,$A15)</f>
        <v/>
      </c>
      <c r="AA15" s="22">
        <f>Z15+SUMIFS(Z$50:Z$66,$A$50:$A$66,$A15)</f>
        <v/>
      </c>
      <c r="AB15" s="22">
        <f>AA15+SUMIFS(AA$50:AA$66,$A$50:$A$66,$A15)</f>
        <v/>
      </c>
      <c r="AC15" s="22">
        <f>AB15+SUMIFS(AB$50:AB$66,$A$50:$A$66,$A15)</f>
        <v/>
      </c>
      <c r="AD15" s="22">
        <f>AC15+SUMIFS(AC$50:AC$66,$A$50:$A$66,$A15)</f>
        <v/>
      </c>
      <c r="AE15" s="22">
        <f>AD15+SUMIFS(AD$50:AD$66,$A$50:$A$66,$A15)</f>
        <v/>
      </c>
      <c r="AF15" s="22">
        <f>AE15+SUMIFS(AE$50:AE$66,$A$50:$A$66,$A15)</f>
        <v/>
      </c>
      <c r="AG15" s="22">
        <f>AF15+SUMIFS(AF$50:AF$66,$A$50:$A$66,$A15)</f>
        <v/>
      </c>
      <c r="AH15" s="22">
        <f>AG15+SUMIFS(AG$50:AG$66,$A$50:$A$66,$A15)</f>
        <v/>
      </c>
      <c r="AI15" s="22">
        <f>AH15+SUMIFS(AH$50:AH$66,$A$50:$A$66,$A15)</f>
        <v/>
      </c>
    </row>
    <row r="16">
      <c r="A16" s="9" t="inlineStr">
        <is>
          <t>Toyota</t>
        </is>
      </c>
      <c r="B16" s="9">
        <f t="array" ref="B16">INDEX('Cumulative Sales'!$B$5:$B$21,MATCH(A16,'Cumulative Sales'!$A$5:$A$21,0),1)</f>
        <v/>
      </c>
      <c r="C16" s="9">
        <f>B16-INDEX($K$23:$K$40,MATCH(A16,$G$23:$G$40,0))</f>
        <v/>
      </c>
      <c r="D16" s="22">
        <f>C16+SUMIFS(C$50:C$66,$A$50:$A$66,$A16)</f>
        <v/>
      </c>
      <c r="E16" s="22">
        <f>D16+SUMIFS(D$50:D$66,$A$50:$A$66,$A16)</f>
        <v/>
      </c>
      <c r="F16" s="22">
        <f>E16+SUMIFS(E$50:E$66,$A$50:$A$66,$A16)</f>
        <v/>
      </c>
      <c r="G16" s="22">
        <f>F16+SUMIFS(F$50:F$66,$A$50:$A$66,$A16)</f>
        <v/>
      </c>
      <c r="H16" s="22">
        <f>G16+SUMIFS(G$50:G$66,$A$50:$A$66,$A16)</f>
        <v/>
      </c>
      <c r="I16" s="22">
        <f>H16+SUMIFS(H$50:H$66,$A$50:$A$66,$A16)</f>
        <v/>
      </c>
      <c r="J16" s="22">
        <f>I16+SUMIFS(I$50:I$66,$A$50:$A$66,$A16)</f>
        <v/>
      </c>
      <c r="K16" s="22">
        <f>J16+SUMIFS(J$50:J$66,$A$50:$A$66,$A16)</f>
        <v/>
      </c>
      <c r="L16" s="22">
        <f>K16+SUMIFS(K$50:K$66,$A$50:$A$66,$A16)</f>
        <v/>
      </c>
      <c r="M16" s="22">
        <f>L16+SUMIFS(L$50:L$66,$A$50:$A$66,$A16)</f>
        <v/>
      </c>
      <c r="N16" s="22">
        <f>M16+SUMIFS(M$50:M$66,$A$50:$A$66,$A16)</f>
        <v/>
      </c>
      <c r="O16" s="22">
        <f>N16+SUMIFS(N$50:N$66,$A$50:$A$66,$A16)</f>
        <v/>
      </c>
      <c r="P16" s="22">
        <f>O16+SUMIFS(O$50:O$66,$A$50:$A$66,$A16)</f>
        <v/>
      </c>
      <c r="Q16" s="22">
        <f>P16+SUMIFS(P$50:P$66,$A$50:$A$66,$A16)</f>
        <v/>
      </c>
      <c r="R16" s="22">
        <f>Q16+SUMIFS(Q$50:Q$66,$A$50:$A$66,$A16)</f>
        <v/>
      </c>
      <c r="S16" s="22">
        <f>R16+SUMIFS(R$50:R$66,$A$50:$A$66,$A16)</f>
        <v/>
      </c>
      <c r="T16" s="22">
        <f>S16+SUMIFS(S$50:S$66,$A$50:$A$66,$A16)</f>
        <v/>
      </c>
      <c r="U16" s="22">
        <f>T16+SUMIFS(T$50:T$66,$A$50:$A$66,$A16)</f>
        <v/>
      </c>
      <c r="V16" s="22">
        <f>U16+SUMIFS(U$50:U$66,$A$50:$A$66,$A16)</f>
        <v/>
      </c>
      <c r="W16" s="22">
        <f>V16+SUMIFS(V$50:V$66,$A$50:$A$66,$A16)</f>
        <v/>
      </c>
      <c r="X16" s="22">
        <f>W16+SUMIFS(W$50:W$66,$A$50:$A$66,$A16)</f>
        <v/>
      </c>
      <c r="Y16" s="22">
        <f>X16+SUMIFS(X$50:X$66,$A$50:$A$66,$A16)</f>
        <v/>
      </c>
      <c r="Z16" s="22">
        <f>Y16+SUMIFS(Y$50:Y$66,$A$50:$A$66,$A16)</f>
        <v/>
      </c>
      <c r="AA16" s="22">
        <f>Z16+SUMIFS(Z$50:Z$66,$A$50:$A$66,$A16)</f>
        <v/>
      </c>
      <c r="AB16" s="22">
        <f>AA16+SUMIFS(AA$50:AA$66,$A$50:$A$66,$A16)</f>
        <v/>
      </c>
      <c r="AC16" s="22">
        <f>AB16+SUMIFS(AB$50:AB$66,$A$50:$A$66,$A16)</f>
        <v/>
      </c>
      <c r="AD16" s="22">
        <f>AC16+SUMIFS(AC$50:AC$66,$A$50:$A$66,$A16)</f>
        <v/>
      </c>
      <c r="AE16" s="22">
        <f>AD16+SUMIFS(AD$50:AD$66,$A$50:$A$66,$A16)</f>
        <v/>
      </c>
      <c r="AF16" s="22">
        <f>AE16+SUMIFS(AE$50:AE$66,$A$50:$A$66,$A16)</f>
        <v/>
      </c>
      <c r="AG16" s="22">
        <f>AF16+SUMIFS(AF$50:AF$66,$A$50:$A$66,$A16)</f>
        <v/>
      </c>
      <c r="AH16" s="22">
        <f>AG16+SUMIFS(AG$50:AG$66,$A$50:$A$66,$A16)</f>
        <v/>
      </c>
      <c r="AI16" s="22">
        <f>AH16+SUMIFS(AH$50:AH$66,$A$50:$A$66,$A16)</f>
        <v/>
      </c>
    </row>
    <row r="17">
      <c r="A17" s="9" t="inlineStr">
        <is>
          <t>VW</t>
        </is>
      </c>
      <c r="B17" s="9">
        <f t="array" ref="B17">INDEX('Cumulative Sales'!$B$5:$B$21,MATCH(A17,'Cumulative Sales'!$A$5:$A$21,0),1)</f>
        <v/>
      </c>
      <c r="C17" s="9">
        <f>B17-INDEX($K$23:$K$41,MATCH(A17,$G$23:$G$41,0))</f>
        <v/>
      </c>
      <c r="D17" s="22">
        <f>C17+SUMIFS(C$50:C$66,$A$50:$A$66,$A17)</f>
        <v/>
      </c>
      <c r="E17" s="22">
        <f>D17+SUMIFS(D$50:D$66,$A$50:$A$66,$A17)</f>
        <v/>
      </c>
      <c r="F17" s="22">
        <f>E17+SUMIFS(E$50:E$66,$A$50:$A$66,$A17)</f>
        <v/>
      </c>
      <c r="G17" s="22">
        <f>F17+SUMIFS(F$50:F$66,$A$50:$A$66,$A17)</f>
        <v/>
      </c>
      <c r="H17" s="22">
        <f>G17+SUMIFS(G$50:G$66,$A$50:$A$66,$A17)</f>
        <v/>
      </c>
      <c r="I17" s="22">
        <f>H17+SUMIFS(H$50:H$66,$A$50:$A$66,$A17)</f>
        <v/>
      </c>
      <c r="J17" s="22">
        <f>I17+SUMIFS(I$50:I$66,$A$50:$A$66,$A17)</f>
        <v/>
      </c>
      <c r="K17" s="22">
        <f>J17+SUMIFS(J$50:J$66,$A$50:$A$66,$A17)</f>
        <v/>
      </c>
      <c r="L17" s="22">
        <f>K17+SUMIFS(K$50:K$66,$A$50:$A$66,$A17)</f>
        <v/>
      </c>
      <c r="M17" s="22">
        <f>L17+SUMIFS(L$50:L$66,$A$50:$A$66,$A17)</f>
        <v/>
      </c>
      <c r="N17" s="22">
        <f>M17+SUMIFS(M$50:M$66,$A$50:$A$66,$A17)</f>
        <v/>
      </c>
      <c r="O17" s="22">
        <f>N17+SUMIFS(N$50:N$66,$A$50:$A$66,$A17)</f>
        <v/>
      </c>
      <c r="P17" s="22">
        <f>O17+SUMIFS(O$50:O$66,$A$50:$A$66,$A17)</f>
        <v/>
      </c>
      <c r="Q17" s="22">
        <f>P17+SUMIFS(P$50:P$66,$A$50:$A$66,$A17)</f>
        <v/>
      </c>
      <c r="R17" s="22">
        <f>Q17+SUMIFS(Q$50:Q$66,$A$50:$A$66,$A17)</f>
        <v/>
      </c>
      <c r="S17" s="22">
        <f>R17+SUMIFS(R$50:R$66,$A$50:$A$66,$A17)</f>
        <v/>
      </c>
      <c r="T17" s="22">
        <f>S17+SUMIFS(S$50:S$66,$A$50:$A$66,$A17)</f>
        <v/>
      </c>
      <c r="U17" s="22">
        <f>T17+SUMIFS(T$50:T$66,$A$50:$A$66,$A17)</f>
        <v/>
      </c>
      <c r="V17" s="22">
        <f>U17+SUMIFS(U$50:U$66,$A$50:$A$66,$A17)</f>
        <v/>
      </c>
      <c r="W17" s="22">
        <f>V17+SUMIFS(V$50:V$66,$A$50:$A$66,$A17)</f>
        <v/>
      </c>
      <c r="X17" s="22">
        <f>W17+SUMIFS(W$50:W$66,$A$50:$A$66,$A17)</f>
        <v/>
      </c>
      <c r="Y17" s="22">
        <f>X17+SUMIFS(X$50:X$66,$A$50:$A$66,$A17)</f>
        <v/>
      </c>
      <c r="Z17" s="22">
        <f>Y17+SUMIFS(Y$50:Y$66,$A$50:$A$66,$A17)</f>
        <v/>
      </c>
      <c r="AA17" s="22">
        <f>Z17+SUMIFS(Z$50:Z$66,$A$50:$A$66,$A17)</f>
        <v/>
      </c>
      <c r="AB17" s="22">
        <f>AA17+SUMIFS(AA$50:AA$66,$A$50:$A$66,$A17)</f>
        <v/>
      </c>
      <c r="AC17" s="22">
        <f>AB17+SUMIFS(AB$50:AB$66,$A$50:$A$66,$A17)</f>
        <v/>
      </c>
      <c r="AD17" s="22">
        <f>AC17+SUMIFS(AC$50:AC$66,$A$50:$A$66,$A17)</f>
        <v/>
      </c>
      <c r="AE17" s="22">
        <f>AD17+SUMIFS(AD$50:AD$66,$A$50:$A$66,$A17)</f>
        <v/>
      </c>
      <c r="AF17" s="22">
        <f>AE17+SUMIFS(AE$50:AE$66,$A$50:$A$66,$A17)</f>
        <v/>
      </c>
      <c r="AG17" s="22">
        <f>AF17+SUMIFS(AF$50:AF$66,$A$50:$A$66,$A17)</f>
        <v/>
      </c>
      <c r="AH17" s="22">
        <f>AG17+SUMIFS(AG$50:AG$66,$A$50:$A$66,$A17)</f>
        <v/>
      </c>
      <c r="AI17" s="22">
        <f>AH17+SUMIFS(AH$50:AH$66,$A$50:$A$66,$A17)</f>
        <v/>
      </c>
    </row>
    <row r="18">
      <c r="A18" s="9" t="inlineStr">
        <is>
          <t>Volvo</t>
        </is>
      </c>
      <c r="B18" s="9">
        <f t="array" ref="B18">INDEX('Cumulative Sales'!$B$5:$B$21,MATCH(A18,'Cumulative Sales'!$A$5:$A$21,0),1)</f>
        <v/>
      </c>
      <c r="C18" s="9">
        <f>B18-INDEX($K$23:$K$40,MATCH(A18,$G$23:$G$40,0))</f>
        <v/>
      </c>
      <c r="D18" s="22">
        <f>C18+SUMIFS(C$50:C$66,$A$50:$A$66,$A18)</f>
        <v/>
      </c>
      <c r="E18" s="22">
        <f>D18+SUMIFS(D$50:D$66,$A$50:$A$66,$A18)</f>
        <v/>
      </c>
      <c r="F18" s="22">
        <f>E18+SUMIFS(E$50:E$66,$A$50:$A$66,$A18)</f>
        <v/>
      </c>
      <c r="G18" s="22">
        <f>F18+SUMIFS(F$50:F$66,$A$50:$A$66,$A18)</f>
        <v/>
      </c>
      <c r="H18" s="22">
        <f>G18+SUMIFS(G$50:G$66,$A$50:$A$66,$A18)</f>
        <v/>
      </c>
      <c r="I18" s="22">
        <f>H18+SUMIFS(H$50:H$66,$A$50:$A$66,$A18)</f>
        <v/>
      </c>
      <c r="J18" s="22">
        <f>I18+SUMIFS(I$50:I$66,$A$50:$A$66,$A18)</f>
        <v/>
      </c>
      <c r="K18" s="22">
        <f>J18+SUMIFS(J$50:J$66,$A$50:$A$66,$A18)</f>
        <v/>
      </c>
      <c r="L18" s="22">
        <f>K18+SUMIFS(K$50:K$66,$A$50:$A$66,$A18)</f>
        <v/>
      </c>
      <c r="M18" s="22">
        <f>L18+SUMIFS(L$50:L$66,$A$50:$A$66,$A18)</f>
        <v/>
      </c>
      <c r="N18" s="22">
        <f>M18+SUMIFS(M$50:M$66,$A$50:$A$66,$A18)</f>
        <v/>
      </c>
      <c r="O18" s="22">
        <f>N18+SUMIFS(N$50:N$66,$A$50:$A$66,$A18)</f>
        <v/>
      </c>
      <c r="P18" s="22">
        <f>O18+SUMIFS(O$50:O$66,$A$50:$A$66,$A18)</f>
        <v/>
      </c>
      <c r="Q18" s="22">
        <f>P18+SUMIFS(P$50:P$66,$A$50:$A$66,$A18)</f>
        <v/>
      </c>
      <c r="R18" s="22">
        <f>Q18+SUMIFS(Q$50:Q$66,$A$50:$A$66,$A18)</f>
        <v/>
      </c>
      <c r="S18" s="22">
        <f>R18+SUMIFS(R$50:R$66,$A$50:$A$66,$A18)</f>
        <v/>
      </c>
      <c r="T18" s="22">
        <f>S18+SUMIFS(S$50:S$66,$A$50:$A$66,$A18)</f>
        <v/>
      </c>
      <c r="U18" s="22">
        <f>T18+SUMIFS(T$50:T$66,$A$50:$A$66,$A18)</f>
        <v/>
      </c>
      <c r="V18" s="22">
        <f>U18+SUMIFS(U$50:U$66,$A$50:$A$66,$A18)</f>
        <v/>
      </c>
      <c r="W18" s="22">
        <f>V18+SUMIFS(V$50:V$66,$A$50:$A$66,$A18)</f>
        <v/>
      </c>
      <c r="X18" s="22">
        <f>W18+SUMIFS(W$50:W$66,$A$50:$A$66,$A18)</f>
        <v/>
      </c>
      <c r="Y18" s="22">
        <f>X18+SUMIFS(X$50:X$66,$A$50:$A$66,$A18)</f>
        <v/>
      </c>
      <c r="Z18" s="22">
        <f>Y18+SUMIFS(Y$50:Y$66,$A$50:$A$66,$A18)</f>
        <v/>
      </c>
      <c r="AA18" s="22">
        <f>Z18+SUMIFS(Z$50:Z$66,$A$50:$A$66,$A18)</f>
        <v/>
      </c>
      <c r="AB18" s="22">
        <f>AA18+SUMIFS(AA$50:AA$66,$A$50:$A$66,$A18)</f>
        <v/>
      </c>
      <c r="AC18" s="22">
        <f>AB18+SUMIFS(AB$50:AB$66,$A$50:$A$66,$A18)</f>
        <v/>
      </c>
      <c r="AD18" s="22">
        <f>AC18+SUMIFS(AC$50:AC$66,$A$50:$A$66,$A18)</f>
        <v/>
      </c>
      <c r="AE18" s="22">
        <f>AD18+SUMIFS(AD$50:AD$66,$A$50:$A$66,$A18)</f>
        <v/>
      </c>
      <c r="AF18" s="22">
        <f>AE18+SUMIFS(AE$50:AE$66,$A$50:$A$66,$A18)</f>
        <v/>
      </c>
      <c r="AG18" s="22">
        <f>AF18+SUMIFS(AF$50:AF$66,$A$50:$A$66,$A18)</f>
        <v/>
      </c>
      <c r="AH18" s="22">
        <f>AG18+SUMIFS(AG$50:AG$66,$A$50:$A$66,$A18)</f>
        <v/>
      </c>
      <c r="AI18" s="22">
        <f>AH18+SUMIFS(AH$50:AH$66,$A$50:$A$66,$A18)</f>
        <v/>
      </c>
    </row>
    <row r="19">
      <c r="A19" s="9" t="inlineStr">
        <is>
          <t>Other</t>
        </is>
      </c>
      <c r="B19" s="9">
        <f>SUM('Cumulative Sales'!B5:B21)-SUM(B3:B18)</f>
        <v/>
      </c>
      <c r="C19" s="9">
        <f>B19</f>
        <v/>
      </c>
      <c r="D19" s="22">
        <f>C19+SUMIFS(C$50:C$66,$A$50:$A$66,$A19)</f>
        <v/>
      </c>
      <c r="E19" s="22">
        <f>D19+SUMIFS(D$50:D$66,$A$50:$A$66,$A19)</f>
        <v/>
      </c>
      <c r="F19" s="22">
        <f>E19+SUMIFS(E$50:E$66,$A$50:$A$66,$A19)</f>
        <v/>
      </c>
      <c r="G19" s="22">
        <f>F19+SUMIFS(F$50:F$66,$A$50:$A$66,$A19)</f>
        <v/>
      </c>
      <c r="H19" s="22">
        <f>G19+SUMIFS(G$50:G$66,$A$50:$A$66,$A19)</f>
        <v/>
      </c>
      <c r="I19" s="22">
        <f>H19+SUMIFS(H$50:H$66,$A$50:$A$66,$A19)</f>
        <v/>
      </c>
      <c r="J19" s="22">
        <f>I19+SUMIFS(I$50:I$66,$A$50:$A$66,$A19)</f>
        <v/>
      </c>
      <c r="K19" s="22">
        <f>J19+SUMIFS(J$50:J$66,$A$50:$A$66,$A19)</f>
        <v/>
      </c>
      <c r="L19" s="22">
        <f>K19+SUMIFS(K$50:K$66,$A$50:$A$66,$A19)</f>
        <v/>
      </c>
      <c r="M19" s="22">
        <f>L19+SUMIFS(L$50:L$66,$A$50:$A$66,$A19)</f>
        <v/>
      </c>
      <c r="N19" s="22">
        <f>M19+SUMIFS(M$50:M$66,$A$50:$A$66,$A19)</f>
        <v/>
      </c>
      <c r="O19" s="22">
        <f>N19+SUMIFS(N$50:N$66,$A$50:$A$66,$A19)</f>
        <v/>
      </c>
      <c r="P19" s="22">
        <f>O19+SUMIFS(O$50:O$66,$A$50:$A$66,$A19)</f>
        <v/>
      </c>
      <c r="Q19" s="22">
        <f>P19+SUMIFS(P$50:P$66,$A$50:$A$66,$A19)</f>
        <v/>
      </c>
      <c r="R19" s="22">
        <f>Q19+SUMIFS(Q$50:Q$66,$A$50:$A$66,$A19)</f>
        <v/>
      </c>
      <c r="S19" s="22">
        <f>R19+SUMIFS(R$50:R$66,$A$50:$A$66,$A19)</f>
        <v/>
      </c>
      <c r="T19" s="22">
        <f>S19+SUMIFS(S$50:S$66,$A$50:$A$66,$A19)</f>
        <v/>
      </c>
      <c r="U19" s="22">
        <f>T19+SUMIFS(T$50:T$66,$A$50:$A$66,$A19)</f>
        <v/>
      </c>
      <c r="V19" s="22">
        <f>U19+SUMIFS(U$50:U$66,$A$50:$A$66,$A19)</f>
        <v/>
      </c>
      <c r="W19" s="22">
        <f>V19+SUMIFS(V$50:V$66,$A$50:$A$66,$A19)</f>
        <v/>
      </c>
      <c r="X19" s="22">
        <f>W19+SUMIFS(W$50:W$66,$A$50:$A$66,$A19)</f>
        <v/>
      </c>
      <c r="Y19" s="22">
        <f>X19+SUMIFS(X$50:X$66,$A$50:$A$66,$A19)</f>
        <v/>
      </c>
      <c r="Z19" s="22">
        <f>Y19+SUMIFS(Y$50:Y$66,$A$50:$A$66,$A19)</f>
        <v/>
      </c>
      <c r="AA19" s="22">
        <f>Z19+SUMIFS(Z$50:Z$66,$A$50:$A$66,$A19)</f>
        <v/>
      </c>
      <c r="AB19" s="22">
        <f>AA19+SUMIFS(AA$50:AA$66,$A$50:$A$66,$A19)</f>
        <v/>
      </c>
      <c r="AC19" s="22">
        <f>AB19+SUMIFS(AB$50:AB$66,$A$50:$A$66,$A19)</f>
        <v/>
      </c>
      <c r="AD19" s="22">
        <f>AC19+SUMIFS(AC$50:AC$66,$A$50:$A$66,$A19)</f>
        <v/>
      </c>
      <c r="AE19" s="22">
        <f>AD19+SUMIFS(AD$50:AD$66,$A$50:$A$66,$A19)</f>
        <v/>
      </c>
      <c r="AF19" s="22">
        <f>AE19+SUMIFS(AE$50:AE$66,$A$50:$A$66,$A19)</f>
        <v/>
      </c>
      <c r="AG19" s="22">
        <f>AF19+SUMIFS(AF$50:AF$66,$A$50:$A$66,$A19)</f>
        <v/>
      </c>
      <c r="AH19" s="22">
        <f>AG19+SUMIFS(AG$50:AG$66,$A$50:$A$66,$A19)</f>
        <v/>
      </c>
      <c r="AI19" s="22">
        <f>AH19+SUMIFS(AH$50:AH$66,$A$50:$A$66,$A19)</f>
        <v/>
      </c>
    </row>
    <row r="21" ht="15.75" customHeight="1" s="28"/>
    <row r="22" ht="15.75" customHeight="1" s="28">
      <c r="A22" s="32" t="inlineStr">
        <is>
          <t>Mfg</t>
        </is>
      </c>
      <c r="B22" s="48" t="inlineStr">
        <is>
          <t>Sum of TOTAL</t>
        </is>
      </c>
      <c r="G22" s="37" t="n"/>
      <c r="H22" s="32" t="inlineStr"/>
      <c r="I22" s="33" t="n"/>
      <c r="J22" s="34" t="n"/>
      <c r="K22" s="9" t="inlineStr">
        <is>
          <t>Total</t>
        </is>
      </c>
    </row>
    <row r="23" ht="15.75" customHeight="1" s="28">
      <c r="A23" s="37" t="inlineStr">
        <is>
          <t>Audi</t>
        </is>
      </c>
      <c r="B23" s="49" t="n">
        <v>0.01394224699240662</v>
      </c>
      <c r="G23" s="32" t="inlineStr">
        <is>
          <t>Mfg</t>
        </is>
      </c>
      <c r="H23" s="37" t="inlineStr">
        <is>
          <t>Sum of JAN</t>
        </is>
      </c>
      <c r="I23" s="38" t="inlineStr">
        <is>
          <t>Sum of FEB</t>
        </is>
      </c>
      <c r="J23" s="39" t="inlineStr">
        <is>
          <t>Sum of MAR</t>
        </is>
      </c>
      <c r="K23" s="9">
        <f>SUM(H23:J23)</f>
        <v/>
      </c>
    </row>
    <row r="24" ht="15.75" customHeight="1" s="28">
      <c r="A24" s="41" t="inlineStr">
        <is>
          <t>BMW</t>
        </is>
      </c>
      <c r="B24" s="50" t="n">
        <v>0.05081795718124921</v>
      </c>
      <c r="G24" s="37" t="inlineStr">
        <is>
          <t>Audi</t>
        </is>
      </c>
      <c r="H24" s="37" t="n">
        <v>175</v>
      </c>
      <c r="I24" s="38" t="n">
        <v>210</v>
      </c>
      <c r="J24" s="39" t="n">
        <v>45</v>
      </c>
      <c r="K24" s="9">
        <f>SUM(H24:J24)</f>
        <v/>
      </c>
    </row>
    <row r="25" ht="15.75" customHeight="1" s="28">
      <c r="A25" s="41" t="inlineStr">
        <is>
          <t>FCA</t>
        </is>
      </c>
      <c r="B25" s="50" t="n">
        <v>0.002452969716645925</v>
      </c>
      <c r="G25" s="41" t="inlineStr">
        <is>
          <t>BMW</t>
        </is>
      </c>
      <c r="H25" s="41" t="n">
        <v>997</v>
      </c>
      <c r="I25" s="42" t="n">
        <v>1111</v>
      </c>
      <c r="J25" s="43" t="n">
        <v>1147</v>
      </c>
      <c r="K25" s="9">
        <f>SUM(H25:J25)</f>
        <v/>
      </c>
    </row>
    <row r="26" ht="15.75" customHeight="1" s="28">
      <c r="A26" s="41" t="inlineStr">
        <is>
          <t>Ford</t>
        </is>
      </c>
      <c r="B26" s="50" t="n">
        <v>0.02643255235106325</v>
      </c>
      <c r="G26" s="41" t="inlineStr">
        <is>
          <t>FCA</t>
        </is>
      </c>
      <c r="H26" s="41" t="n">
        <v>72</v>
      </c>
      <c r="I26" s="42" t="n">
        <v>87</v>
      </c>
      <c r="J26" s="43" t="n">
        <v>33</v>
      </c>
      <c r="K26" s="9">
        <f>SUM(H26:J26)</f>
        <v/>
      </c>
    </row>
    <row r="27" ht="15.75" customHeight="1" s="28">
      <c r="A27" s="41" t="inlineStr">
        <is>
          <t>GM</t>
        </is>
      </c>
      <c r="B27" s="50" t="n">
        <v>0.1092473351009145</v>
      </c>
      <c r="G27" s="41" t="inlineStr">
        <is>
          <t>Ford</t>
        </is>
      </c>
      <c r="H27" s="41" t="n">
        <v>557</v>
      </c>
      <c r="I27" s="42" t="n">
        <v>573</v>
      </c>
      <c r="J27" s="43" t="n">
        <v>611</v>
      </c>
      <c r="K27" s="9">
        <f>SUM(H27:J27)</f>
        <v/>
      </c>
    </row>
    <row r="28" ht="15.75" customHeight="1" s="28">
      <c r="A28" s="41" t="inlineStr">
        <is>
          <t>Honda</t>
        </is>
      </c>
      <c r="B28" s="50" t="n">
        <v>0.05339718269213426</v>
      </c>
      <c r="G28" s="41" t="inlineStr">
        <is>
          <t>GM</t>
        </is>
      </c>
      <c r="H28" s="41" t="n">
        <v>2044</v>
      </c>
      <c r="I28" s="42" t="n">
        <v>2430</v>
      </c>
      <c r="J28" s="43" t="n">
        <v>3782</v>
      </c>
      <c r="K28" s="9">
        <f>SUM(H28:J28)</f>
        <v/>
      </c>
    </row>
    <row r="29" ht="15.75" customHeight="1" s="28">
      <c r="A29" s="41" t="inlineStr">
        <is>
          <t>Hyundai</t>
        </is>
      </c>
      <c r="B29" s="50" t="n">
        <v>0.008928088306909799</v>
      </c>
      <c r="G29" s="41" t="inlineStr">
        <is>
          <t>Honda</t>
        </is>
      </c>
      <c r="H29" s="41" t="n">
        <v>1270</v>
      </c>
      <c r="I29" s="42" t="n">
        <v>1281</v>
      </c>
      <c r="J29" s="43" t="n">
        <v>1403</v>
      </c>
      <c r="K29" s="9">
        <f>SUM(H29:J29)</f>
        <v/>
      </c>
    </row>
    <row r="30" ht="15.75" customHeight="1" s="28">
      <c r="A30" s="41" t="inlineStr">
        <is>
          <t>Jaguar</t>
        </is>
      </c>
      <c r="B30" s="50" t="n">
        <v>0.009676604801327489</v>
      </c>
      <c r="G30" s="41" t="inlineStr">
        <is>
          <t>Hyundai</t>
        </is>
      </c>
      <c r="H30" s="41" t="n">
        <v>111</v>
      </c>
      <c r="I30" s="42" t="n">
        <v>173</v>
      </c>
      <c r="J30" s="43" t="n">
        <v>256</v>
      </c>
      <c r="K30" s="9">
        <f>SUM(H30:J30)</f>
        <v/>
      </c>
    </row>
    <row r="31" ht="15.75" customHeight="1" s="28">
      <c r="A31" s="41" t="inlineStr">
        <is>
          <t>Kia</t>
        </is>
      </c>
      <c r="B31" s="50" t="n">
        <v>0.01627797918583049</v>
      </c>
      <c r="G31" s="41" t="inlineStr">
        <is>
          <t>Jaguar</t>
        </is>
      </c>
      <c r="H31" s="41" t="n">
        <v>210</v>
      </c>
      <c r="I31" s="42" t="n">
        <v>186</v>
      </c>
      <c r="J31" s="43" t="n">
        <v>212</v>
      </c>
      <c r="K31" s="9">
        <f>SUM(H31:J31)</f>
        <v/>
      </c>
    </row>
    <row r="32" ht="15.75" customHeight="1" s="28">
      <c r="A32" s="41" t="inlineStr">
        <is>
          <t>Mercedes</t>
        </is>
      </c>
      <c r="B32" s="50" t="n">
        <v>0.02522410403477445</v>
      </c>
      <c r="G32" s="41" t="inlineStr">
        <is>
          <t>Kia</t>
        </is>
      </c>
      <c r="H32" s="41" t="n">
        <v>309</v>
      </c>
      <c r="I32" s="42" t="n">
        <v>517</v>
      </c>
      <c r="J32" s="43" t="n">
        <v>240</v>
      </c>
      <c r="K32" s="9">
        <f>SUM(H32:J32)</f>
        <v/>
      </c>
    </row>
    <row r="33" ht="15.75" customHeight="1" s="28">
      <c r="A33" s="41" t="inlineStr">
        <is>
          <t>Mitsubishi</t>
        </is>
      </c>
      <c r="B33" s="50" t="n">
        <v>0.0092527460635247</v>
      </c>
      <c r="G33" s="41" t="inlineStr">
        <is>
          <t>Mercedes</t>
        </is>
      </c>
      <c r="H33" s="41" t="n">
        <v>398</v>
      </c>
      <c r="I33" s="42" t="n">
        <v>382</v>
      </c>
      <c r="J33" s="43" t="n">
        <v>532</v>
      </c>
      <c r="K33" s="9">
        <f>SUM(H33:J33)</f>
        <v/>
      </c>
    </row>
    <row r="34" ht="15.75" customHeight="1" s="28">
      <c r="A34" s="41" t="inlineStr">
        <is>
          <t>Nissan</t>
        </is>
      </c>
      <c r="B34" s="50" t="n">
        <v>0.0437566509748751</v>
      </c>
      <c r="G34" s="41" t="inlineStr">
        <is>
          <t>Mitsubishi</t>
        </is>
      </c>
      <c r="H34" s="41" t="n">
        <v>133</v>
      </c>
      <c r="I34" s="42" t="n">
        <v>157</v>
      </c>
      <c r="J34" s="43" t="n">
        <v>341</v>
      </c>
      <c r="K34" s="9">
        <f>SUM(H34:J34)</f>
        <v/>
      </c>
    </row>
    <row r="35" ht="15.75" customHeight="1" s="28">
      <c r="A35" s="41" t="inlineStr">
        <is>
          <t>Porsche</t>
        </is>
      </c>
      <c r="B35" s="50" t="n">
        <v>0.01154338690186318</v>
      </c>
      <c r="G35" s="41" t="inlineStr">
        <is>
          <t>Nissan</t>
        </is>
      </c>
      <c r="H35" s="41" t="n">
        <v>717</v>
      </c>
      <c r="I35" s="42" t="n">
        <v>654</v>
      </c>
      <c r="J35" s="43" t="n">
        <v>1314</v>
      </c>
      <c r="K35" s="9">
        <f>SUM(H35:J35)</f>
        <v/>
      </c>
    </row>
    <row r="36" ht="15.75" customHeight="1" s="28">
      <c r="A36" s="41" t="inlineStr">
        <is>
          <t>Subaru</t>
        </is>
      </c>
      <c r="B36" s="50" t="n">
        <v>0.001722489764262396</v>
      </c>
      <c r="G36" s="41" t="inlineStr">
        <is>
          <t>Porsche</t>
        </is>
      </c>
      <c r="H36" s="41" t="n">
        <v>215</v>
      </c>
      <c r="I36" s="42" t="n">
        <v>255</v>
      </c>
      <c r="J36" s="43" t="n">
        <v>310</v>
      </c>
      <c r="K36" s="9">
        <f>SUM(H36:J36)</f>
        <v/>
      </c>
    </row>
    <row r="37" ht="15.75" customHeight="1" s="28">
      <c r="A37" s="41" t="inlineStr">
        <is>
          <t>Tesla</t>
        </is>
      </c>
      <c r="B37" s="50" t="n">
        <v>0.5246379164186642</v>
      </c>
      <c r="G37" s="41" t="inlineStr">
        <is>
          <t>Subaru</t>
        </is>
      </c>
      <c r="H37" s="41" t="n"/>
      <c r="I37" s="42" t="n">
        <v>27</v>
      </c>
      <c r="J37" s="43" t="n">
        <v>52</v>
      </c>
      <c r="K37" s="9">
        <f>SUM(H37:J37)</f>
        <v/>
      </c>
    </row>
    <row r="38" ht="15.75" customHeight="1" s="28">
      <c r="A38" s="41" t="inlineStr">
        <is>
          <t>Toyota</t>
        </is>
      </c>
      <c r="B38" s="50" t="n">
        <v>0.0672853200584384</v>
      </c>
      <c r="G38" s="41" t="inlineStr">
        <is>
          <t>Tesla</t>
        </is>
      </c>
      <c r="H38" s="41" t="n">
        <v>8000</v>
      </c>
      <c r="I38" s="42" t="n">
        <v>7275</v>
      </c>
      <c r="J38" s="43" t="n">
        <v>14625</v>
      </c>
      <c r="K38" s="9">
        <f>SUM(H38:J38)</f>
        <v/>
      </c>
    </row>
    <row r="39" ht="15.75" customHeight="1" s="28">
      <c r="A39" s="41" t="inlineStr">
        <is>
          <t>Volvo</t>
        </is>
      </c>
      <c r="B39" s="50" t="n">
        <v>0.01163356961203398</v>
      </c>
      <c r="G39" s="41" t="inlineStr">
        <is>
          <t>Toyota</t>
        </is>
      </c>
      <c r="H39" s="41" t="n">
        <v>1123</v>
      </c>
      <c r="I39" s="42" t="n">
        <v>1205</v>
      </c>
      <c r="J39" s="43" t="n">
        <v>1820</v>
      </c>
      <c r="K39" s="9">
        <f>SUM(H39:J39)</f>
        <v/>
      </c>
    </row>
    <row r="40" ht="15.75" customHeight="1" s="28">
      <c r="A40" s="41" t="inlineStr">
        <is>
          <t>VW</t>
        </is>
      </c>
      <c r="B40" s="50" t="n">
        <v>0.01377089984308208</v>
      </c>
      <c r="G40" s="41" t="inlineStr">
        <is>
          <t>Volvo</t>
        </is>
      </c>
      <c r="H40" s="41" t="n">
        <v>220</v>
      </c>
      <c r="I40" s="42" t="n">
        <v>250</v>
      </c>
      <c r="J40" s="43" t="n">
        <v>335</v>
      </c>
      <c r="K40" s="9">
        <f>SUM(H40:J40)</f>
        <v/>
      </c>
    </row>
    <row r="41" ht="15.75" customHeight="1" s="28">
      <c r="A41" s="51" t="inlineStr">
        <is>
          <t>Grand Total</t>
        </is>
      </c>
      <c r="B41" s="52" t="n">
        <v>1</v>
      </c>
      <c r="G41" s="45" t="inlineStr">
        <is>
          <t>VW</t>
        </is>
      </c>
      <c r="H41" s="45" t="n">
        <v>164</v>
      </c>
      <c r="I41" s="46" t="n">
        <v>118</v>
      </c>
      <c r="J41" s="47" t="n">
        <v>581</v>
      </c>
      <c r="K41" s="9">
        <f>SUM(H41:J41)</f>
        <v/>
      </c>
    </row>
    <row r="42" ht="15.75" customHeight="1" s="28"/>
    <row r="43" ht="15.75" customHeight="1" s="28">
      <c r="I43" s="23" t="n"/>
      <c r="J43" s="23" t="n"/>
      <c r="K43" s="23" t="n"/>
      <c r="L43" s="23" t="n"/>
      <c r="M43" s="23" t="n"/>
      <c r="N43" s="23" t="n"/>
      <c r="O43" s="23" t="n"/>
      <c r="P43" s="23" t="n"/>
      <c r="Q43" s="23" t="n"/>
      <c r="R43" s="23" t="n"/>
      <c r="S43" s="23" t="n"/>
      <c r="T43" s="23" t="n"/>
      <c r="U43" s="23" t="n"/>
      <c r="V43" s="23" t="n"/>
      <c r="W43" s="23" t="n"/>
      <c r="X43" s="23" t="n"/>
      <c r="Y43" s="23" t="n"/>
      <c r="Z43" s="23" t="n"/>
      <c r="AA43" s="23" t="n"/>
      <c r="AB43" s="23" t="n"/>
      <c r="AC43" s="23" t="n"/>
      <c r="AD43" s="23" t="n"/>
      <c r="AE43" s="23" t="n"/>
      <c r="AF43" s="23" t="n"/>
      <c r="AG43" s="23" t="n"/>
      <c r="AH43" s="23" t="n"/>
    </row>
    <row r="44" ht="15.75" customHeight="1" s="28">
      <c r="A44" s="5" t="inlineStr">
        <is>
          <t>BAU Projected Sales</t>
        </is>
      </c>
    </row>
    <row r="45" ht="15.75" customHeight="1" s="28">
      <c r="A45" s="9" t="inlineStr">
        <is>
          <t>Time (Year)</t>
        </is>
      </c>
      <c r="B45" s="9" t="n">
        <v>2018</v>
      </c>
      <c r="C45" s="9" t="n">
        <v>2019</v>
      </c>
      <c r="D45" s="9" t="n">
        <v>2020</v>
      </c>
      <c r="E45" s="9" t="n">
        <v>2021</v>
      </c>
      <c r="F45" s="9" t="n">
        <v>2022</v>
      </c>
      <c r="G45" s="9" t="n">
        <v>2023</v>
      </c>
      <c r="H45" s="9" t="n">
        <v>2024</v>
      </c>
      <c r="I45" s="9" t="n">
        <v>2025</v>
      </c>
      <c r="J45" s="9" t="n">
        <v>2026</v>
      </c>
      <c r="K45" s="9" t="n">
        <v>2027</v>
      </c>
      <c r="L45" s="9" t="n">
        <v>2028</v>
      </c>
      <c r="M45" s="9" t="n">
        <v>2029</v>
      </c>
      <c r="N45" s="9" t="n">
        <v>2030</v>
      </c>
      <c r="O45" s="9" t="n">
        <v>2031</v>
      </c>
      <c r="P45" s="9" t="n">
        <v>2032</v>
      </c>
      <c r="Q45" s="9" t="n">
        <v>2033</v>
      </c>
      <c r="R45" s="9" t="n">
        <v>2034</v>
      </c>
      <c r="S45" s="9" t="n">
        <v>2035</v>
      </c>
      <c r="T45" s="9" t="n">
        <v>2036</v>
      </c>
      <c r="U45" s="9" t="n">
        <v>2037</v>
      </c>
      <c r="V45" s="9" t="n">
        <v>2038</v>
      </c>
      <c r="W45" s="9" t="n">
        <v>2039</v>
      </c>
      <c r="X45" s="9" t="n">
        <v>2040</v>
      </c>
      <c r="Y45" s="9" t="n">
        <v>2041</v>
      </c>
      <c r="Z45" s="9" t="n">
        <v>2042</v>
      </c>
      <c r="AA45" s="9" t="n">
        <v>2043</v>
      </c>
      <c r="AB45" s="9" t="n">
        <v>2044</v>
      </c>
      <c r="AC45" s="9" t="n">
        <v>2045</v>
      </c>
      <c r="AD45" s="9" t="n">
        <v>2046</v>
      </c>
      <c r="AE45" s="9" t="n">
        <v>2047</v>
      </c>
      <c r="AF45" s="9" t="n">
        <v>2048</v>
      </c>
      <c r="AG45" s="9" t="n">
        <v>2049</v>
      </c>
      <c r="AH45" s="9" t="n">
        <v>2050</v>
      </c>
    </row>
    <row r="46" ht="15.75" customHeight="1" s="28">
      <c r="A46" s="9" t="inlineStr">
        <is>
          <t>New Vehicles[LDVs,passenger,plugin hybrid vehicle] : MostRecentRun</t>
        </is>
      </c>
      <c r="B46" s="9" t="n">
        <v>46797</v>
      </c>
      <c r="C46" s="9" t="n">
        <v>54324</v>
      </c>
      <c r="D46" s="9" t="n">
        <v>62667</v>
      </c>
      <c r="E46" s="9" t="n">
        <v>74820</v>
      </c>
      <c r="F46" s="9" t="n">
        <v>90528</v>
      </c>
      <c r="G46" s="9" t="n">
        <v>111072</v>
      </c>
      <c r="H46" s="9" t="n">
        <v>137415</v>
      </c>
      <c r="I46" s="23" t="n">
        <v>169485</v>
      </c>
      <c r="J46" s="23" t="n">
        <v>211638</v>
      </c>
      <c r="K46" s="23" t="n">
        <v>263571</v>
      </c>
      <c r="L46" s="23" t="n">
        <v>325674</v>
      </c>
      <c r="M46" s="23" t="n">
        <v>397137</v>
      </c>
      <c r="N46" s="23" t="n">
        <v>476514</v>
      </c>
      <c r="O46" s="23" t="n">
        <v>562140</v>
      </c>
      <c r="P46" s="23" t="n">
        <v>649512</v>
      </c>
      <c r="Q46" s="23" t="n">
        <v>734349</v>
      </c>
      <c r="R46" s="23" t="n">
        <v>813495</v>
      </c>
      <c r="S46" s="23" t="n">
        <v>884814</v>
      </c>
      <c r="T46" s="23" t="n">
        <v>949065</v>
      </c>
      <c r="U46" s="23" t="n">
        <v>1001800</v>
      </c>
      <c r="V46" s="23" t="n">
        <v>1048420</v>
      </c>
      <c r="W46" s="23" t="n">
        <v>1086810</v>
      </c>
      <c r="X46" s="23" t="n">
        <v>1118370</v>
      </c>
      <c r="Y46" s="23" t="n">
        <v>1143410</v>
      </c>
      <c r="Z46" s="23" t="n">
        <v>1161950</v>
      </c>
      <c r="AA46" s="23" t="n">
        <v>1177500</v>
      </c>
      <c r="AB46" s="23" t="n">
        <v>1189300</v>
      </c>
      <c r="AC46" s="23" t="n">
        <v>1197960</v>
      </c>
      <c r="AD46" s="23" t="n">
        <v>1207640</v>
      </c>
      <c r="AE46" s="23" t="n">
        <v>1214710</v>
      </c>
      <c r="AF46" s="23" t="n">
        <v>1219410</v>
      </c>
      <c r="AG46" s="23" t="n">
        <v>1223140</v>
      </c>
      <c r="AH46" s="23" t="n">
        <v>1226380</v>
      </c>
    </row>
    <row r="47" ht="15.75" customHeight="1" s="28">
      <c r="A47" s="11" t="inlineStr">
        <is>
          <t>New Vehicles[LDVs,passenger,battery electric vehicle] : MostRecentRun</t>
        </is>
      </c>
      <c r="B47" s="11" t="n">
        <v>144063</v>
      </c>
      <c r="C47" s="11" t="n">
        <v>202158</v>
      </c>
      <c r="D47" s="11" t="n">
        <v>276870</v>
      </c>
      <c r="E47" s="11" t="n">
        <v>371505</v>
      </c>
      <c r="F47" s="11" t="n">
        <v>491397</v>
      </c>
      <c r="G47" s="11" t="n">
        <v>626361</v>
      </c>
      <c r="H47" s="11" t="n">
        <v>808035</v>
      </c>
      <c r="I47" s="23" t="n">
        <v>1025770</v>
      </c>
      <c r="J47" s="23" t="n">
        <v>1329390</v>
      </c>
      <c r="K47" s="23" t="n">
        <v>1687610</v>
      </c>
      <c r="L47" s="23" t="n">
        <v>2134390</v>
      </c>
      <c r="M47" s="23" t="n">
        <v>2645680</v>
      </c>
      <c r="N47" s="23" t="n">
        <v>3199280</v>
      </c>
      <c r="O47" s="23" t="n">
        <v>3784060</v>
      </c>
      <c r="P47" s="23" t="n">
        <v>4404070</v>
      </c>
      <c r="Q47" s="23" t="n">
        <v>5060720</v>
      </c>
      <c r="R47" s="23" t="n">
        <v>5677450</v>
      </c>
      <c r="S47" s="23" t="n">
        <v>6251720</v>
      </c>
      <c r="T47" s="23" t="n">
        <v>6776490</v>
      </c>
      <c r="U47" s="23" t="n">
        <v>7257870</v>
      </c>
      <c r="V47" s="23" t="n">
        <v>7680400</v>
      </c>
      <c r="W47" s="23" t="n">
        <v>8029920</v>
      </c>
      <c r="X47" s="23" t="n">
        <v>8354490</v>
      </c>
      <c r="Y47" s="23" t="n">
        <v>8636480</v>
      </c>
      <c r="Z47" s="23" t="n">
        <v>8879720</v>
      </c>
      <c r="AA47" s="23" t="n">
        <v>9101810</v>
      </c>
      <c r="AB47" s="23" t="n">
        <v>9290190</v>
      </c>
      <c r="AC47" s="23" t="n">
        <v>9454040</v>
      </c>
      <c r="AD47" s="23" t="n">
        <v>9612600</v>
      </c>
      <c r="AE47" s="23" t="n">
        <v>9764080</v>
      </c>
      <c r="AF47" s="23" t="n">
        <v>9894890</v>
      </c>
      <c r="AG47" s="23" t="n">
        <v>10018400</v>
      </c>
      <c r="AH47" s="23" t="n">
        <v>10120000</v>
      </c>
      <c r="AI47" s="11" t="n"/>
    </row>
    <row r="48" ht="15.75" customHeight="1" s="28"/>
    <row r="49" ht="15.75" customHeight="1" s="28">
      <c r="A49" s="9" t="inlineStr">
        <is>
          <t>Projected Annual Sales</t>
        </is>
      </c>
    </row>
    <row r="50" ht="15.75" customHeight="1" s="28">
      <c r="A50" s="9" t="inlineStr">
        <is>
          <t>Honda</t>
        </is>
      </c>
      <c r="B50" s="22">
        <f>SUM(B$46:B$47)*INDEX($B$23:$B$40,MATCH($A50,$A$23:$A$40,0),1)</f>
        <v/>
      </c>
      <c r="C50" s="22">
        <f>SUM(C$46:C$47)*INDEX($B$23:$B$40,MATCH($A50,$A$23:$A$40,0),1)</f>
        <v/>
      </c>
      <c r="D50" s="22">
        <f>SUM(D$46:D$47)*INDEX($B$23:$B$40,MATCH($A50,$A$23:$A$40,0),1)</f>
        <v/>
      </c>
      <c r="E50" s="22">
        <f>SUM(E$46:E$47)*INDEX($B$23:$B$40,MATCH($A50,$A$23:$A$40,0),1)</f>
        <v/>
      </c>
      <c r="F50" s="22">
        <f>SUM(F$46:F$47)*INDEX($B$23:$B$40,MATCH($A50,$A$23:$A$40,0),1)</f>
        <v/>
      </c>
      <c r="G50" s="22">
        <f>SUM(G$46:G$47)*INDEX($B$23:$B$40,MATCH($A50,$A$23:$A$40,0),1)</f>
        <v/>
      </c>
      <c r="H50" s="22">
        <f>SUM(H$46:H$47)*INDEX($B$23:$B$40,MATCH($A50,$A$23:$A$40,0),1)</f>
        <v/>
      </c>
      <c r="I50" s="22">
        <f>SUM(I$46:I$47)*INDEX($B$23:$B$40,MATCH($A50,$A$23:$A$40,0),1)</f>
        <v/>
      </c>
      <c r="J50" s="22">
        <f>SUM(J$46:J$47)*INDEX($B$23:$B$40,MATCH($A50,$A$23:$A$40,0),1)</f>
        <v/>
      </c>
      <c r="K50" s="22">
        <f>SUM(K$46:K$47)*INDEX($B$23:$B$40,MATCH($A50,$A$23:$A$40,0),1)</f>
        <v/>
      </c>
      <c r="L50" s="22">
        <f>SUM(L$46:L$47)*INDEX($B$23:$B$40,MATCH($A50,$A$23:$A$40,0),1)</f>
        <v/>
      </c>
      <c r="M50" s="22">
        <f>SUM(M$46:M$47)*INDEX($B$23:$B$40,MATCH($A50,$A$23:$A$40,0),1)</f>
        <v/>
      </c>
      <c r="N50" s="22">
        <f>SUM(N$46:N$47)*INDEX($B$23:$B$40,MATCH($A50,$A$23:$A$40,0),1)</f>
        <v/>
      </c>
      <c r="O50" s="22">
        <f>SUM(O$46:O$47)*INDEX($B$23:$B$40,MATCH($A50,$A$23:$A$40,0),1)</f>
        <v/>
      </c>
      <c r="P50" s="22">
        <f>SUM(P$46:P$47)*INDEX($B$23:$B$40,MATCH($A50,$A$23:$A$40,0),1)</f>
        <v/>
      </c>
      <c r="Q50" s="22">
        <f>SUM(Q$46:Q$47)*INDEX($B$23:$B$40,MATCH($A50,$A$23:$A$40,0),1)</f>
        <v/>
      </c>
      <c r="R50" s="22">
        <f>SUM(R$46:R$47)*INDEX($B$23:$B$40,MATCH($A50,$A$23:$A$40,0),1)</f>
        <v/>
      </c>
      <c r="S50" s="22">
        <f>SUM(S$46:S$47)*INDEX($B$23:$B$40,MATCH($A50,$A$23:$A$40,0),1)</f>
        <v/>
      </c>
      <c r="T50" s="22">
        <f>SUM(T$46:T$47)*INDEX($B$23:$B$40,MATCH($A50,$A$23:$A$40,0),1)</f>
        <v/>
      </c>
      <c r="U50" s="22">
        <f>SUM(U$46:U$47)*INDEX($B$23:$B$40,MATCH($A50,$A$23:$A$40,0),1)</f>
        <v/>
      </c>
      <c r="V50" s="22">
        <f>SUM(V$46:V$47)*INDEX($B$23:$B$40,MATCH($A50,$A$23:$A$40,0),1)</f>
        <v/>
      </c>
      <c r="W50" s="22">
        <f>SUM(W$46:W$47)*INDEX($B$23:$B$40,MATCH($A50,$A$23:$A$40,0),1)</f>
        <v/>
      </c>
      <c r="X50" s="22">
        <f>SUM(X$46:X$47)*INDEX($B$23:$B$40,MATCH($A50,$A$23:$A$40,0),1)</f>
        <v/>
      </c>
      <c r="Y50" s="22">
        <f>SUM(Y$46:Y$47)*INDEX($B$23:$B$40,MATCH($A50,$A$23:$A$40,0),1)</f>
        <v/>
      </c>
      <c r="Z50" s="22">
        <f>SUM(Z$46:Z$47)*INDEX($B$23:$B$40,MATCH($A50,$A$23:$A$40,0),1)</f>
        <v/>
      </c>
      <c r="AA50" s="22">
        <f>SUM(AA$46:AA$47)*INDEX($B$23:$B$40,MATCH($A50,$A$23:$A$40,0),1)</f>
        <v/>
      </c>
      <c r="AB50" s="22">
        <f>SUM(AB$46:AB$47)*INDEX($B$23:$B$40,MATCH($A50,$A$23:$A$40,0),1)</f>
        <v/>
      </c>
      <c r="AC50" s="22">
        <f>SUM(AC$46:AC$47)*INDEX($B$23:$B$40,MATCH($A50,$A$23:$A$40,0),1)</f>
        <v/>
      </c>
      <c r="AD50" s="22">
        <f>SUM(AD$46:AD$47)*INDEX($B$23:$B$40,MATCH($A50,$A$23:$A$40,0),1)</f>
        <v/>
      </c>
      <c r="AE50" s="22">
        <f>SUM(AE$46:AE$47)*INDEX($B$23:$B$40,MATCH($A50,$A$23:$A$40,0),1)</f>
        <v/>
      </c>
      <c r="AF50" s="22">
        <f>SUM(AF$46:AF$47)*INDEX($B$23:$B$40,MATCH($A50,$A$23:$A$40,0),1)</f>
        <v/>
      </c>
      <c r="AG50" s="22">
        <f>SUM(AG$46:AG$47)*INDEX($B$23:$B$40,MATCH($A50,$A$23:$A$40,0),1)</f>
        <v/>
      </c>
      <c r="AH50" s="22">
        <f>SUM(AH$46:AH$47)*INDEX($B$23:$B$40,MATCH($A50,$A$23:$A$40,0),1)</f>
        <v/>
      </c>
    </row>
    <row r="51" ht="15.75" customHeight="1" s="28">
      <c r="A51" s="9" t="inlineStr">
        <is>
          <t>Audi</t>
        </is>
      </c>
      <c r="B51" s="22">
        <f>SUM(B$46:B$47)*INDEX($B$23:$B$40,MATCH($A51,$A$23:$A$40,0),1)</f>
        <v/>
      </c>
      <c r="C51" s="22">
        <f>SUM(C$46:C$47)*INDEX($B$23:$B$40,MATCH($A51,$A$23:$A$40,0),1)</f>
        <v/>
      </c>
      <c r="D51" s="22">
        <f>SUM(D$46:D$47)*INDEX($B$23:$B$40,MATCH($A51,$A$23:$A$40,0),1)</f>
        <v/>
      </c>
      <c r="E51" s="22">
        <f>SUM(E$46:E$47)*INDEX($B$23:$B$40,MATCH($A51,$A$23:$A$40,0),1)</f>
        <v/>
      </c>
      <c r="F51" s="22">
        <f>SUM(F$46:F$47)*INDEX($B$23:$B$40,MATCH($A51,$A$23:$A$40,0),1)</f>
        <v/>
      </c>
      <c r="G51" s="22">
        <f>SUM(G$46:G$47)*INDEX($B$23:$B$40,MATCH($A51,$A$23:$A$40,0),1)</f>
        <v/>
      </c>
      <c r="H51" s="22">
        <f>SUM(H$46:H$47)*INDEX($B$23:$B$40,MATCH($A51,$A$23:$A$40,0),1)</f>
        <v/>
      </c>
      <c r="I51" s="22">
        <f>SUM(I$46:I$47)*INDEX($B$23:$B$40,MATCH($A51,$A$23:$A$40,0),1)</f>
        <v/>
      </c>
      <c r="J51" s="22">
        <f>SUM(J$46:J$47)*INDEX($B$23:$B$40,MATCH($A51,$A$23:$A$40,0),1)</f>
        <v/>
      </c>
      <c r="K51" s="22">
        <f>SUM(K$46:K$47)*INDEX($B$23:$B$40,MATCH($A51,$A$23:$A$40,0),1)</f>
        <v/>
      </c>
      <c r="L51" s="22">
        <f>SUM(L$46:L$47)*INDEX($B$23:$B$40,MATCH($A51,$A$23:$A$40,0),1)</f>
        <v/>
      </c>
      <c r="M51" s="22">
        <f>SUM(M$46:M$47)*INDEX($B$23:$B$40,MATCH($A51,$A$23:$A$40,0),1)</f>
        <v/>
      </c>
      <c r="N51" s="22">
        <f>SUM(N$46:N$47)*INDEX($B$23:$B$40,MATCH($A51,$A$23:$A$40,0),1)</f>
        <v/>
      </c>
      <c r="O51" s="22">
        <f>SUM(O$46:O$47)*INDEX($B$23:$B$40,MATCH($A51,$A$23:$A$40,0),1)</f>
        <v/>
      </c>
      <c r="P51" s="22">
        <f>SUM(P$46:P$47)*INDEX($B$23:$B$40,MATCH($A51,$A$23:$A$40,0),1)</f>
        <v/>
      </c>
      <c r="Q51" s="22">
        <f>SUM(Q$46:Q$47)*INDEX($B$23:$B$40,MATCH($A51,$A$23:$A$40,0),1)</f>
        <v/>
      </c>
      <c r="R51" s="22">
        <f>SUM(R$46:R$47)*INDEX($B$23:$B$40,MATCH($A51,$A$23:$A$40,0),1)</f>
        <v/>
      </c>
      <c r="S51" s="22">
        <f>SUM(S$46:S$47)*INDEX($B$23:$B$40,MATCH($A51,$A$23:$A$40,0),1)</f>
        <v/>
      </c>
      <c r="T51" s="22">
        <f>SUM(T$46:T$47)*INDEX($B$23:$B$40,MATCH($A51,$A$23:$A$40,0),1)</f>
        <v/>
      </c>
      <c r="U51" s="22">
        <f>SUM(U$46:U$47)*INDEX($B$23:$B$40,MATCH($A51,$A$23:$A$40,0),1)</f>
        <v/>
      </c>
      <c r="V51" s="22">
        <f>SUM(V$46:V$47)*INDEX($B$23:$B$40,MATCH($A51,$A$23:$A$40,0),1)</f>
        <v/>
      </c>
      <c r="W51" s="22">
        <f>SUM(W$46:W$47)*INDEX($B$23:$B$40,MATCH($A51,$A$23:$A$40,0),1)</f>
        <v/>
      </c>
      <c r="X51" s="22">
        <f>SUM(X$46:X$47)*INDEX($B$23:$B$40,MATCH($A51,$A$23:$A$40,0),1)</f>
        <v/>
      </c>
      <c r="Y51" s="22">
        <f>SUM(Y$46:Y$47)*INDEX($B$23:$B$40,MATCH($A51,$A$23:$A$40,0),1)</f>
        <v/>
      </c>
      <c r="Z51" s="22">
        <f>SUM(Z$46:Z$47)*INDEX($B$23:$B$40,MATCH($A51,$A$23:$A$40,0),1)</f>
        <v/>
      </c>
      <c r="AA51" s="22">
        <f>SUM(AA$46:AA$47)*INDEX($B$23:$B$40,MATCH($A51,$A$23:$A$40,0),1)</f>
        <v/>
      </c>
      <c r="AB51" s="22">
        <f>SUM(AB$46:AB$47)*INDEX($B$23:$B$40,MATCH($A51,$A$23:$A$40,0),1)</f>
        <v/>
      </c>
      <c r="AC51" s="22">
        <f>SUM(AC$46:AC$47)*INDEX($B$23:$B$40,MATCH($A51,$A$23:$A$40,0),1)</f>
        <v/>
      </c>
      <c r="AD51" s="22">
        <f>SUM(AD$46:AD$47)*INDEX($B$23:$B$40,MATCH($A51,$A$23:$A$40,0),1)</f>
        <v/>
      </c>
      <c r="AE51" s="22">
        <f>SUM(AE$46:AE$47)*INDEX($B$23:$B$40,MATCH($A51,$A$23:$A$40,0),1)</f>
        <v/>
      </c>
      <c r="AF51" s="22">
        <f>SUM(AF$46:AF$47)*INDEX($B$23:$B$40,MATCH($A51,$A$23:$A$40,0),1)</f>
        <v/>
      </c>
      <c r="AG51" s="22">
        <f>SUM(AG$46:AG$47)*INDEX($B$23:$B$40,MATCH($A51,$A$23:$A$40,0),1)</f>
        <v/>
      </c>
      <c r="AH51" s="22">
        <f>SUM(AH$46:AH$47)*INDEX($B$23:$B$40,MATCH($A51,$A$23:$A$40,0),1)</f>
        <v/>
      </c>
    </row>
    <row r="52" ht="15.75" customHeight="1" s="28">
      <c r="A52" s="9" t="inlineStr">
        <is>
          <t>BMW</t>
        </is>
      </c>
      <c r="B52" s="22">
        <f>SUM(B$46:B$47)*INDEX($B$23:$B$40,MATCH($A52,$A$23:$A$40,0),1)</f>
        <v/>
      </c>
      <c r="C52" s="22">
        <f>SUM(C$46:C$47)*INDEX($B$23:$B$40,MATCH($A52,$A$23:$A$40,0),1)</f>
        <v/>
      </c>
      <c r="D52" s="22">
        <f>SUM(D$46:D$47)*INDEX($B$23:$B$40,MATCH($A52,$A$23:$A$40,0),1)</f>
        <v/>
      </c>
      <c r="E52" s="22">
        <f>SUM(E$46:E$47)*INDEX($B$23:$B$40,MATCH($A52,$A$23:$A$40,0),1)</f>
        <v/>
      </c>
      <c r="F52" s="22">
        <f>SUM(F$46:F$47)*INDEX($B$23:$B$40,MATCH($A52,$A$23:$A$40,0),1)</f>
        <v/>
      </c>
      <c r="G52" s="22">
        <f>SUM(G$46:G$47)*INDEX($B$23:$B$40,MATCH($A52,$A$23:$A$40,0),1)</f>
        <v/>
      </c>
      <c r="H52" s="22">
        <f>SUM(H$46:H$47)*INDEX($B$23:$B$40,MATCH($A52,$A$23:$A$40,0),1)</f>
        <v/>
      </c>
      <c r="I52" s="22">
        <f>SUM(I$46:I$47)*INDEX($B$23:$B$40,MATCH($A52,$A$23:$A$40,0),1)</f>
        <v/>
      </c>
      <c r="J52" s="22">
        <f>SUM(J$46:J$47)*INDEX($B$23:$B$40,MATCH($A52,$A$23:$A$40,0),1)</f>
        <v/>
      </c>
      <c r="K52" s="22">
        <f>SUM(K$46:K$47)*INDEX($B$23:$B$40,MATCH($A52,$A$23:$A$40,0),1)</f>
        <v/>
      </c>
      <c r="L52" s="22">
        <f>SUM(L$46:L$47)*INDEX($B$23:$B$40,MATCH($A52,$A$23:$A$40,0),1)</f>
        <v/>
      </c>
      <c r="M52" s="22">
        <f>SUM(M$46:M$47)*INDEX($B$23:$B$40,MATCH($A52,$A$23:$A$40,0),1)</f>
        <v/>
      </c>
      <c r="N52" s="22">
        <f>SUM(N$46:N$47)*INDEX($B$23:$B$40,MATCH($A52,$A$23:$A$40,0),1)</f>
        <v/>
      </c>
      <c r="O52" s="22">
        <f>SUM(O$46:O$47)*INDEX($B$23:$B$40,MATCH($A52,$A$23:$A$40,0),1)</f>
        <v/>
      </c>
      <c r="P52" s="22">
        <f>SUM(P$46:P$47)*INDEX($B$23:$B$40,MATCH($A52,$A$23:$A$40,0),1)</f>
        <v/>
      </c>
      <c r="Q52" s="22">
        <f>SUM(Q$46:Q$47)*INDEX($B$23:$B$40,MATCH($A52,$A$23:$A$40,0),1)</f>
        <v/>
      </c>
      <c r="R52" s="22">
        <f>SUM(R$46:R$47)*INDEX($B$23:$B$40,MATCH($A52,$A$23:$A$40,0),1)</f>
        <v/>
      </c>
      <c r="S52" s="22">
        <f>SUM(S$46:S$47)*INDEX($B$23:$B$40,MATCH($A52,$A$23:$A$40,0),1)</f>
        <v/>
      </c>
      <c r="T52" s="22">
        <f>SUM(T$46:T$47)*INDEX($B$23:$B$40,MATCH($A52,$A$23:$A$40,0),1)</f>
        <v/>
      </c>
      <c r="U52" s="22">
        <f>SUM(U$46:U$47)*INDEX($B$23:$B$40,MATCH($A52,$A$23:$A$40,0),1)</f>
        <v/>
      </c>
      <c r="V52" s="22">
        <f>SUM(V$46:V$47)*INDEX($B$23:$B$40,MATCH($A52,$A$23:$A$40,0),1)</f>
        <v/>
      </c>
      <c r="W52" s="22">
        <f>SUM(W$46:W$47)*INDEX($B$23:$B$40,MATCH($A52,$A$23:$A$40,0),1)</f>
        <v/>
      </c>
      <c r="X52" s="22">
        <f>SUM(X$46:X$47)*INDEX($B$23:$B$40,MATCH($A52,$A$23:$A$40,0),1)</f>
        <v/>
      </c>
      <c r="Y52" s="22">
        <f>SUM(Y$46:Y$47)*INDEX($B$23:$B$40,MATCH($A52,$A$23:$A$40,0),1)</f>
        <v/>
      </c>
      <c r="Z52" s="22">
        <f>SUM(Z$46:Z$47)*INDEX($B$23:$B$40,MATCH($A52,$A$23:$A$40,0),1)</f>
        <v/>
      </c>
      <c r="AA52" s="22">
        <f>SUM(AA$46:AA$47)*INDEX($B$23:$B$40,MATCH($A52,$A$23:$A$40,0),1)</f>
        <v/>
      </c>
      <c r="AB52" s="22">
        <f>SUM(AB$46:AB$47)*INDEX($B$23:$B$40,MATCH($A52,$A$23:$A$40,0),1)</f>
        <v/>
      </c>
      <c r="AC52" s="22">
        <f>SUM(AC$46:AC$47)*INDEX($B$23:$B$40,MATCH($A52,$A$23:$A$40,0),1)</f>
        <v/>
      </c>
      <c r="AD52" s="22">
        <f>SUM(AD$46:AD$47)*INDEX($B$23:$B$40,MATCH($A52,$A$23:$A$40,0),1)</f>
        <v/>
      </c>
      <c r="AE52" s="22">
        <f>SUM(AE$46:AE$47)*INDEX($B$23:$B$40,MATCH($A52,$A$23:$A$40,0),1)</f>
        <v/>
      </c>
      <c r="AF52" s="22">
        <f>SUM(AF$46:AF$47)*INDEX($B$23:$B$40,MATCH($A52,$A$23:$A$40,0),1)</f>
        <v/>
      </c>
      <c r="AG52" s="22">
        <f>SUM(AG$46:AG$47)*INDEX($B$23:$B$40,MATCH($A52,$A$23:$A$40,0),1)</f>
        <v/>
      </c>
      <c r="AH52" s="22">
        <f>SUM(AH$46:AH$47)*INDEX($B$23:$B$40,MATCH($A52,$A$23:$A$40,0),1)</f>
        <v/>
      </c>
    </row>
    <row r="53" ht="15.75" customHeight="1" s="28">
      <c r="A53" s="9" t="inlineStr">
        <is>
          <t>FCA</t>
        </is>
      </c>
      <c r="B53" s="22">
        <f>SUM(B$46:B$47)*INDEX($B$23:$B$40,MATCH($A53,$A$23:$A$40,0),1)</f>
        <v/>
      </c>
      <c r="C53" s="22">
        <f>SUM(C$46:C$47)*INDEX($B$23:$B$40,MATCH($A53,$A$23:$A$40,0),1)</f>
        <v/>
      </c>
      <c r="D53" s="22">
        <f>SUM(D$46:D$47)*INDEX($B$23:$B$40,MATCH($A53,$A$23:$A$40,0),1)</f>
        <v/>
      </c>
      <c r="E53" s="22">
        <f>SUM(E$46:E$47)*INDEX($B$23:$B$40,MATCH($A53,$A$23:$A$40,0),1)</f>
        <v/>
      </c>
      <c r="F53" s="22">
        <f>SUM(F$46:F$47)*INDEX($B$23:$B$40,MATCH($A53,$A$23:$A$40,0),1)</f>
        <v/>
      </c>
      <c r="G53" s="22">
        <f>SUM(G$46:G$47)*INDEX($B$23:$B$40,MATCH($A53,$A$23:$A$40,0),1)</f>
        <v/>
      </c>
      <c r="H53" s="22">
        <f>SUM(H$46:H$47)*INDEX($B$23:$B$40,MATCH($A53,$A$23:$A$40,0),1)</f>
        <v/>
      </c>
      <c r="I53" s="22">
        <f>SUM(I$46:I$47)*INDEX($B$23:$B$40,MATCH($A53,$A$23:$A$40,0),1)</f>
        <v/>
      </c>
      <c r="J53" s="22">
        <f>SUM(J$46:J$47)*INDEX($B$23:$B$40,MATCH($A53,$A$23:$A$40,0),1)</f>
        <v/>
      </c>
      <c r="K53" s="22">
        <f>SUM(K$46:K$47)*INDEX($B$23:$B$40,MATCH($A53,$A$23:$A$40,0),1)</f>
        <v/>
      </c>
      <c r="L53" s="22">
        <f>SUM(L$46:L$47)*INDEX($B$23:$B$40,MATCH($A53,$A$23:$A$40,0),1)</f>
        <v/>
      </c>
      <c r="M53" s="22">
        <f>SUM(M$46:M$47)*INDEX($B$23:$B$40,MATCH($A53,$A$23:$A$40,0),1)</f>
        <v/>
      </c>
      <c r="N53" s="22">
        <f>SUM(N$46:N$47)*INDEX($B$23:$B$40,MATCH($A53,$A$23:$A$40,0),1)</f>
        <v/>
      </c>
      <c r="O53" s="22">
        <f>SUM(O$46:O$47)*INDEX($B$23:$B$40,MATCH($A53,$A$23:$A$40,0),1)</f>
        <v/>
      </c>
      <c r="P53" s="22">
        <f>SUM(P$46:P$47)*INDEX($B$23:$B$40,MATCH($A53,$A$23:$A$40,0),1)</f>
        <v/>
      </c>
      <c r="Q53" s="22">
        <f>SUM(Q$46:Q$47)*INDEX($B$23:$B$40,MATCH($A53,$A$23:$A$40,0),1)</f>
        <v/>
      </c>
      <c r="R53" s="22">
        <f>SUM(R$46:R$47)*INDEX($B$23:$B$40,MATCH($A53,$A$23:$A$40,0),1)</f>
        <v/>
      </c>
      <c r="S53" s="22">
        <f>SUM(S$46:S$47)*INDEX($B$23:$B$40,MATCH($A53,$A$23:$A$40,0),1)</f>
        <v/>
      </c>
      <c r="T53" s="22">
        <f>SUM(T$46:T$47)*INDEX($B$23:$B$40,MATCH($A53,$A$23:$A$40,0),1)</f>
        <v/>
      </c>
      <c r="U53" s="22">
        <f>SUM(U$46:U$47)*INDEX($B$23:$B$40,MATCH($A53,$A$23:$A$40,0),1)</f>
        <v/>
      </c>
      <c r="V53" s="22">
        <f>SUM(V$46:V$47)*INDEX($B$23:$B$40,MATCH($A53,$A$23:$A$40,0),1)</f>
        <v/>
      </c>
      <c r="W53" s="22">
        <f>SUM(W$46:W$47)*INDEX($B$23:$B$40,MATCH($A53,$A$23:$A$40,0),1)</f>
        <v/>
      </c>
      <c r="X53" s="22">
        <f>SUM(X$46:X$47)*INDEX($B$23:$B$40,MATCH($A53,$A$23:$A$40,0),1)</f>
        <v/>
      </c>
      <c r="Y53" s="22">
        <f>SUM(Y$46:Y$47)*INDEX($B$23:$B$40,MATCH($A53,$A$23:$A$40,0),1)</f>
        <v/>
      </c>
      <c r="Z53" s="22">
        <f>SUM(Z$46:Z$47)*INDEX($B$23:$B$40,MATCH($A53,$A$23:$A$40,0),1)</f>
        <v/>
      </c>
      <c r="AA53" s="22">
        <f>SUM(AA$46:AA$47)*INDEX($B$23:$B$40,MATCH($A53,$A$23:$A$40,0),1)</f>
        <v/>
      </c>
      <c r="AB53" s="22">
        <f>SUM(AB$46:AB$47)*INDEX($B$23:$B$40,MATCH($A53,$A$23:$A$40,0),1)</f>
        <v/>
      </c>
      <c r="AC53" s="22">
        <f>SUM(AC$46:AC$47)*INDEX($B$23:$B$40,MATCH($A53,$A$23:$A$40,0),1)</f>
        <v/>
      </c>
      <c r="AD53" s="22">
        <f>SUM(AD$46:AD$47)*INDEX($B$23:$B$40,MATCH($A53,$A$23:$A$40,0),1)</f>
        <v/>
      </c>
      <c r="AE53" s="22">
        <f>SUM(AE$46:AE$47)*INDEX($B$23:$B$40,MATCH($A53,$A$23:$A$40,0),1)</f>
        <v/>
      </c>
      <c r="AF53" s="22">
        <f>SUM(AF$46:AF$47)*INDEX($B$23:$B$40,MATCH($A53,$A$23:$A$40,0),1)</f>
        <v/>
      </c>
      <c r="AG53" s="22">
        <f>SUM(AG$46:AG$47)*INDEX($B$23:$B$40,MATCH($A53,$A$23:$A$40,0),1)</f>
        <v/>
      </c>
      <c r="AH53" s="22">
        <f>SUM(AH$46:AH$47)*INDEX($B$23:$B$40,MATCH($A53,$A$23:$A$40,0),1)</f>
        <v/>
      </c>
    </row>
    <row r="54" ht="15.75" customHeight="1" s="28">
      <c r="A54" s="9" t="inlineStr">
        <is>
          <t>Ford</t>
        </is>
      </c>
      <c r="B54" s="22">
        <f>SUM(B$46:B$47)*INDEX($B$23:$B$40,MATCH($A54,$A$23:$A$40,0),1)</f>
        <v/>
      </c>
      <c r="C54" s="22">
        <f>SUM(C$46:C$47)*INDEX($B$23:$B$40,MATCH($A54,$A$23:$A$40,0),1)</f>
        <v/>
      </c>
      <c r="D54" s="22">
        <f>SUM(D$46:D$47)*INDEX($B$23:$B$40,MATCH($A54,$A$23:$A$40,0),1)</f>
        <v/>
      </c>
      <c r="E54" s="22">
        <f>SUM(E$46:E$47)*INDEX($B$23:$B$40,MATCH($A54,$A$23:$A$40,0),1)</f>
        <v/>
      </c>
      <c r="F54" s="22">
        <f>SUM(F$46:F$47)*INDEX($B$23:$B$40,MATCH($A54,$A$23:$A$40,0),1)</f>
        <v/>
      </c>
      <c r="G54" s="22">
        <f>SUM(G$46:G$47)*INDEX($B$23:$B$40,MATCH($A54,$A$23:$A$40,0),1)</f>
        <v/>
      </c>
      <c r="H54" s="22">
        <f>SUM(H$46:H$47)*INDEX($B$23:$B$40,MATCH($A54,$A$23:$A$40,0),1)</f>
        <v/>
      </c>
      <c r="I54" s="22">
        <f>SUM(I$46:I$47)*INDEX($B$23:$B$40,MATCH($A54,$A$23:$A$40,0),1)</f>
        <v/>
      </c>
      <c r="J54" s="22">
        <f>SUM(J$46:J$47)*INDEX($B$23:$B$40,MATCH($A54,$A$23:$A$40,0),1)</f>
        <v/>
      </c>
      <c r="K54" s="22">
        <f>SUM(K$46:K$47)*INDEX($B$23:$B$40,MATCH($A54,$A$23:$A$40,0),1)</f>
        <v/>
      </c>
      <c r="L54" s="22">
        <f>SUM(L$46:L$47)*INDEX($B$23:$B$40,MATCH($A54,$A$23:$A$40,0),1)</f>
        <v/>
      </c>
      <c r="M54" s="22">
        <f>SUM(M$46:M$47)*INDEX($B$23:$B$40,MATCH($A54,$A$23:$A$40,0),1)</f>
        <v/>
      </c>
      <c r="N54" s="22">
        <f>SUM(N$46:N$47)*INDEX($B$23:$B$40,MATCH($A54,$A$23:$A$40,0),1)</f>
        <v/>
      </c>
      <c r="O54" s="22">
        <f>SUM(O$46:O$47)*INDEX($B$23:$B$40,MATCH($A54,$A$23:$A$40,0),1)</f>
        <v/>
      </c>
      <c r="P54" s="22">
        <f>SUM(P$46:P$47)*INDEX($B$23:$B$40,MATCH($A54,$A$23:$A$40,0),1)</f>
        <v/>
      </c>
      <c r="Q54" s="22">
        <f>SUM(Q$46:Q$47)*INDEX($B$23:$B$40,MATCH($A54,$A$23:$A$40,0),1)</f>
        <v/>
      </c>
      <c r="R54" s="22">
        <f>SUM(R$46:R$47)*INDEX($B$23:$B$40,MATCH($A54,$A$23:$A$40,0),1)</f>
        <v/>
      </c>
      <c r="S54" s="22">
        <f>SUM(S$46:S$47)*INDEX($B$23:$B$40,MATCH($A54,$A$23:$A$40,0),1)</f>
        <v/>
      </c>
      <c r="T54" s="22">
        <f>SUM(T$46:T$47)*INDEX($B$23:$B$40,MATCH($A54,$A$23:$A$40,0),1)</f>
        <v/>
      </c>
      <c r="U54" s="22">
        <f>SUM(U$46:U$47)*INDEX($B$23:$B$40,MATCH($A54,$A$23:$A$40,0),1)</f>
        <v/>
      </c>
      <c r="V54" s="22">
        <f>SUM(V$46:V$47)*INDEX($B$23:$B$40,MATCH($A54,$A$23:$A$40,0),1)</f>
        <v/>
      </c>
      <c r="W54" s="22">
        <f>SUM(W$46:W$47)*INDEX($B$23:$B$40,MATCH($A54,$A$23:$A$40,0),1)</f>
        <v/>
      </c>
      <c r="X54" s="22">
        <f>SUM(X$46:X$47)*INDEX($B$23:$B$40,MATCH($A54,$A$23:$A$40,0),1)</f>
        <v/>
      </c>
      <c r="Y54" s="22">
        <f>SUM(Y$46:Y$47)*INDEX($B$23:$B$40,MATCH($A54,$A$23:$A$40,0),1)</f>
        <v/>
      </c>
      <c r="Z54" s="22">
        <f>SUM(Z$46:Z$47)*INDEX($B$23:$B$40,MATCH($A54,$A$23:$A$40,0),1)</f>
        <v/>
      </c>
      <c r="AA54" s="22">
        <f>SUM(AA$46:AA$47)*INDEX($B$23:$B$40,MATCH($A54,$A$23:$A$40,0),1)</f>
        <v/>
      </c>
      <c r="AB54" s="22">
        <f>SUM(AB$46:AB$47)*INDEX($B$23:$B$40,MATCH($A54,$A$23:$A$40,0),1)</f>
        <v/>
      </c>
      <c r="AC54" s="22">
        <f>SUM(AC$46:AC$47)*INDEX($B$23:$B$40,MATCH($A54,$A$23:$A$40,0),1)</f>
        <v/>
      </c>
      <c r="AD54" s="22">
        <f>SUM(AD$46:AD$47)*INDEX($B$23:$B$40,MATCH($A54,$A$23:$A$40,0),1)</f>
        <v/>
      </c>
      <c r="AE54" s="22">
        <f>SUM(AE$46:AE$47)*INDEX($B$23:$B$40,MATCH($A54,$A$23:$A$40,0),1)</f>
        <v/>
      </c>
      <c r="AF54" s="22">
        <f>SUM(AF$46:AF$47)*INDEX($B$23:$B$40,MATCH($A54,$A$23:$A$40,0),1)</f>
        <v/>
      </c>
      <c r="AG54" s="22">
        <f>SUM(AG$46:AG$47)*INDEX($B$23:$B$40,MATCH($A54,$A$23:$A$40,0),1)</f>
        <v/>
      </c>
      <c r="AH54" s="22">
        <f>SUM(AH$46:AH$47)*INDEX($B$23:$B$40,MATCH($A54,$A$23:$A$40,0),1)</f>
        <v/>
      </c>
    </row>
    <row r="55" ht="15.75" customHeight="1" s="28">
      <c r="A55" s="9" t="inlineStr">
        <is>
          <t>GM</t>
        </is>
      </c>
      <c r="B55" s="22">
        <f>SUM(B$46:B$47)*INDEX($B$23:$B$40,MATCH($A55,$A$23:$A$40,0),1)</f>
        <v/>
      </c>
      <c r="C55" s="22">
        <f>SUM(C$46:C$47)*INDEX($B$23:$B$40,MATCH($A55,$A$23:$A$40,0),1)</f>
        <v/>
      </c>
      <c r="D55" s="22">
        <f>SUM(D$46:D$47)*INDEX($B$23:$B$40,MATCH($A55,$A$23:$A$40,0),1)</f>
        <v/>
      </c>
      <c r="E55" s="22">
        <f>SUM(E$46:E$47)*INDEX($B$23:$B$40,MATCH($A55,$A$23:$A$40,0),1)</f>
        <v/>
      </c>
      <c r="F55" s="22">
        <f>SUM(F$46:F$47)*INDEX($B$23:$B$40,MATCH($A55,$A$23:$A$40,0),1)</f>
        <v/>
      </c>
      <c r="G55" s="22">
        <f>SUM(G$46:G$47)*INDEX($B$23:$B$40,MATCH($A55,$A$23:$A$40,0),1)</f>
        <v/>
      </c>
      <c r="H55" s="22">
        <f>SUM(H$46:H$47)*INDEX($B$23:$B$40,MATCH($A55,$A$23:$A$40,0),1)</f>
        <v/>
      </c>
      <c r="I55" s="22">
        <f>SUM(I$46:I$47)*INDEX($B$23:$B$40,MATCH($A55,$A$23:$A$40,0),1)</f>
        <v/>
      </c>
      <c r="J55" s="22">
        <f>SUM(J$46:J$47)*INDEX($B$23:$B$40,MATCH($A55,$A$23:$A$40,0),1)</f>
        <v/>
      </c>
      <c r="K55" s="22">
        <f>SUM(K$46:K$47)*INDEX($B$23:$B$40,MATCH($A55,$A$23:$A$40,0),1)</f>
        <v/>
      </c>
      <c r="L55" s="22">
        <f>SUM(L$46:L$47)*INDEX($B$23:$B$40,MATCH($A55,$A$23:$A$40,0),1)</f>
        <v/>
      </c>
      <c r="M55" s="22">
        <f>SUM(M$46:M$47)*INDEX($B$23:$B$40,MATCH($A55,$A$23:$A$40,0),1)</f>
        <v/>
      </c>
      <c r="N55" s="22">
        <f>SUM(N$46:N$47)*INDEX($B$23:$B$40,MATCH($A55,$A$23:$A$40,0),1)</f>
        <v/>
      </c>
      <c r="O55" s="22">
        <f>SUM(O$46:O$47)*INDEX($B$23:$B$40,MATCH($A55,$A$23:$A$40,0),1)</f>
        <v/>
      </c>
      <c r="P55" s="22">
        <f>SUM(P$46:P$47)*INDEX($B$23:$B$40,MATCH($A55,$A$23:$A$40,0),1)</f>
        <v/>
      </c>
      <c r="Q55" s="22">
        <f>SUM(Q$46:Q$47)*INDEX($B$23:$B$40,MATCH($A55,$A$23:$A$40,0),1)</f>
        <v/>
      </c>
      <c r="R55" s="22">
        <f>SUM(R$46:R$47)*INDEX($B$23:$B$40,MATCH($A55,$A$23:$A$40,0),1)</f>
        <v/>
      </c>
      <c r="S55" s="22">
        <f>SUM(S$46:S$47)*INDEX($B$23:$B$40,MATCH($A55,$A$23:$A$40,0),1)</f>
        <v/>
      </c>
      <c r="T55" s="22">
        <f>SUM(T$46:T$47)*INDEX($B$23:$B$40,MATCH($A55,$A$23:$A$40,0),1)</f>
        <v/>
      </c>
      <c r="U55" s="22">
        <f>SUM(U$46:U$47)*INDEX($B$23:$B$40,MATCH($A55,$A$23:$A$40,0),1)</f>
        <v/>
      </c>
      <c r="V55" s="22">
        <f>SUM(V$46:V$47)*INDEX($B$23:$B$40,MATCH($A55,$A$23:$A$40,0),1)</f>
        <v/>
      </c>
      <c r="W55" s="22">
        <f>SUM(W$46:W$47)*INDEX($B$23:$B$40,MATCH($A55,$A$23:$A$40,0),1)</f>
        <v/>
      </c>
      <c r="X55" s="22">
        <f>SUM(X$46:X$47)*INDEX($B$23:$B$40,MATCH($A55,$A$23:$A$40,0),1)</f>
        <v/>
      </c>
      <c r="Y55" s="22">
        <f>SUM(Y$46:Y$47)*INDEX($B$23:$B$40,MATCH($A55,$A$23:$A$40,0),1)</f>
        <v/>
      </c>
      <c r="Z55" s="22">
        <f>SUM(Z$46:Z$47)*INDEX($B$23:$B$40,MATCH($A55,$A$23:$A$40,0),1)</f>
        <v/>
      </c>
      <c r="AA55" s="22">
        <f>SUM(AA$46:AA$47)*INDEX($B$23:$B$40,MATCH($A55,$A$23:$A$40,0),1)</f>
        <v/>
      </c>
      <c r="AB55" s="22">
        <f>SUM(AB$46:AB$47)*INDEX($B$23:$B$40,MATCH($A55,$A$23:$A$40,0),1)</f>
        <v/>
      </c>
      <c r="AC55" s="22">
        <f>SUM(AC$46:AC$47)*INDEX($B$23:$B$40,MATCH($A55,$A$23:$A$40,0),1)</f>
        <v/>
      </c>
      <c r="AD55" s="22">
        <f>SUM(AD$46:AD$47)*INDEX($B$23:$B$40,MATCH($A55,$A$23:$A$40,0),1)</f>
        <v/>
      </c>
      <c r="AE55" s="22">
        <f>SUM(AE$46:AE$47)*INDEX($B$23:$B$40,MATCH($A55,$A$23:$A$40,0),1)</f>
        <v/>
      </c>
      <c r="AF55" s="22">
        <f>SUM(AF$46:AF$47)*INDEX($B$23:$B$40,MATCH($A55,$A$23:$A$40,0),1)</f>
        <v/>
      </c>
      <c r="AG55" s="22">
        <f>SUM(AG$46:AG$47)*INDEX($B$23:$B$40,MATCH($A55,$A$23:$A$40,0),1)</f>
        <v/>
      </c>
      <c r="AH55" s="22">
        <f>SUM(AH$46:AH$47)*INDEX($B$23:$B$40,MATCH($A55,$A$23:$A$40,0),1)</f>
        <v/>
      </c>
    </row>
    <row r="56" ht="15.75" customHeight="1" s="28">
      <c r="A56" s="9" t="inlineStr">
        <is>
          <t>Hyundai</t>
        </is>
      </c>
      <c r="B56" s="22">
        <f>SUM(B$46:B$47)*INDEX($B$23:$B$40,MATCH($A56,$A$23:$A$40,0),1)</f>
        <v/>
      </c>
      <c r="C56" s="22">
        <f>SUM(C$46:C$47)*INDEX($B$23:$B$40,MATCH($A56,$A$23:$A$40,0),1)</f>
        <v/>
      </c>
      <c r="D56" s="22">
        <f>SUM(D$46:D$47)*INDEX($B$23:$B$40,MATCH($A56,$A$23:$A$40,0),1)</f>
        <v/>
      </c>
      <c r="E56" s="22">
        <f>SUM(E$46:E$47)*INDEX($B$23:$B$40,MATCH($A56,$A$23:$A$40,0),1)</f>
        <v/>
      </c>
      <c r="F56" s="22">
        <f>SUM(F$46:F$47)*INDEX($B$23:$B$40,MATCH($A56,$A$23:$A$40,0),1)</f>
        <v/>
      </c>
      <c r="G56" s="22">
        <f>SUM(G$46:G$47)*INDEX($B$23:$B$40,MATCH($A56,$A$23:$A$40,0),1)</f>
        <v/>
      </c>
      <c r="H56" s="22">
        <f>SUM(H$46:H$47)*INDEX($B$23:$B$40,MATCH($A56,$A$23:$A$40,0),1)</f>
        <v/>
      </c>
      <c r="I56" s="22">
        <f>SUM(I$46:I$47)*INDEX($B$23:$B$40,MATCH($A56,$A$23:$A$40,0),1)</f>
        <v/>
      </c>
      <c r="J56" s="22">
        <f>SUM(J$46:J$47)*INDEX($B$23:$B$40,MATCH($A56,$A$23:$A$40,0),1)</f>
        <v/>
      </c>
      <c r="K56" s="22">
        <f>SUM(K$46:K$47)*INDEX($B$23:$B$40,MATCH($A56,$A$23:$A$40,0),1)</f>
        <v/>
      </c>
      <c r="L56" s="22">
        <f>SUM(L$46:L$47)*INDEX($B$23:$B$40,MATCH($A56,$A$23:$A$40,0),1)</f>
        <v/>
      </c>
      <c r="M56" s="22">
        <f>SUM(M$46:M$47)*INDEX($B$23:$B$40,MATCH($A56,$A$23:$A$40,0),1)</f>
        <v/>
      </c>
      <c r="N56" s="22">
        <f>SUM(N$46:N$47)*INDEX($B$23:$B$40,MATCH($A56,$A$23:$A$40,0),1)</f>
        <v/>
      </c>
      <c r="O56" s="22">
        <f>SUM(O$46:O$47)*INDEX($B$23:$B$40,MATCH($A56,$A$23:$A$40,0),1)</f>
        <v/>
      </c>
      <c r="P56" s="22">
        <f>SUM(P$46:P$47)*INDEX($B$23:$B$40,MATCH($A56,$A$23:$A$40,0),1)</f>
        <v/>
      </c>
      <c r="Q56" s="22">
        <f>SUM(Q$46:Q$47)*INDEX($B$23:$B$40,MATCH($A56,$A$23:$A$40,0),1)</f>
        <v/>
      </c>
      <c r="R56" s="22">
        <f>SUM(R$46:R$47)*INDEX($B$23:$B$40,MATCH($A56,$A$23:$A$40,0),1)</f>
        <v/>
      </c>
      <c r="S56" s="22">
        <f>SUM(S$46:S$47)*INDEX($B$23:$B$40,MATCH($A56,$A$23:$A$40,0),1)</f>
        <v/>
      </c>
      <c r="T56" s="22">
        <f>SUM(T$46:T$47)*INDEX($B$23:$B$40,MATCH($A56,$A$23:$A$40,0),1)</f>
        <v/>
      </c>
      <c r="U56" s="22">
        <f>SUM(U$46:U$47)*INDEX($B$23:$B$40,MATCH($A56,$A$23:$A$40,0),1)</f>
        <v/>
      </c>
      <c r="V56" s="22">
        <f>SUM(V$46:V$47)*INDEX($B$23:$B$40,MATCH($A56,$A$23:$A$40,0),1)</f>
        <v/>
      </c>
      <c r="W56" s="22">
        <f>SUM(W$46:W$47)*INDEX($B$23:$B$40,MATCH($A56,$A$23:$A$40,0),1)</f>
        <v/>
      </c>
      <c r="X56" s="22">
        <f>SUM(X$46:X$47)*INDEX($B$23:$B$40,MATCH($A56,$A$23:$A$40,0),1)</f>
        <v/>
      </c>
      <c r="Y56" s="22">
        <f>SUM(Y$46:Y$47)*INDEX($B$23:$B$40,MATCH($A56,$A$23:$A$40,0),1)</f>
        <v/>
      </c>
      <c r="Z56" s="22">
        <f>SUM(Z$46:Z$47)*INDEX($B$23:$B$40,MATCH($A56,$A$23:$A$40,0),1)</f>
        <v/>
      </c>
      <c r="AA56" s="22">
        <f>SUM(AA$46:AA$47)*INDEX($B$23:$B$40,MATCH($A56,$A$23:$A$40,0),1)</f>
        <v/>
      </c>
      <c r="AB56" s="22">
        <f>SUM(AB$46:AB$47)*INDEX($B$23:$B$40,MATCH($A56,$A$23:$A$40,0),1)</f>
        <v/>
      </c>
      <c r="AC56" s="22">
        <f>SUM(AC$46:AC$47)*INDEX($B$23:$B$40,MATCH($A56,$A$23:$A$40,0),1)</f>
        <v/>
      </c>
      <c r="AD56" s="22">
        <f>SUM(AD$46:AD$47)*INDEX($B$23:$B$40,MATCH($A56,$A$23:$A$40,0),1)</f>
        <v/>
      </c>
      <c r="AE56" s="22">
        <f>SUM(AE$46:AE$47)*INDEX($B$23:$B$40,MATCH($A56,$A$23:$A$40,0),1)</f>
        <v/>
      </c>
      <c r="AF56" s="22">
        <f>SUM(AF$46:AF$47)*INDEX($B$23:$B$40,MATCH($A56,$A$23:$A$40,0),1)</f>
        <v/>
      </c>
      <c r="AG56" s="22">
        <f>SUM(AG$46:AG$47)*INDEX($B$23:$B$40,MATCH($A56,$A$23:$A$40,0),1)</f>
        <v/>
      </c>
      <c r="AH56" s="22">
        <f>SUM(AH$46:AH$47)*INDEX($B$23:$B$40,MATCH($A56,$A$23:$A$40,0),1)</f>
        <v/>
      </c>
    </row>
    <row r="57" ht="15.75" customHeight="1" s="28">
      <c r="A57" s="9" t="inlineStr">
        <is>
          <t>Kia</t>
        </is>
      </c>
      <c r="B57" s="22">
        <f>SUM(B$46:B$47)*INDEX($B$23:$B$40,MATCH($A57,$A$23:$A$40,0),1)</f>
        <v/>
      </c>
      <c r="C57" s="22">
        <f>SUM(C$46:C$47)*INDEX($B$23:$B$40,MATCH($A57,$A$23:$A$40,0),1)</f>
        <v/>
      </c>
      <c r="D57" s="22">
        <f>SUM(D$46:D$47)*INDEX($B$23:$B$40,MATCH($A57,$A$23:$A$40,0),1)</f>
        <v/>
      </c>
      <c r="E57" s="22">
        <f>SUM(E$46:E$47)*INDEX($B$23:$B$40,MATCH($A57,$A$23:$A$40,0),1)</f>
        <v/>
      </c>
      <c r="F57" s="22">
        <f>SUM(F$46:F$47)*INDEX($B$23:$B$40,MATCH($A57,$A$23:$A$40,0),1)</f>
        <v/>
      </c>
      <c r="G57" s="22">
        <f>SUM(G$46:G$47)*INDEX($B$23:$B$40,MATCH($A57,$A$23:$A$40,0),1)</f>
        <v/>
      </c>
      <c r="H57" s="22">
        <f>SUM(H$46:H$47)*INDEX($B$23:$B$40,MATCH($A57,$A$23:$A$40,0),1)</f>
        <v/>
      </c>
      <c r="I57" s="22">
        <f>SUM(I$46:I$47)*INDEX($B$23:$B$40,MATCH($A57,$A$23:$A$40,0),1)</f>
        <v/>
      </c>
      <c r="J57" s="22">
        <f>SUM(J$46:J$47)*INDEX($B$23:$B$40,MATCH($A57,$A$23:$A$40,0),1)</f>
        <v/>
      </c>
      <c r="K57" s="22">
        <f>SUM(K$46:K$47)*INDEX($B$23:$B$40,MATCH($A57,$A$23:$A$40,0),1)</f>
        <v/>
      </c>
      <c r="L57" s="22">
        <f>SUM(L$46:L$47)*INDEX($B$23:$B$40,MATCH($A57,$A$23:$A$40,0),1)</f>
        <v/>
      </c>
      <c r="M57" s="22">
        <f>SUM(M$46:M$47)*INDEX($B$23:$B$40,MATCH($A57,$A$23:$A$40,0),1)</f>
        <v/>
      </c>
      <c r="N57" s="22">
        <f>SUM(N$46:N$47)*INDEX($B$23:$B$40,MATCH($A57,$A$23:$A$40,0),1)</f>
        <v/>
      </c>
      <c r="O57" s="22">
        <f>SUM(O$46:O$47)*INDEX($B$23:$B$40,MATCH($A57,$A$23:$A$40,0),1)</f>
        <v/>
      </c>
      <c r="P57" s="22">
        <f>SUM(P$46:P$47)*INDEX($B$23:$B$40,MATCH($A57,$A$23:$A$40,0),1)</f>
        <v/>
      </c>
      <c r="Q57" s="22">
        <f>SUM(Q$46:Q$47)*INDEX($B$23:$B$40,MATCH($A57,$A$23:$A$40,0),1)</f>
        <v/>
      </c>
      <c r="R57" s="22">
        <f>SUM(R$46:R$47)*INDEX($B$23:$B$40,MATCH($A57,$A$23:$A$40,0),1)</f>
        <v/>
      </c>
      <c r="S57" s="22">
        <f>SUM(S$46:S$47)*INDEX($B$23:$B$40,MATCH($A57,$A$23:$A$40,0),1)</f>
        <v/>
      </c>
      <c r="T57" s="22">
        <f>SUM(T$46:T$47)*INDEX($B$23:$B$40,MATCH($A57,$A$23:$A$40,0),1)</f>
        <v/>
      </c>
      <c r="U57" s="22">
        <f>SUM(U$46:U$47)*INDEX($B$23:$B$40,MATCH($A57,$A$23:$A$40,0),1)</f>
        <v/>
      </c>
      <c r="V57" s="22">
        <f>SUM(V$46:V$47)*INDEX($B$23:$B$40,MATCH($A57,$A$23:$A$40,0),1)</f>
        <v/>
      </c>
      <c r="W57" s="22">
        <f>SUM(W$46:W$47)*INDEX($B$23:$B$40,MATCH($A57,$A$23:$A$40,0),1)</f>
        <v/>
      </c>
      <c r="X57" s="22">
        <f>SUM(X$46:X$47)*INDEX($B$23:$B$40,MATCH($A57,$A$23:$A$40,0),1)</f>
        <v/>
      </c>
      <c r="Y57" s="22">
        <f>SUM(Y$46:Y$47)*INDEX($B$23:$B$40,MATCH($A57,$A$23:$A$40,0),1)</f>
        <v/>
      </c>
      <c r="Z57" s="22">
        <f>SUM(Z$46:Z$47)*INDEX($B$23:$B$40,MATCH($A57,$A$23:$A$40,0),1)</f>
        <v/>
      </c>
      <c r="AA57" s="22">
        <f>SUM(AA$46:AA$47)*INDEX($B$23:$B$40,MATCH($A57,$A$23:$A$40,0),1)</f>
        <v/>
      </c>
      <c r="AB57" s="22">
        <f>SUM(AB$46:AB$47)*INDEX($B$23:$B$40,MATCH($A57,$A$23:$A$40,0),1)</f>
        <v/>
      </c>
      <c r="AC57" s="22">
        <f>SUM(AC$46:AC$47)*INDEX($B$23:$B$40,MATCH($A57,$A$23:$A$40,0),1)</f>
        <v/>
      </c>
      <c r="AD57" s="22">
        <f>SUM(AD$46:AD$47)*INDEX($B$23:$B$40,MATCH($A57,$A$23:$A$40,0),1)</f>
        <v/>
      </c>
      <c r="AE57" s="22">
        <f>SUM(AE$46:AE$47)*INDEX($B$23:$B$40,MATCH($A57,$A$23:$A$40,0),1)</f>
        <v/>
      </c>
      <c r="AF57" s="22">
        <f>SUM(AF$46:AF$47)*INDEX($B$23:$B$40,MATCH($A57,$A$23:$A$40,0),1)</f>
        <v/>
      </c>
      <c r="AG57" s="22">
        <f>SUM(AG$46:AG$47)*INDEX($B$23:$B$40,MATCH($A57,$A$23:$A$40,0),1)</f>
        <v/>
      </c>
      <c r="AH57" s="22">
        <f>SUM(AH$46:AH$47)*INDEX($B$23:$B$40,MATCH($A57,$A$23:$A$40,0),1)</f>
        <v/>
      </c>
    </row>
    <row r="58" ht="15.75" customHeight="1" s="28">
      <c r="A58" s="9" t="inlineStr">
        <is>
          <t>Mercedes</t>
        </is>
      </c>
      <c r="B58" s="22">
        <f>SUM(B$46:B$47)*INDEX($B$23:$B$40,MATCH($A58,$A$23:$A$40,0),1)</f>
        <v/>
      </c>
      <c r="C58" s="22">
        <f>SUM(C$46:C$47)*INDEX($B$23:$B$40,MATCH($A58,$A$23:$A$40,0),1)</f>
        <v/>
      </c>
      <c r="D58" s="22">
        <f>SUM(D$46:D$47)*INDEX($B$23:$B$40,MATCH($A58,$A$23:$A$40,0),1)</f>
        <v/>
      </c>
      <c r="E58" s="22">
        <f>SUM(E$46:E$47)*INDEX($B$23:$B$40,MATCH($A58,$A$23:$A$40,0),1)</f>
        <v/>
      </c>
      <c r="F58" s="22">
        <f>SUM(F$46:F$47)*INDEX($B$23:$B$40,MATCH($A58,$A$23:$A$40,0),1)</f>
        <v/>
      </c>
      <c r="G58" s="22">
        <f>SUM(G$46:G$47)*INDEX($B$23:$B$40,MATCH($A58,$A$23:$A$40,0),1)</f>
        <v/>
      </c>
      <c r="H58" s="22">
        <f>SUM(H$46:H$47)*INDEX($B$23:$B$40,MATCH($A58,$A$23:$A$40,0),1)</f>
        <v/>
      </c>
      <c r="I58" s="22">
        <f>SUM(I$46:I$47)*INDEX($B$23:$B$40,MATCH($A58,$A$23:$A$40,0),1)</f>
        <v/>
      </c>
      <c r="J58" s="22">
        <f>SUM(J$46:J$47)*INDEX($B$23:$B$40,MATCH($A58,$A$23:$A$40,0),1)</f>
        <v/>
      </c>
      <c r="K58" s="22">
        <f>SUM(K$46:K$47)*INDEX($B$23:$B$40,MATCH($A58,$A$23:$A$40,0),1)</f>
        <v/>
      </c>
      <c r="L58" s="22">
        <f>SUM(L$46:L$47)*INDEX($B$23:$B$40,MATCH($A58,$A$23:$A$40,0),1)</f>
        <v/>
      </c>
      <c r="M58" s="22">
        <f>SUM(M$46:M$47)*INDEX($B$23:$B$40,MATCH($A58,$A$23:$A$40,0),1)</f>
        <v/>
      </c>
      <c r="N58" s="22">
        <f>SUM(N$46:N$47)*INDEX($B$23:$B$40,MATCH($A58,$A$23:$A$40,0),1)</f>
        <v/>
      </c>
      <c r="O58" s="22">
        <f>SUM(O$46:O$47)*INDEX($B$23:$B$40,MATCH($A58,$A$23:$A$40,0),1)</f>
        <v/>
      </c>
      <c r="P58" s="22">
        <f>SUM(P$46:P$47)*INDEX($B$23:$B$40,MATCH($A58,$A$23:$A$40,0),1)</f>
        <v/>
      </c>
      <c r="Q58" s="22">
        <f>SUM(Q$46:Q$47)*INDEX($B$23:$B$40,MATCH($A58,$A$23:$A$40,0),1)</f>
        <v/>
      </c>
      <c r="R58" s="22">
        <f>SUM(R$46:R$47)*INDEX($B$23:$B$40,MATCH($A58,$A$23:$A$40,0),1)</f>
        <v/>
      </c>
      <c r="S58" s="22">
        <f>SUM(S$46:S$47)*INDEX($B$23:$B$40,MATCH($A58,$A$23:$A$40,0),1)</f>
        <v/>
      </c>
      <c r="T58" s="22">
        <f>SUM(T$46:T$47)*INDEX($B$23:$B$40,MATCH($A58,$A$23:$A$40,0),1)</f>
        <v/>
      </c>
      <c r="U58" s="22">
        <f>SUM(U$46:U$47)*INDEX($B$23:$B$40,MATCH($A58,$A$23:$A$40,0),1)</f>
        <v/>
      </c>
      <c r="V58" s="22">
        <f>SUM(V$46:V$47)*INDEX($B$23:$B$40,MATCH($A58,$A$23:$A$40,0),1)</f>
        <v/>
      </c>
      <c r="W58" s="22">
        <f>SUM(W$46:W$47)*INDEX($B$23:$B$40,MATCH($A58,$A$23:$A$40,0),1)</f>
        <v/>
      </c>
      <c r="X58" s="22">
        <f>SUM(X$46:X$47)*INDEX($B$23:$B$40,MATCH($A58,$A$23:$A$40,0),1)</f>
        <v/>
      </c>
      <c r="Y58" s="22">
        <f>SUM(Y$46:Y$47)*INDEX($B$23:$B$40,MATCH($A58,$A$23:$A$40,0),1)</f>
        <v/>
      </c>
      <c r="Z58" s="22">
        <f>SUM(Z$46:Z$47)*INDEX($B$23:$B$40,MATCH($A58,$A$23:$A$40,0),1)</f>
        <v/>
      </c>
      <c r="AA58" s="22">
        <f>SUM(AA$46:AA$47)*INDEX($B$23:$B$40,MATCH($A58,$A$23:$A$40,0),1)</f>
        <v/>
      </c>
      <c r="AB58" s="22">
        <f>SUM(AB$46:AB$47)*INDEX($B$23:$B$40,MATCH($A58,$A$23:$A$40,0),1)</f>
        <v/>
      </c>
      <c r="AC58" s="22">
        <f>SUM(AC$46:AC$47)*INDEX($B$23:$B$40,MATCH($A58,$A$23:$A$40,0),1)</f>
        <v/>
      </c>
      <c r="AD58" s="22">
        <f>SUM(AD$46:AD$47)*INDEX($B$23:$B$40,MATCH($A58,$A$23:$A$40,0),1)</f>
        <v/>
      </c>
      <c r="AE58" s="22">
        <f>SUM(AE$46:AE$47)*INDEX($B$23:$B$40,MATCH($A58,$A$23:$A$40,0),1)</f>
        <v/>
      </c>
      <c r="AF58" s="22">
        <f>SUM(AF$46:AF$47)*INDEX($B$23:$B$40,MATCH($A58,$A$23:$A$40,0),1)</f>
        <v/>
      </c>
      <c r="AG58" s="22">
        <f>SUM(AG$46:AG$47)*INDEX($B$23:$B$40,MATCH($A58,$A$23:$A$40,0),1)</f>
        <v/>
      </c>
      <c r="AH58" s="22">
        <f>SUM(AH$46:AH$47)*INDEX($B$23:$B$40,MATCH($A58,$A$23:$A$40,0),1)</f>
        <v/>
      </c>
    </row>
    <row r="59" ht="15.75" customHeight="1" s="28">
      <c r="A59" s="9" t="inlineStr">
        <is>
          <t>Mitsubishi</t>
        </is>
      </c>
      <c r="B59" s="22">
        <f>SUM(B$46:B$47)*INDEX($B$23:$B$40,MATCH($A59,$A$23:$A$40,0),1)</f>
        <v/>
      </c>
      <c r="C59" s="22">
        <f>SUM(C$46:C$47)*INDEX($B$23:$B$40,MATCH($A59,$A$23:$A$40,0),1)</f>
        <v/>
      </c>
      <c r="D59" s="22">
        <f>SUM(D$46:D$47)*INDEX($B$23:$B$40,MATCH($A59,$A$23:$A$40,0),1)</f>
        <v/>
      </c>
      <c r="E59" s="22">
        <f>SUM(E$46:E$47)*INDEX($B$23:$B$40,MATCH($A59,$A$23:$A$40,0),1)</f>
        <v/>
      </c>
      <c r="F59" s="22">
        <f>SUM(F$46:F$47)*INDEX($B$23:$B$40,MATCH($A59,$A$23:$A$40,0),1)</f>
        <v/>
      </c>
      <c r="G59" s="22">
        <f>SUM(G$46:G$47)*INDEX($B$23:$B$40,MATCH($A59,$A$23:$A$40,0),1)</f>
        <v/>
      </c>
      <c r="H59" s="22">
        <f>SUM(H$46:H$47)*INDEX($B$23:$B$40,MATCH($A59,$A$23:$A$40,0),1)</f>
        <v/>
      </c>
      <c r="I59" s="22">
        <f>SUM(I$46:I$47)*INDEX($B$23:$B$40,MATCH($A59,$A$23:$A$40,0),1)</f>
        <v/>
      </c>
      <c r="J59" s="22">
        <f>SUM(J$46:J$47)*INDEX($B$23:$B$40,MATCH($A59,$A$23:$A$40,0),1)</f>
        <v/>
      </c>
      <c r="K59" s="22">
        <f>SUM(K$46:K$47)*INDEX($B$23:$B$40,MATCH($A59,$A$23:$A$40,0),1)</f>
        <v/>
      </c>
      <c r="L59" s="22">
        <f>SUM(L$46:L$47)*INDEX($B$23:$B$40,MATCH($A59,$A$23:$A$40,0),1)</f>
        <v/>
      </c>
      <c r="M59" s="22">
        <f>SUM(M$46:M$47)*INDEX($B$23:$B$40,MATCH($A59,$A$23:$A$40,0),1)</f>
        <v/>
      </c>
      <c r="N59" s="22">
        <f>SUM(N$46:N$47)*INDEX($B$23:$B$40,MATCH($A59,$A$23:$A$40,0),1)</f>
        <v/>
      </c>
      <c r="O59" s="22">
        <f>SUM(O$46:O$47)*INDEX($B$23:$B$40,MATCH($A59,$A$23:$A$40,0),1)</f>
        <v/>
      </c>
      <c r="P59" s="22">
        <f>SUM(P$46:P$47)*INDEX($B$23:$B$40,MATCH($A59,$A$23:$A$40,0),1)</f>
        <v/>
      </c>
      <c r="Q59" s="22">
        <f>SUM(Q$46:Q$47)*INDEX($B$23:$B$40,MATCH($A59,$A$23:$A$40,0),1)</f>
        <v/>
      </c>
      <c r="R59" s="22">
        <f>SUM(R$46:R$47)*INDEX($B$23:$B$40,MATCH($A59,$A$23:$A$40,0),1)</f>
        <v/>
      </c>
      <c r="S59" s="22">
        <f>SUM(S$46:S$47)*INDEX($B$23:$B$40,MATCH($A59,$A$23:$A$40,0),1)</f>
        <v/>
      </c>
      <c r="T59" s="22">
        <f>SUM(T$46:T$47)*INDEX($B$23:$B$40,MATCH($A59,$A$23:$A$40,0),1)</f>
        <v/>
      </c>
      <c r="U59" s="22">
        <f>SUM(U$46:U$47)*INDEX($B$23:$B$40,MATCH($A59,$A$23:$A$40,0),1)</f>
        <v/>
      </c>
      <c r="V59" s="22">
        <f>SUM(V$46:V$47)*INDEX($B$23:$B$40,MATCH($A59,$A$23:$A$40,0),1)</f>
        <v/>
      </c>
      <c r="W59" s="22">
        <f>SUM(W$46:W$47)*INDEX($B$23:$B$40,MATCH($A59,$A$23:$A$40,0),1)</f>
        <v/>
      </c>
      <c r="X59" s="22">
        <f>SUM(X$46:X$47)*INDEX($B$23:$B$40,MATCH($A59,$A$23:$A$40,0),1)</f>
        <v/>
      </c>
      <c r="Y59" s="22">
        <f>SUM(Y$46:Y$47)*INDEX($B$23:$B$40,MATCH($A59,$A$23:$A$40,0),1)</f>
        <v/>
      </c>
      <c r="Z59" s="22">
        <f>SUM(Z$46:Z$47)*INDEX($B$23:$B$40,MATCH($A59,$A$23:$A$40,0),1)</f>
        <v/>
      </c>
      <c r="AA59" s="22">
        <f>SUM(AA$46:AA$47)*INDEX($B$23:$B$40,MATCH($A59,$A$23:$A$40,0),1)</f>
        <v/>
      </c>
      <c r="AB59" s="22">
        <f>SUM(AB$46:AB$47)*INDEX($B$23:$B$40,MATCH($A59,$A$23:$A$40,0),1)</f>
        <v/>
      </c>
      <c r="AC59" s="22">
        <f>SUM(AC$46:AC$47)*INDEX($B$23:$B$40,MATCH($A59,$A$23:$A$40,0),1)</f>
        <v/>
      </c>
      <c r="AD59" s="22">
        <f>SUM(AD$46:AD$47)*INDEX($B$23:$B$40,MATCH($A59,$A$23:$A$40,0),1)</f>
        <v/>
      </c>
      <c r="AE59" s="22">
        <f>SUM(AE$46:AE$47)*INDEX($B$23:$B$40,MATCH($A59,$A$23:$A$40,0),1)</f>
        <v/>
      </c>
      <c r="AF59" s="22">
        <f>SUM(AF$46:AF$47)*INDEX($B$23:$B$40,MATCH($A59,$A$23:$A$40,0),1)</f>
        <v/>
      </c>
      <c r="AG59" s="22">
        <f>SUM(AG$46:AG$47)*INDEX($B$23:$B$40,MATCH($A59,$A$23:$A$40,0),1)</f>
        <v/>
      </c>
      <c r="AH59" s="22">
        <f>SUM(AH$46:AH$47)*INDEX($B$23:$B$40,MATCH($A59,$A$23:$A$40,0),1)</f>
        <v/>
      </c>
    </row>
    <row r="60" ht="15.75" customHeight="1" s="28">
      <c r="A60" s="9" t="inlineStr">
        <is>
          <t>Nissan</t>
        </is>
      </c>
      <c r="B60" s="22">
        <f>SUM(B$46:B$47)*INDEX($B$23:$B$40,MATCH($A60,$A$23:$A$40,0),1)</f>
        <v/>
      </c>
      <c r="C60" s="22">
        <f>SUM(C$46:C$47)*INDEX($B$23:$B$40,MATCH($A60,$A$23:$A$40,0),1)</f>
        <v/>
      </c>
      <c r="D60" s="22">
        <f>SUM(D$46:D$47)*INDEX($B$23:$B$40,MATCH($A60,$A$23:$A$40,0),1)</f>
        <v/>
      </c>
      <c r="E60" s="22">
        <f>SUM(E$46:E$47)*INDEX($B$23:$B$40,MATCH($A60,$A$23:$A$40,0),1)</f>
        <v/>
      </c>
      <c r="F60" s="22">
        <f>SUM(F$46:F$47)*INDEX($B$23:$B$40,MATCH($A60,$A$23:$A$40,0),1)</f>
        <v/>
      </c>
      <c r="G60" s="22">
        <f>SUM(G$46:G$47)*INDEX($B$23:$B$40,MATCH($A60,$A$23:$A$40,0),1)</f>
        <v/>
      </c>
      <c r="H60" s="22">
        <f>SUM(H$46:H$47)*INDEX($B$23:$B$40,MATCH($A60,$A$23:$A$40,0),1)</f>
        <v/>
      </c>
      <c r="I60" s="22">
        <f>SUM(I$46:I$47)*INDEX($B$23:$B$40,MATCH($A60,$A$23:$A$40,0),1)</f>
        <v/>
      </c>
      <c r="J60" s="22">
        <f>SUM(J$46:J$47)*INDEX($B$23:$B$40,MATCH($A60,$A$23:$A$40,0),1)</f>
        <v/>
      </c>
      <c r="K60" s="22">
        <f>SUM(K$46:K$47)*INDEX($B$23:$B$40,MATCH($A60,$A$23:$A$40,0),1)</f>
        <v/>
      </c>
      <c r="L60" s="22">
        <f>SUM(L$46:L$47)*INDEX($B$23:$B$40,MATCH($A60,$A$23:$A$40,0),1)</f>
        <v/>
      </c>
      <c r="M60" s="22">
        <f>SUM(M$46:M$47)*INDEX($B$23:$B$40,MATCH($A60,$A$23:$A$40,0),1)</f>
        <v/>
      </c>
      <c r="N60" s="22">
        <f>SUM(N$46:N$47)*INDEX($B$23:$B$40,MATCH($A60,$A$23:$A$40,0),1)</f>
        <v/>
      </c>
      <c r="O60" s="22">
        <f>SUM(O$46:O$47)*INDEX($B$23:$B$40,MATCH($A60,$A$23:$A$40,0),1)</f>
        <v/>
      </c>
      <c r="P60" s="22">
        <f>SUM(P$46:P$47)*INDEX($B$23:$B$40,MATCH($A60,$A$23:$A$40,0),1)</f>
        <v/>
      </c>
      <c r="Q60" s="22">
        <f>SUM(Q$46:Q$47)*INDEX($B$23:$B$40,MATCH($A60,$A$23:$A$40,0),1)</f>
        <v/>
      </c>
      <c r="R60" s="22">
        <f>SUM(R$46:R$47)*INDEX($B$23:$B$40,MATCH($A60,$A$23:$A$40,0),1)</f>
        <v/>
      </c>
      <c r="S60" s="22">
        <f>SUM(S$46:S$47)*INDEX($B$23:$B$40,MATCH($A60,$A$23:$A$40,0),1)</f>
        <v/>
      </c>
      <c r="T60" s="22">
        <f>SUM(T$46:T$47)*INDEX($B$23:$B$40,MATCH($A60,$A$23:$A$40,0),1)</f>
        <v/>
      </c>
      <c r="U60" s="22">
        <f>SUM(U$46:U$47)*INDEX($B$23:$B$40,MATCH($A60,$A$23:$A$40,0),1)</f>
        <v/>
      </c>
      <c r="V60" s="22">
        <f>SUM(V$46:V$47)*INDEX($B$23:$B$40,MATCH($A60,$A$23:$A$40,0),1)</f>
        <v/>
      </c>
      <c r="W60" s="22">
        <f>SUM(W$46:W$47)*INDEX($B$23:$B$40,MATCH($A60,$A$23:$A$40,0),1)</f>
        <v/>
      </c>
      <c r="X60" s="22">
        <f>SUM(X$46:X$47)*INDEX($B$23:$B$40,MATCH($A60,$A$23:$A$40,0),1)</f>
        <v/>
      </c>
      <c r="Y60" s="22">
        <f>SUM(Y$46:Y$47)*INDEX($B$23:$B$40,MATCH($A60,$A$23:$A$40,0),1)</f>
        <v/>
      </c>
      <c r="Z60" s="22">
        <f>SUM(Z$46:Z$47)*INDEX($B$23:$B$40,MATCH($A60,$A$23:$A$40,0),1)</f>
        <v/>
      </c>
      <c r="AA60" s="22">
        <f>SUM(AA$46:AA$47)*INDEX($B$23:$B$40,MATCH($A60,$A$23:$A$40,0),1)</f>
        <v/>
      </c>
      <c r="AB60" s="22">
        <f>SUM(AB$46:AB$47)*INDEX($B$23:$B$40,MATCH($A60,$A$23:$A$40,0),1)</f>
        <v/>
      </c>
      <c r="AC60" s="22">
        <f>SUM(AC$46:AC$47)*INDEX($B$23:$B$40,MATCH($A60,$A$23:$A$40,0),1)</f>
        <v/>
      </c>
      <c r="AD60" s="22">
        <f>SUM(AD$46:AD$47)*INDEX($B$23:$B$40,MATCH($A60,$A$23:$A$40,0),1)</f>
        <v/>
      </c>
      <c r="AE60" s="22">
        <f>SUM(AE$46:AE$47)*INDEX($B$23:$B$40,MATCH($A60,$A$23:$A$40,0),1)</f>
        <v/>
      </c>
      <c r="AF60" s="22">
        <f>SUM(AF$46:AF$47)*INDEX($B$23:$B$40,MATCH($A60,$A$23:$A$40,0),1)</f>
        <v/>
      </c>
      <c r="AG60" s="22">
        <f>SUM(AG$46:AG$47)*INDEX($B$23:$B$40,MATCH($A60,$A$23:$A$40,0),1)</f>
        <v/>
      </c>
      <c r="AH60" s="22">
        <f>SUM(AH$46:AH$47)*INDEX($B$23:$B$40,MATCH($A60,$A$23:$A$40,0),1)</f>
        <v/>
      </c>
    </row>
    <row r="61" ht="15.75" customHeight="1" s="28">
      <c r="A61" s="9" t="inlineStr">
        <is>
          <t>Porsche</t>
        </is>
      </c>
      <c r="B61" s="22">
        <f>SUM(B$46:B$47)*INDEX($B$23:$B$40,MATCH($A61,$A$23:$A$40,0),1)</f>
        <v/>
      </c>
      <c r="C61" s="22">
        <f>SUM(C$46:C$47)*INDEX($B$23:$B$40,MATCH($A61,$A$23:$A$40,0),1)</f>
        <v/>
      </c>
      <c r="D61" s="22">
        <f>SUM(D$46:D$47)*INDEX($B$23:$B$40,MATCH($A61,$A$23:$A$40,0),1)</f>
        <v/>
      </c>
      <c r="E61" s="22">
        <f>SUM(E$46:E$47)*INDEX($B$23:$B$40,MATCH($A61,$A$23:$A$40,0),1)</f>
        <v/>
      </c>
      <c r="F61" s="22">
        <f>SUM(F$46:F$47)*INDEX($B$23:$B$40,MATCH($A61,$A$23:$A$40,0),1)</f>
        <v/>
      </c>
      <c r="G61" s="22">
        <f>SUM(G$46:G$47)*INDEX($B$23:$B$40,MATCH($A61,$A$23:$A$40,0),1)</f>
        <v/>
      </c>
      <c r="H61" s="22">
        <f>SUM(H$46:H$47)*INDEX($B$23:$B$40,MATCH($A61,$A$23:$A$40,0),1)</f>
        <v/>
      </c>
      <c r="I61" s="22">
        <f>SUM(I$46:I$47)*INDEX($B$23:$B$40,MATCH($A61,$A$23:$A$40,0),1)</f>
        <v/>
      </c>
      <c r="J61" s="22">
        <f>SUM(J$46:J$47)*INDEX($B$23:$B$40,MATCH($A61,$A$23:$A$40,0),1)</f>
        <v/>
      </c>
      <c r="K61" s="22">
        <f>SUM(K$46:K$47)*INDEX($B$23:$B$40,MATCH($A61,$A$23:$A$40,0),1)</f>
        <v/>
      </c>
      <c r="L61" s="22">
        <f>SUM(L$46:L$47)*INDEX($B$23:$B$40,MATCH($A61,$A$23:$A$40,0),1)</f>
        <v/>
      </c>
      <c r="M61" s="22">
        <f>SUM(M$46:M$47)*INDEX($B$23:$B$40,MATCH($A61,$A$23:$A$40,0),1)</f>
        <v/>
      </c>
      <c r="N61" s="22">
        <f>SUM(N$46:N$47)*INDEX($B$23:$B$40,MATCH($A61,$A$23:$A$40,0),1)</f>
        <v/>
      </c>
      <c r="O61" s="22">
        <f>SUM(O$46:O$47)*INDEX($B$23:$B$40,MATCH($A61,$A$23:$A$40,0),1)</f>
        <v/>
      </c>
      <c r="P61" s="22">
        <f>SUM(P$46:P$47)*INDEX($B$23:$B$40,MATCH($A61,$A$23:$A$40,0),1)</f>
        <v/>
      </c>
      <c r="Q61" s="22">
        <f>SUM(Q$46:Q$47)*INDEX($B$23:$B$40,MATCH($A61,$A$23:$A$40,0),1)</f>
        <v/>
      </c>
      <c r="R61" s="22">
        <f>SUM(R$46:R$47)*INDEX($B$23:$B$40,MATCH($A61,$A$23:$A$40,0),1)</f>
        <v/>
      </c>
      <c r="S61" s="22">
        <f>SUM(S$46:S$47)*INDEX($B$23:$B$40,MATCH($A61,$A$23:$A$40,0),1)</f>
        <v/>
      </c>
      <c r="T61" s="22">
        <f>SUM(T$46:T$47)*INDEX($B$23:$B$40,MATCH($A61,$A$23:$A$40,0),1)</f>
        <v/>
      </c>
      <c r="U61" s="22">
        <f>SUM(U$46:U$47)*INDEX($B$23:$B$40,MATCH($A61,$A$23:$A$40,0),1)</f>
        <v/>
      </c>
      <c r="V61" s="22">
        <f>SUM(V$46:V$47)*INDEX($B$23:$B$40,MATCH($A61,$A$23:$A$40,0),1)</f>
        <v/>
      </c>
      <c r="W61" s="22">
        <f>SUM(W$46:W$47)*INDEX($B$23:$B$40,MATCH($A61,$A$23:$A$40,0),1)</f>
        <v/>
      </c>
      <c r="X61" s="22">
        <f>SUM(X$46:X$47)*INDEX($B$23:$B$40,MATCH($A61,$A$23:$A$40,0),1)</f>
        <v/>
      </c>
      <c r="Y61" s="22">
        <f>SUM(Y$46:Y$47)*INDEX($B$23:$B$40,MATCH($A61,$A$23:$A$40,0),1)</f>
        <v/>
      </c>
      <c r="Z61" s="22">
        <f>SUM(Z$46:Z$47)*INDEX($B$23:$B$40,MATCH($A61,$A$23:$A$40,0),1)</f>
        <v/>
      </c>
      <c r="AA61" s="22">
        <f>SUM(AA$46:AA$47)*INDEX($B$23:$B$40,MATCH($A61,$A$23:$A$40,0),1)</f>
        <v/>
      </c>
      <c r="AB61" s="22">
        <f>SUM(AB$46:AB$47)*INDEX($B$23:$B$40,MATCH($A61,$A$23:$A$40,0),1)</f>
        <v/>
      </c>
      <c r="AC61" s="22">
        <f>SUM(AC$46:AC$47)*INDEX($B$23:$B$40,MATCH($A61,$A$23:$A$40,0),1)</f>
        <v/>
      </c>
      <c r="AD61" s="22">
        <f>SUM(AD$46:AD$47)*INDEX($B$23:$B$40,MATCH($A61,$A$23:$A$40,0),1)</f>
        <v/>
      </c>
      <c r="AE61" s="22">
        <f>SUM(AE$46:AE$47)*INDEX($B$23:$B$40,MATCH($A61,$A$23:$A$40,0),1)</f>
        <v/>
      </c>
      <c r="AF61" s="22">
        <f>SUM(AF$46:AF$47)*INDEX($B$23:$B$40,MATCH($A61,$A$23:$A$40,0),1)</f>
        <v/>
      </c>
      <c r="AG61" s="22">
        <f>SUM(AG$46:AG$47)*INDEX($B$23:$B$40,MATCH($A61,$A$23:$A$40,0),1)</f>
        <v/>
      </c>
      <c r="AH61" s="22">
        <f>SUM(AH$46:AH$47)*INDEX($B$23:$B$40,MATCH($A61,$A$23:$A$40,0),1)</f>
        <v/>
      </c>
    </row>
    <row r="62" ht="15.75" customHeight="1" s="28">
      <c r="A62" s="9" t="inlineStr">
        <is>
          <t>Tesla</t>
        </is>
      </c>
      <c r="B62" s="22">
        <f>SUM(B$46:B$47)*INDEX($B$23:$B$40,MATCH($A62,$A$23:$A$40,0),1)</f>
        <v/>
      </c>
      <c r="C62" s="22">
        <f>SUM(C$46:C$47)*INDEX($B$23:$B$40,MATCH($A62,$A$23:$A$40,0),1)</f>
        <v/>
      </c>
      <c r="D62" s="22">
        <f>SUM(D$46:D$47)*INDEX($B$23:$B$40,MATCH($A62,$A$23:$A$40,0),1)</f>
        <v/>
      </c>
      <c r="E62" s="22">
        <f>SUM(E$46:E$47)*INDEX($B$23:$B$40,MATCH($A62,$A$23:$A$40,0),1)</f>
        <v/>
      </c>
      <c r="F62" s="22">
        <f>SUM(F$46:F$47)*INDEX($B$23:$B$40,MATCH($A62,$A$23:$A$40,0),1)</f>
        <v/>
      </c>
      <c r="G62" s="22">
        <f>SUM(G$46:G$47)*INDEX($B$23:$B$40,MATCH($A62,$A$23:$A$40,0),1)</f>
        <v/>
      </c>
      <c r="H62" s="22">
        <f>SUM(H$46:H$47)*INDEX($B$23:$B$40,MATCH($A62,$A$23:$A$40,0),1)</f>
        <v/>
      </c>
      <c r="I62" s="22">
        <f>SUM(I$46:I$47)*INDEX($B$23:$B$40,MATCH($A62,$A$23:$A$40,0),1)</f>
        <v/>
      </c>
      <c r="J62" s="22">
        <f>SUM(J$46:J$47)*INDEX($B$23:$B$40,MATCH($A62,$A$23:$A$40,0),1)</f>
        <v/>
      </c>
      <c r="K62" s="22">
        <f>SUM(K$46:K$47)*INDEX($B$23:$B$40,MATCH($A62,$A$23:$A$40,0),1)</f>
        <v/>
      </c>
      <c r="L62" s="22">
        <f>SUM(L$46:L$47)*INDEX($B$23:$B$40,MATCH($A62,$A$23:$A$40,0),1)</f>
        <v/>
      </c>
      <c r="M62" s="22">
        <f>SUM(M$46:M$47)*INDEX($B$23:$B$40,MATCH($A62,$A$23:$A$40,0),1)</f>
        <v/>
      </c>
      <c r="N62" s="22">
        <f>SUM(N$46:N$47)*INDEX($B$23:$B$40,MATCH($A62,$A$23:$A$40,0),1)</f>
        <v/>
      </c>
      <c r="O62" s="22">
        <f>SUM(O$46:O$47)*INDEX($B$23:$B$40,MATCH($A62,$A$23:$A$40,0),1)</f>
        <v/>
      </c>
      <c r="P62" s="22">
        <f>SUM(P$46:P$47)*INDEX($B$23:$B$40,MATCH($A62,$A$23:$A$40,0),1)</f>
        <v/>
      </c>
      <c r="Q62" s="22">
        <f>SUM(Q$46:Q$47)*INDEX($B$23:$B$40,MATCH($A62,$A$23:$A$40,0),1)</f>
        <v/>
      </c>
      <c r="R62" s="22">
        <f>SUM(R$46:R$47)*INDEX($B$23:$B$40,MATCH($A62,$A$23:$A$40,0),1)</f>
        <v/>
      </c>
      <c r="S62" s="22">
        <f>SUM(S$46:S$47)*INDEX($B$23:$B$40,MATCH($A62,$A$23:$A$40,0),1)</f>
        <v/>
      </c>
      <c r="T62" s="22">
        <f>SUM(T$46:T$47)*INDEX($B$23:$B$40,MATCH($A62,$A$23:$A$40,0),1)</f>
        <v/>
      </c>
      <c r="U62" s="22">
        <f>SUM(U$46:U$47)*INDEX($B$23:$B$40,MATCH($A62,$A$23:$A$40,0),1)</f>
        <v/>
      </c>
      <c r="V62" s="22">
        <f>SUM(V$46:V$47)*INDEX($B$23:$B$40,MATCH($A62,$A$23:$A$40,0),1)</f>
        <v/>
      </c>
      <c r="W62" s="22">
        <f>SUM(W$46:W$47)*INDEX($B$23:$B$40,MATCH($A62,$A$23:$A$40,0),1)</f>
        <v/>
      </c>
      <c r="X62" s="22">
        <f>SUM(X$46:X$47)*INDEX($B$23:$B$40,MATCH($A62,$A$23:$A$40,0),1)</f>
        <v/>
      </c>
      <c r="Y62" s="22">
        <f>SUM(Y$46:Y$47)*INDEX($B$23:$B$40,MATCH($A62,$A$23:$A$40,0),1)</f>
        <v/>
      </c>
      <c r="Z62" s="22">
        <f>SUM(Z$46:Z$47)*INDEX($B$23:$B$40,MATCH($A62,$A$23:$A$40,0),1)</f>
        <v/>
      </c>
      <c r="AA62" s="22">
        <f>SUM(AA$46:AA$47)*INDEX($B$23:$B$40,MATCH($A62,$A$23:$A$40,0),1)</f>
        <v/>
      </c>
      <c r="AB62" s="22">
        <f>SUM(AB$46:AB$47)*INDEX($B$23:$B$40,MATCH($A62,$A$23:$A$40,0),1)</f>
        <v/>
      </c>
      <c r="AC62" s="22">
        <f>SUM(AC$46:AC$47)*INDEX($B$23:$B$40,MATCH($A62,$A$23:$A$40,0),1)</f>
        <v/>
      </c>
      <c r="AD62" s="22">
        <f>SUM(AD$46:AD$47)*INDEX($B$23:$B$40,MATCH($A62,$A$23:$A$40,0),1)</f>
        <v/>
      </c>
      <c r="AE62" s="22">
        <f>SUM(AE$46:AE$47)*INDEX($B$23:$B$40,MATCH($A62,$A$23:$A$40,0),1)</f>
        <v/>
      </c>
      <c r="AF62" s="22">
        <f>SUM(AF$46:AF$47)*INDEX($B$23:$B$40,MATCH($A62,$A$23:$A$40,0),1)</f>
        <v/>
      </c>
      <c r="AG62" s="22">
        <f>SUM(AG$46:AG$47)*INDEX($B$23:$B$40,MATCH($A62,$A$23:$A$40,0),1)</f>
        <v/>
      </c>
      <c r="AH62" s="22">
        <f>SUM(AH$46:AH$47)*INDEX($B$23:$B$40,MATCH($A62,$A$23:$A$40,0),1)</f>
        <v/>
      </c>
    </row>
    <row r="63" ht="15.75" customHeight="1" s="28">
      <c r="A63" s="9" t="inlineStr">
        <is>
          <t>Toyota</t>
        </is>
      </c>
      <c r="B63" s="22">
        <f>SUM(B$46:B$47)*INDEX($B$23:$B$40,MATCH($A63,$A$23:$A$40,0),1)</f>
        <v/>
      </c>
      <c r="C63" s="22">
        <f>SUM(C$46:C$47)*INDEX($B$23:$B$40,MATCH($A63,$A$23:$A$40,0),1)</f>
        <v/>
      </c>
      <c r="D63" s="22">
        <f>SUM(D$46:D$47)*INDEX($B$23:$B$40,MATCH($A63,$A$23:$A$40,0),1)</f>
        <v/>
      </c>
      <c r="E63" s="22">
        <f>SUM(E$46:E$47)*INDEX($B$23:$B$40,MATCH($A63,$A$23:$A$40,0),1)</f>
        <v/>
      </c>
      <c r="F63" s="22">
        <f>SUM(F$46:F$47)*INDEX($B$23:$B$40,MATCH($A63,$A$23:$A$40,0),1)</f>
        <v/>
      </c>
      <c r="G63" s="22">
        <f>SUM(G$46:G$47)*INDEX($B$23:$B$40,MATCH($A63,$A$23:$A$40,0),1)</f>
        <v/>
      </c>
      <c r="H63" s="22">
        <f>SUM(H$46:H$47)*INDEX($B$23:$B$40,MATCH($A63,$A$23:$A$40,0),1)</f>
        <v/>
      </c>
      <c r="I63" s="22">
        <f>SUM(I$46:I$47)*INDEX($B$23:$B$40,MATCH($A63,$A$23:$A$40,0),1)</f>
        <v/>
      </c>
      <c r="J63" s="22">
        <f>SUM(J$46:J$47)*INDEX($B$23:$B$40,MATCH($A63,$A$23:$A$40,0),1)</f>
        <v/>
      </c>
      <c r="K63" s="22">
        <f>SUM(K$46:K$47)*INDEX($B$23:$B$40,MATCH($A63,$A$23:$A$40,0),1)</f>
        <v/>
      </c>
      <c r="L63" s="22">
        <f>SUM(L$46:L$47)*INDEX($B$23:$B$40,MATCH($A63,$A$23:$A$40,0),1)</f>
        <v/>
      </c>
      <c r="M63" s="22">
        <f>SUM(M$46:M$47)*INDEX($B$23:$B$40,MATCH($A63,$A$23:$A$40,0),1)</f>
        <v/>
      </c>
      <c r="N63" s="22">
        <f>SUM(N$46:N$47)*INDEX($B$23:$B$40,MATCH($A63,$A$23:$A$40,0),1)</f>
        <v/>
      </c>
      <c r="O63" s="22">
        <f>SUM(O$46:O$47)*INDEX($B$23:$B$40,MATCH($A63,$A$23:$A$40,0),1)</f>
        <v/>
      </c>
      <c r="P63" s="22">
        <f>SUM(P$46:P$47)*INDEX($B$23:$B$40,MATCH($A63,$A$23:$A$40,0),1)</f>
        <v/>
      </c>
      <c r="Q63" s="22">
        <f>SUM(Q$46:Q$47)*INDEX($B$23:$B$40,MATCH($A63,$A$23:$A$40,0),1)</f>
        <v/>
      </c>
      <c r="R63" s="22">
        <f>SUM(R$46:R$47)*INDEX($B$23:$B$40,MATCH($A63,$A$23:$A$40,0),1)</f>
        <v/>
      </c>
      <c r="S63" s="22">
        <f>SUM(S$46:S$47)*INDEX($B$23:$B$40,MATCH($A63,$A$23:$A$40,0),1)</f>
        <v/>
      </c>
      <c r="T63" s="22">
        <f>SUM(T$46:T$47)*INDEX($B$23:$B$40,MATCH($A63,$A$23:$A$40,0),1)</f>
        <v/>
      </c>
      <c r="U63" s="22">
        <f>SUM(U$46:U$47)*INDEX($B$23:$B$40,MATCH($A63,$A$23:$A$40,0),1)</f>
        <v/>
      </c>
      <c r="V63" s="22">
        <f>SUM(V$46:V$47)*INDEX($B$23:$B$40,MATCH($A63,$A$23:$A$40,0),1)</f>
        <v/>
      </c>
      <c r="W63" s="22">
        <f>SUM(W$46:W$47)*INDEX($B$23:$B$40,MATCH($A63,$A$23:$A$40,0),1)</f>
        <v/>
      </c>
      <c r="X63" s="22">
        <f>SUM(X$46:X$47)*INDEX($B$23:$B$40,MATCH($A63,$A$23:$A$40,0),1)</f>
        <v/>
      </c>
      <c r="Y63" s="22">
        <f>SUM(Y$46:Y$47)*INDEX($B$23:$B$40,MATCH($A63,$A$23:$A$40,0),1)</f>
        <v/>
      </c>
      <c r="Z63" s="22">
        <f>SUM(Z$46:Z$47)*INDEX($B$23:$B$40,MATCH($A63,$A$23:$A$40,0),1)</f>
        <v/>
      </c>
      <c r="AA63" s="22">
        <f>SUM(AA$46:AA$47)*INDEX($B$23:$B$40,MATCH($A63,$A$23:$A$40,0),1)</f>
        <v/>
      </c>
      <c r="AB63" s="22">
        <f>SUM(AB$46:AB$47)*INDEX($B$23:$B$40,MATCH($A63,$A$23:$A$40,0),1)</f>
        <v/>
      </c>
      <c r="AC63" s="22">
        <f>SUM(AC$46:AC$47)*INDEX($B$23:$B$40,MATCH($A63,$A$23:$A$40,0),1)</f>
        <v/>
      </c>
      <c r="AD63" s="22">
        <f>SUM(AD$46:AD$47)*INDEX($B$23:$B$40,MATCH($A63,$A$23:$A$40,0),1)</f>
        <v/>
      </c>
      <c r="AE63" s="22">
        <f>SUM(AE$46:AE$47)*INDEX($B$23:$B$40,MATCH($A63,$A$23:$A$40,0),1)</f>
        <v/>
      </c>
      <c r="AF63" s="22">
        <f>SUM(AF$46:AF$47)*INDEX($B$23:$B$40,MATCH($A63,$A$23:$A$40,0),1)</f>
        <v/>
      </c>
      <c r="AG63" s="22">
        <f>SUM(AG$46:AG$47)*INDEX($B$23:$B$40,MATCH($A63,$A$23:$A$40,0),1)</f>
        <v/>
      </c>
      <c r="AH63" s="22">
        <f>SUM(AH$46:AH$47)*INDEX($B$23:$B$40,MATCH($A63,$A$23:$A$40,0),1)</f>
        <v/>
      </c>
    </row>
    <row r="64" ht="15.75" customHeight="1" s="28">
      <c r="A64" s="9" t="inlineStr">
        <is>
          <t>VW</t>
        </is>
      </c>
      <c r="B64" s="22">
        <f>SUM(B$46:B$47)*INDEX($B$23:$B$40,MATCH($A64,$A$23:$A$40,0),1)</f>
        <v/>
      </c>
      <c r="C64" s="22">
        <f>SUM(C$46:C$47)*INDEX($B$23:$B$40,MATCH($A64,$A$23:$A$40,0),1)</f>
        <v/>
      </c>
      <c r="D64" s="22">
        <f>SUM(D$46:D$47)*INDEX($B$23:$B$40,MATCH($A64,$A$23:$A$40,0),1)</f>
        <v/>
      </c>
      <c r="E64" s="22">
        <f>SUM(E$46:E$47)*INDEX($B$23:$B$40,MATCH($A64,$A$23:$A$40,0),1)</f>
        <v/>
      </c>
      <c r="F64" s="22">
        <f>SUM(F$46:F$47)*INDEX($B$23:$B$40,MATCH($A64,$A$23:$A$40,0),1)</f>
        <v/>
      </c>
      <c r="G64" s="22">
        <f>SUM(G$46:G$47)*INDEX($B$23:$B$40,MATCH($A64,$A$23:$A$40,0),1)</f>
        <v/>
      </c>
      <c r="H64" s="22">
        <f>SUM(H$46:H$47)*INDEX($B$23:$B$40,MATCH($A64,$A$23:$A$40,0),1)</f>
        <v/>
      </c>
      <c r="I64" s="22">
        <f>SUM(I$46:I$47)*INDEX($B$23:$B$40,MATCH($A64,$A$23:$A$40,0),1)</f>
        <v/>
      </c>
      <c r="J64" s="22">
        <f>SUM(J$46:J$47)*INDEX($B$23:$B$40,MATCH($A64,$A$23:$A$40,0),1)</f>
        <v/>
      </c>
      <c r="K64" s="22">
        <f>SUM(K$46:K$47)*INDEX($B$23:$B$40,MATCH($A64,$A$23:$A$40,0),1)</f>
        <v/>
      </c>
      <c r="L64" s="22">
        <f>SUM(L$46:L$47)*INDEX($B$23:$B$40,MATCH($A64,$A$23:$A$40,0),1)</f>
        <v/>
      </c>
      <c r="M64" s="22">
        <f>SUM(M$46:M$47)*INDEX($B$23:$B$40,MATCH($A64,$A$23:$A$40,0),1)</f>
        <v/>
      </c>
      <c r="N64" s="22">
        <f>SUM(N$46:N$47)*INDEX($B$23:$B$40,MATCH($A64,$A$23:$A$40,0),1)</f>
        <v/>
      </c>
      <c r="O64" s="22">
        <f>SUM(O$46:O$47)*INDEX($B$23:$B$40,MATCH($A64,$A$23:$A$40,0),1)</f>
        <v/>
      </c>
      <c r="P64" s="22">
        <f>SUM(P$46:P$47)*INDEX($B$23:$B$40,MATCH($A64,$A$23:$A$40,0),1)</f>
        <v/>
      </c>
      <c r="Q64" s="22">
        <f>SUM(Q$46:Q$47)*INDEX($B$23:$B$40,MATCH($A64,$A$23:$A$40,0),1)</f>
        <v/>
      </c>
      <c r="R64" s="22">
        <f>SUM(R$46:R$47)*INDEX($B$23:$B$40,MATCH($A64,$A$23:$A$40,0),1)</f>
        <v/>
      </c>
      <c r="S64" s="22">
        <f>SUM(S$46:S$47)*INDEX($B$23:$B$40,MATCH($A64,$A$23:$A$40,0),1)</f>
        <v/>
      </c>
      <c r="T64" s="22">
        <f>SUM(T$46:T$47)*INDEX($B$23:$B$40,MATCH($A64,$A$23:$A$40,0),1)</f>
        <v/>
      </c>
      <c r="U64" s="22">
        <f>SUM(U$46:U$47)*INDEX($B$23:$B$40,MATCH($A64,$A$23:$A$40,0),1)</f>
        <v/>
      </c>
      <c r="V64" s="22">
        <f>SUM(V$46:V$47)*INDEX($B$23:$B$40,MATCH($A64,$A$23:$A$40,0),1)</f>
        <v/>
      </c>
      <c r="W64" s="22">
        <f>SUM(W$46:W$47)*INDEX($B$23:$B$40,MATCH($A64,$A$23:$A$40,0),1)</f>
        <v/>
      </c>
      <c r="X64" s="22">
        <f>SUM(X$46:X$47)*INDEX($B$23:$B$40,MATCH($A64,$A$23:$A$40,0),1)</f>
        <v/>
      </c>
      <c r="Y64" s="22">
        <f>SUM(Y$46:Y$47)*INDEX($B$23:$B$40,MATCH($A64,$A$23:$A$40,0),1)</f>
        <v/>
      </c>
      <c r="Z64" s="22">
        <f>SUM(Z$46:Z$47)*INDEX($B$23:$B$40,MATCH($A64,$A$23:$A$40,0),1)</f>
        <v/>
      </c>
      <c r="AA64" s="22">
        <f>SUM(AA$46:AA$47)*INDEX($B$23:$B$40,MATCH($A64,$A$23:$A$40,0),1)</f>
        <v/>
      </c>
      <c r="AB64" s="22">
        <f>SUM(AB$46:AB$47)*INDEX($B$23:$B$40,MATCH($A64,$A$23:$A$40,0),1)</f>
        <v/>
      </c>
      <c r="AC64" s="22">
        <f>SUM(AC$46:AC$47)*INDEX($B$23:$B$40,MATCH($A64,$A$23:$A$40,0),1)</f>
        <v/>
      </c>
      <c r="AD64" s="22">
        <f>SUM(AD$46:AD$47)*INDEX($B$23:$B$40,MATCH($A64,$A$23:$A$40,0),1)</f>
        <v/>
      </c>
      <c r="AE64" s="22">
        <f>SUM(AE$46:AE$47)*INDEX($B$23:$B$40,MATCH($A64,$A$23:$A$40,0),1)</f>
        <v/>
      </c>
      <c r="AF64" s="22">
        <f>SUM(AF$46:AF$47)*INDEX($B$23:$B$40,MATCH($A64,$A$23:$A$40,0),1)</f>
        <v/>
      </c>
      <c r="AG64" s="22">
        <f>SUM(AG$46:AG$47)*INDEX($B$23:$B$40,MATCH($A64,$A$23:$A$40,0),1)</f>
        <v/>
      </c>
      <c r="AH64" s="22">
        <f>SUM(AH$46:AH$47)*INDEX($B$23:$B$40,MATCH($A64,$A$23:$A$40,0),1)</f>
        <v/>
      </c>
    </row>
    <row r="65" ht="15.75" customHeight="1" s="28">
      <c r="A65" s="9" t="inlineStr">
        <is>
          <t>Volvo</t>
        </is>
      </c>
      <c r="B65" s="22">
        <f>SUM(B$46:B$47)*INDEX($B$23:$B$40,MATCH($A65,$A$23:$A$40,0),1)</f>
        <v/>
      </c>
      <c r="C65" s="22">
        <f>SUM(C$46:C$47)*INDEX($B$23:$B$40,MATCH($A65,$A$23:$A$40,0),1)</f>
        <v/>
      </c>
      <c r="D65" s="22">
        <f>SUM(D$46:D$47)*INDEX($B$23:$B$40,MATCH($A65,$A$23:$A$40,0),1)</f>
        <v/>
      </c>
      <c r="E65" s="22">
        <f>SUM(E$46:E$47)*INDEX($B$23:$B$40,MATCH($A65,$A$23:$A$40,0),1)</f>
        <v/>
      </c>
      <c r="F65" s="22">
        <f>SUM(F$46:F$47)*INDEX($B$23:$B$40,MATCH($A65,$A$23:$A$40,0),1)</f>
        <v/>
      </c>
      <c r="G65" s="22">
        <f>SUM(G$46:G$47)*INDEX($B$23:$B$40,MATCH($A65,$A$23:$A$40,0),1)</f>
        <v/>
      </c>
      <c r="H65" s="22">
        <f>SUM(H$46:H$47)*INDEX($B$23:$B$40,MATCH($A65,$A$23:$A$40,0),1)</f>
        <v/>
      </c>
      <c r="I65" s="22">
        <f>SUM(I$46:I$47)*INDEX($B$23:$B$40,MATCH($A65,$A$23:$A$40,0),1)</f>
        <v/>
      </c>
      <c r="J65" s="22">
        <f>SUM(J$46:J$47)*INDEX($B$23:$B$40,MATCH($A65,$A$23:$A$40,0),1)</f>
        <v/>
      </c>
      <c r="K65" s="22">
        <f>SUM(K$46:K$47)*INDEX($B$23:$B$40,MATCH($A65,$A$23:$A$40,0),1)</f>
        <v/>
      </c>
      <c r="L65" s="22">
        <f>SUM(L$46:L$47)*INDEX($B$23:$B$40,MATCH($A65,$A$23:$A$40,0),1)</f>
        <v/>
      </c>
      <c r="M65" s="22">
        <f>SUM(M$46:M$47)*INDEX($B$23:$B$40,MATCH($A65,$A$23:$A$40,0),1)</f>
        <v/>
      </c>
      <c r="N65" s="22">
        <f>SUM(N$46:N$47)*INDEX($B$23:$B$40,MATCH($A65,$A$23:$A$40,0),1)</f>
        <v/>
      </c>
      <c r="O65" s="22">
        <f>SUM(O$46:O$47)*INDEX($B$23:$B$40,MATCH($A65,$A$23:$A$40,0),1)</f>
        <v/>
      </c>
      <c r="P65" s="22">
        <f>SUM(P$46:P$47)*INDEX($B$23:$B$40,MATCH($A65,$A$23:$A$40,0),1)</f>
        <v/>
      </c>
      <c r="Q65" s="22">
        <f>SUM(Q$46:Q$47)*INDEX($B$23:$B$40,MATCH($A65,$A$23:$A$40,0),1)</f>
        <v/>
      </c>
      <c r="R65" s="22">
        <f>SUM(R$46:R$47)*INDEX($B$23:$B$40,MATCH($A65,$A$23:$A$40,0),1)</f>
        <v/>
      </c>
      <c r="S65" s="22">
        <f>SUM(S$46:S$47)*INDEX($B$23:$B$40,MATCH($A65,$A$23:$A$40,0),1)</f>
        <v/>
      </c>
      <c r="T65" s="22">
        <f>SUM(T$46:T$47)*INDEX($B$23:$B$40,MATCH($A65,$A$23:$A$40,0),1)</f>
        <v/>
      </c>
      <c r="U65" s="22">
        <f>SUM(U$46:U$47)*INDEX($B$23:$B$40,MATCH($A65,$A$23:$A$40,0),1)</f>
        <v/>
      </c>
      <c r="V65" s="22">
        <f>SUM(V$46:V$47)*INDEX($B$23:$B$40,MATCH($A65,$A$23:$A$40,0),1)</f>
        <v/>
      </c>
      <c r="W65" s="22">
        <f>SUM(W$46:W$47)*INDEX($B$23:$B$40,MATCH($A65,$A$23:$A$40,0),1)</f>
        <v/>
      </c>
      <c r="X65" s="22">
        <f>SUM(X$46:X$47)*INDEX($B$23:$B$40,MATCH($A65,$A$23:$A$40,0),1)</f>
        <v/>
      </c>
      <c r="Y65" s="22">
        <f>SUM(Y$46:Y$47)*INDEX($B$23:$B$40,MATCH($A65,$A$23:$A$40,0),1)</f>
        <v/>
      </c>
      <c r="Z65" s="22">
        <f>SUM(Z$46:Z$47)*INDEX($B$23:$B$40,MATCH($A65,$A$23:$A$40,0),1)</f>
        <v/>
      </c>
      <c r="AA65" s="22">
        <f>SUM(AA$46:AA$47)*INDEX($B$23:$B$40,MATCH($A65,$A$23:$A$40,0),1)</f>
        <v/>
      </c>
      <c r="AB65" s="22">
        <f>SUM(AB$46:AB$47)*INDEX($B$23:$B$40,MATCH($A65,$A$23:$A$40,0),1)</f>
        <v/>
      </c>
      <c r="AC65" s="22">
        <f>SUM(AC$46:AC$47)*INDEX($B$23:$B$40,MATCH($A65,$A$23:$A$40,0),1)</f>
        <v/>
      </c>
      <c r="AD65" s="22">
        <f>SUM(AD$46:AD$47)*INDEX($B$23:$B$40,MATCH($A65,$A$23:$A$40,0),1)</f>
        <v/>
      </c>
      <c r="AE65" s="22">
        <f>SUM(AE$46:AE$47)*INDEX($B$23:$B$40,MATCH($A65,$A$23:$A$40,0),1)</f>
        <v/>
      </c>
      <c r="AF65" s="22">
        <f>SUM(AF$46:AF$47)*INDEX($B$23:$B$40,MATCH($A65,$A$23:$A$40,0),1)</f>
        <v/>
      </c>
      <c r="AG65" s="22">
        <f>SUM(AG$46:AG$47)*INDEX($B$23:$B$40,MATCH($A65,$A$23:$A$40,0),1)</f>
        <v/>
      </c>
      <c r="AH65" s="22">
        <f>SUM(AH$46:AH$47)*INDEX($B$23:$B$40,MATCH($A65,$A$23:$A$40,0),1)</f>
        <v/>
      </c>
    </row>
    <row r="66" ht="15.75" customHeight="1" s="28">
      <c r="A66" s="9" t="inlineStr">
        <is>
          <t>Other</t>
        </is>
      </c>
      <c r="B66" s="22">
        <f>SUM(B46:B47)-SUM(B50:B65)</f>
        <v/>
      </c>
      <c r="C66" s="22">
        <f>SUM(C46:C47)-SUM(C50:C65)</f>
        <v/>
      </c>
      <c r="D66" s="22">
        <f>SUM(D46:D47)-SUM(D50:D65)</f>
        <v/>
      </c>
      <c r="E66" s="22">
        <f>SUM(E46:E47)-SUM(E50:E65)</f>
        <v/>
      </c>
      <c r="F66" s="22">
        <f>SUM(F46:F47)-SUM(F50:F65)</f>
        <v/>
      </c>
      <c r="G66" s="22">
        <f>SUM(G46:G47)-SUM(G50:G65)</f>
        <v/>
      </c>
      <c r="H66" s="22">
        <f>SUM(H46:H47)-SUM(H50:H65)</f>
        <v/>
      </c>
      <c r="I66" s="22">
        <f>SUM(I46:I47)-SUM(I50:I65)</f>
        <v/>
      </c>
      <c r="J66" s="22">
        <f>SUM(J46:J47)-SUM(J50:J65)</f>
        <v/>
      </c>
      <c r="K66" s="22">
        <f>SUM(K46:K47)-SUM(K50:K65)</f>
        <v/>
      </c>
      <c r="L66" s="22">
        <f>SUM(L46:L47)-SUM(L50:L65)</f>
        <v/>
      </c>
      <c r="M66" s="22">
        <f>SUM(M46:M47)-SUM(M50:M65)</f>
        <v/>
      </c>
      <c r="N66" s="22">
        <f>SUM(N46:N47)-SUM(N50:N65)</f>
        <v/>
      </c>
      <c r="O66" s="22">
        <f>SUM(O46:O47)-SUM(O50:O65)</f>
        <v/>
      </c>
      <c r="P66" s="22">
        <f>SUM(P46:P47)-SUM(P50:P65)</f>
        <v/>
      </c>
      <c r="Q66" s="22">
        <f>SUM(Q46:Q47)-SUM(Q50:Q65)</f>
        <v/>
      </c>
      <c r="R66" s="22">
        <f>SUM(R46:R47)-SUM(R50:R65)</f>
        <v/>
      </c>
      <c r="S66" s="22">
        <f>SUM(S46:S47)-SUM(S50:S65)</f>
        <v/>
      </c>
      <c r="T66" s="22">
        <f>SUM(T46:T47)-SUM(T50:T65)</f>
        <v/>
      </c>
      <c r="U66" s="22">
        <f>SUM(U46:U47)-SUM(U50:U65)</f>
        <v/>
      </c>
      <c r="V66" s="22">
        <f>SUM(V46:V47)-SUM(V50:V65)</f>
        <v/>
      </c>
      <c r="W66" s="22">
        <f>SUM(W46:W47)-SUM(W50:W65)</f>
        <v/>
      </c>
      <c r="X66" s="22">
        <f>SUM(X46:X47)-SUM(X50:X65)</f>
        <v/>
      </c>
      <c r="Y66" s="22">
        <f>SUM(Y46:Y47)-SUM(Y50:Y65)</f>
        <v/>
      </c>
      <c r="Z66" s="22">
        <f>SUM(Z46:Z47)-SUM(Z50:Z65)</f>
        <v/>
      </c>
      <c r="AA66" s="22">
        <f>SUM(AA46:AA47)-SUM(AA50:AA65)</f>
        <v/>
      </c>
      <c r="AB66" s="22">
        <f>SUM(AB46:AB47)-SUM(AB50:AB65)</f>
        <v/>
      </c>
      <c r="AC66" s="22">
        <f>SUM(AC46:AC47)-SUM(AC50:AC65)</f>
        <v/>
      </c>
      <c r="AD66" s="22">
        <f>SUM(AD46:AD47)-SUM(AD50:AD65)</f>
        <v/>
      </c>
      <c r="AE66" s="22">
        <f>SUM(AE46:AE47)-SUM(AE50:AE65)</f>
        <v/>
      </c>
      <c r="AF66" s="22">
        <f>SUM(AF46:AF47)-SUM(AF50:AF65)</f>
        <v/>
      </c>
      <c r="AG66" s="22">
        <f>SUM(AG46:AG47)-SUM(AG50:AG65)</f>
        <v/>
      </c>
      <c r="AH66" s="22">
        <f>SUM(AH46:AH47)-SUM(AH50:AH65)</f>
        <v/>
      </c>
    </row>
    <row r="67" ht="15.75" customHeight="1" s="28"/>
    <row r="68" ht="15.75" customHeight="1" s="28">
      <c r="A68" s="9" t="inlineStr">
        <is>
          <t>Credit Amounts</t>
        </is>
      </c>
    </row>
    <row r="69" ht="15.75" customHeight="1" s="28">
      <c r="A69" s="9" t="inlineStr">
        <is>
          <t>BEV</t>
        </is>
      </c>
      <c r="B69" s="9" t="n">
        <v>7500</v>
      </c>
    </row>
    <row r="70" ht="15.75" customHeight="1" s="28">
      <c r="A70" s="9" t="inlineStr">
        <is>
          <t>PHEV</t>
        </is>
      </c>
      <c r="B70" s="9" t="n">
        <v>5366</v>
      </c>
    </row>
    <row r="71" ht="15.75" customHeight="1" s="28"/>
    <row r="72" ht="15.75" customHeight="1" s="28">
      <c r="A72" s="9" t="inlineStr">
        <is>
          <t>Projected ZEV Credit By Manufacturer</t>
        </is>
      </c>
      <c r="C72" s="9" t="n">
        <v>2019</v>
      </c>
      <c r="D72" s="9" t="n">
        <v>2020</v>
      </c>
      <c r="E72" s="9" t="n">
        <v>2021</v>
      </c>
      <c r="F72" s="9" t="n">
        <v>2022</v>
      </c>
      <c r="G72" s="9" t="n">
        <v>2023</v>
      </c>
      <c r="H72" s="9" t="n">
        <v>2024</v>
      </c>
      <c r="I72" s="9" t="n">
        <v>2025</v>
      </c>
      <c r="J72" s="9" t="n">
        <v>2026</v>
      </c>
      <c r="K72" s="9" t="n">
        <v>2027</v>
      </c>
      <c r="L72" s="9" t="n">
        <v>2028</v>
      </c>
      <c r="M72" s="9" t="n">
        <v>2029</v>
      </c>
      <c r="N72" s="9" t="n">
        <v>2030</v>
      </c>
      <c r="O72" s="9" t="n">
        <v>2031</v>
      </c>
      <c r="P72" s="9" t="n">
        <v>2032</v>
      </c>
      <c r="Q72" s="9" t="n">
        <v>2033</v>
      </c>
      <c r="R72" s="9" t="n">
        <v>2034</v>
      </c>
      <c r="S72" s="9" t="n">
        <v>2035</v>
      </c>
      <c r="T72" s="9" t="n">
        <v>2036</v>
      </c>
      <c r="U72" s="9" t="n">
        <v>2037</v>
      </c>
      <c r="V72" s="9" t="n">
        <v>2038</v>
      </c>
      <c r="W72" s="9" t="n">
        <v>2039</v>
      </c>
      <c r="X72" s="9" t="n">
        <v>2040</v>
      </c>
      <c r="Y72" s="9" t="n">
        <v>2041</v>
      </c>
      <c r="Z72" s="9" t="n">
        <v>2042</v>
      </c>
      <c r="AA72" s="9" t="n">
        <v>2043</v>
      </c>
      <c r="AB72" s="9" t="n">
        <v>2044</v>
      </c>
      <c r="AC72" s="9" t="n">
        <v>2045</v>
      </c>
      <c r="AD72" s="9" t="n">
        <v>2046</v>
      </c>
      <c r="AE72" s="9" t="n">
        <v>2047</v>
      </c>
      <c r="AF72" s="9" t="n">
        <v>2048</v>
      </c>
      <c r="AG72" s="9" t="n">
        <v>2049</v>
      </c>
      <c r="AH72" s="9" t="n">
        <v>2050</v>
      </c>
    </row>
    <row r="73" ht="15.75" customHeight="1" s="28">
      <c r="A73" s="9" t="inlineStr">
        <is>
          <t>Honda</t>
        </is>
      </c>
      <c r="C73" s="9">
        <f>IF(D3&lt;200000,7500,0)</f>
        <v/>
      </c>
      <c r="D73" s="9">
        <f>IF(E3&lt;200000,7500,0)</f>
        <v/>
      </c>
      <c r="E73" s="9">
        <f>IF(F3&lt;200000,7500,0)</f>
        <v/>
      </c>
      <c r="F73" s="9">
        <f>IF(G3&lt;200000,7500,0)</f>
        <v/>
      </c>
      <c r="G73" s="9">
        <f>IF(H3&lt;200000,7500,0)</f>
        <v/>
      </c>
      <c r="H73" s="9">
        <f>IF(I3&lt;200000,7500,0)</f>
        <v/>
      </c>
      <c r="I73" s="9">
        <f>IF(J3&lt;200000,7500,0)</f>
        <v/>
      </c>
      <c r="J73" s="9">
        <f>IF(K3&lt;200000,7500,0)</f>
        <v/>
      </c>
      <c r="K73" s="9">
        <f>IF(L3&lt;200000,7500,0)</f>
        <v/>
      </c>
      <c r="L73" s="9">
        <f>IF(M3&lt;200000,7500,0)</f>
        <v/>
      </c>
      <c r="M73" s="9">
        <f>IF(N3&lt;200000,7500,0)</f>
        <v/>
      </c>
      <c r="N73" s="9">
        <f>IF(O3&lt;200000,7500,0)</f>
        <v/>
      </c>
      <c r="O73" s="9">
        <f>IF(P3&lt;200000,7500,0)</f>
        <v/>
      </c>
      <c r="P73" s="9">
        <f>IF(Q3&lt;200000,7500,0)</f>
        <v/>
      </c>
      <c r="Q73" s="9">
        <f>IF(R3&lt;200000,7500,0)</f>
        <v/>
      </c>
      <c r="R73" s="9">
        <f>IF(S3&lt;200000,7500,0)</f>
        <v/>
      </c>
      <c r="S73" s="9">
        <f>IF(T3&lt;200000,7500,0)</f>
        <v/>
      </c>
      <c r="T73" s="9">
        <f>IF(U3&lt;200000,7500,0)</f>
        <v/>
      </c>
      <c r="U73" s="9">
        <f>IF(V3&lt;200000,7500,0)</f>
        <v/>
      </c>
      <c r="V73" s="9">
        <f>IF(W3&lt;200000,7500,0)</f>
        <v/>
      </c>
      <c r="W73" s="9">
        <f>IF(X3&lt;200000,7500,0)</f>
        <v/>
      </c>
      <c r="X73" s="9">
        <f>IF(Y3&lt;200000,7500,0)</f>
        <v/>
      </c>
      <c r="Y73" s="9">
        <f>IF(Z3&lt;200000,7500,0)</f>
        <v/>
      </c>
      <c r="Z73" s="9">
        <f>IF(AA3&lt;200000,7500,0)</f>
        <v/>
      </c>
      <c r="AA73" s="9">
        <f>IF(AB3&lt;200000,7500,0)</f>
        <v/>
      </c>
      <c r="AB73" s="9">
        <f>IF(AC3&lt;200000,7500,0)</f>
        <v/>
      </c>
      <c r="AC73" s="9">
        <f>IF(AD3&lt;200000,7500,0)</f>
        <v/>
      </c>
      <c r="AD73" s="9">
        <f>IF(AE3&lt;200000,7500,0)</f>
        <v/>
      </c>
      <c r="AE73" s="9">
        <f>IF(AF3&lt;200000,7500,0)</f>
        <v/>
      </c>
      <c r="AF73" s="9">
        <f>IF(AG3&lt;200000,7500,0)</f>
        <v/>
      </c>
      <c r="AG73" s="9">
        <f>IF(AH3&lt;200000,7500,0)</f>
        <v/>
      </c>
      <c r="AH73" s="9">
        <f>IF(AI3&lt;200000,7500,0)</f>
        <v/>
      </c>
    </row>
    <row r="74" ht="15.75" customHeight="1" s="28">
      <c r="A74" s="9" t="inlineStr">
        <is>
          <t>Audi</t>
        </is>
      </c>
      <c r="C74" s="9">
        <f>IF(D4&lt;200000,7500,0)</f>
        <v/>
      </c>
      <c r="D74" s="9">
        <f>IF(E4&lt;200000,7500,0)</f>
        <v/>
      </c>
      <c r="E74" s="9">
        <f>IF(F4&lt;200000,7500,0)</f>
        <v/>
      </c>
      <c r="F74" s="9">
        <f>IF(G4&lt;200000,7500,0)</f>
        <v/>
      </c>
      <c r="G74" s="9">
        <f>IF(H4&lt;200000,7500,0)</f>
        <v/>
      </c>
      <c r="H74" s="9">
        <f>IF(I4&lt;200000,7500,0)</f>
        <v/>
      </c>
      <c r="I74" s="9">
        <f>IF(J4&lt;200000,7500,0)</f>
        <v/>
      </c>
      <c r="J74" s="9">
        <f>IF(K4&lt;200000,7500,0)</f>
        <v/>
      </c>
      <c r="K74" s="9">
        <f>IF(L4&lt;200000,7500,0)</f>
        <v/>
      </c>
      <c r="L74" s="9">
        <f>IF(M4&lt;200000,7500,0)</f>
        <v/>
      </c>
      <c r="M74" s="9">
        <f>IF(N4&lt;200000,7500,0)</f>
        <v/>
      </c>
      <c r="N74" s="9">
        <f>IF(O4&lt;200000,7500,0)</f>
        <v/>
      </c>
      <c r="O74" s="9">
        <f>IF(P4&lt;200000,7500,0)</f>
        <v/>
      </c>
      <c r="P74" s="9">
        <f>IF(Q4&lt;200000,7500,0)</f>
        <v/>
      </c>
      <c r="Q74" s="9">
        <f>IF(R4&lt;200000,7500,0)</f>
        <v/>
      </c>
      <c r="R74" s="9">
        <f>IF(S4&lt;200000,7500,0)</f>
        <v/>
      </c>
      <c r="S74" s="9">
        <f>IF(T4&lt;200000,7500,0)</f>
        <v/>
      </c>
      <c r="T74" s="9">
        <f>IF(U4&lt;200000,7500,0)</f>
        <v/>
      </c>
      <c r="U74" s="9">
        <f>IF(V4&lt;200000,7500,0)</f>
        <v/>
      </c>
      <c r="V74" s="9">
        <f>IF(W4&lt;200000,7500,0)</f>
        <v/>
      </c>
      <c r="W74" s="9">
        <f>IF(X4&lt;200000,7500,0)</f>
        <v/>
      </c>
      <c r="X74" s="9">
        <f>IF(Y4&lt;200000,7500,0)</f>
        <v/>
      </c>
      <c r="Y74" s="9">
        <f>IF(Z4&lt;200000,7500,0)</f>
        <v/>
      </c>
      <c r="Z74" s="9">
        <f>IF(AA4&lt;200000,7500,0)</f>
        <v/>
      </c>
      <c r="AA74" s="9">
        <f>IF(AB4&lt;200000,7500,0)</f>
        <v/>
      </c>
      <c r="AB74" s="9">
        <f>IF(AC4&lt;200000,7500,0)</f>
        <v/>
      </c>
      <c r="AC74" s="9">
        <f>IF(AD4&lt;200000,7500,0)</f>
        <v/>
      </c>
      <c r="AD74" s="9">
        <f>IF(AE4&lt;200000,7500,0)</f>
        <v/>
      </c>
      <c r="AE74" s="9">
        <f>IF(AF4&lt;200000,7500,0)</f>
        <v/>
      </c>
      <c r="AF74" s="9">
        <f>IF(AG4&lt;200000,7500,0)</f>
        <v/>
      </c>
      <c r="AG74" s="9">
        <f>IF(AH4&lt;200000,7500,0)</f>
        <v/>
      </c>
      <c r="AH74" s="9">
        <f>IF(AI4&lt;200000,7500,0)</f>
        <v/>
      </c>
    </row>
    <row r="75" ht="15.75" customHeight="1" s="28">
      <c r="A75" s="9" t="inlineStr">
        <is>
          <t>BMW</t>
        </is>
      </c>
      <c r="C75" s="9">
        <f>IF(D5&lt;200000,7500,0)</f>
        <v/>
      </c>
      <c r="D75" s="9">
        <f>IF(E5&lt;200000,7500,0)</f>
        <v/>
      </c>
      <c r="E75" s="9">
        <f>IF(F5&lt;200000,7500,0)</f>
        <v/>
      </c>
      <c r="F75" s="9">
        <f>IF(G5&lt;200000,7500,0)</f>
        <v/>
      </c>
      <c r="G75" s="9">
        <f>IF(H5&lt;200000,7500,0)</f>
        <v/>
      </c>
      <c r="H75" s="9">
        <f>IF(I5&lt;200000,7500,0)</f>
        <v/>
      </c>
      <c r="I75" s="9">
        <f>IF(J5&lt;200000,7500,0)</f>
        <v/>
      </c>
      <c r="J75" s="9">
        <f>IF(K5&lt;200000,7500,0)</f>
        <v/>
      </c>
      <c r="K75" s="9">
        <f>IF(L5&lt;200000,7500,0)</f>
        <v/>
      </c>
      <c r="L75" s="9">
        <f>IF(M5&lt;200000,7500,0)</f>
        <v/>
      </c>
      <c r="M75" s="9">
        <f>IF(N5&lt;200000,7500,0)</f>
        <v/>
      </c>
      <c r="N75" s="9">
        <f>IF(O5&lt;200000,7500,0)</f>
        <v/>
      </c>
      <c r="O75" s="9">
        <f>IF(P5&lt;200000,7500,0)</f>
        <v/>
      </c>
      <c r="P75" s="9">
        <f>IF(Q5&lt;200000,7500,0)</f>
        <v/>
      </c>
      <c r="Q75" s="9">
        <f>IF(R5&lt;200000,7500,0)</f>
        <v/>
      </c>
      <c r="R75" s="9">
        <f>IF(S5&lt;200000,7500,0)</f>
        <v/>
      </c>
      <c r="S75" s="9">
        <f>IF(T5&lt;200000,7500,0)</f>
        <v/>
      </c>
      <c r="T75" s="9">
        <f>IF(U5&lt;200000,7500,0)</f>
        <v/>
      </c>
      <c r="U75" s="9">
        <f>IF(V5&lt;200000,7500,0)</f>
        <v/>
      </c>
      <c r="V75" s="9">
        <f>IF(W5&lt;200000,7500,0)</f>
        <v/>
      </c>
      <c r="W75" s="9">
        <f>IF(X5&lt;200000,7500,0)</f>
        <v/>
      </c>
      <c r="X75" s="9">
        <f>IF(Y5&lt;200000,7500,0)</f>
        <v/>
      </c>
      <c r="Y75" s="9">
        <f>IF(Z5&lt;200000,7500,0)</f>
        <v/>
      </c>
      <c r="Z75" s="9">
        <f>IF(AA5&lt;200000,7500,0)</f>
        <v/>
      </c>
      <c r="AA75" s="9">
        <f>IF(AB5&lt;200000,7500,0)</f>
        <v/>
      </c>
      <c r="AB75" s="9">
        <f>IF(AC5&lt;200000,7500,0)</f>
        <v/>
      </c>
      <c r="AC75" s="9">
        <f>IF(AD5&lt;200000,7500,0)</f>
        <v/>
      </c>
      <c r="AD75" s="9">
        <f>IF(AE5&lt;200000,7500,0)</f>
        <v/>
      </c>
      <c r="AE75" s="9">
        <f>IF(AF5&lt;200000,7500,0)</f>
        <v/>
      </c>
      <c r="AF75" s="9">
        <f>IF(AG5&lt;200000,7500,0)</f>
        <v/>
      </c>
      <c r="AG75" s="9">
        <f>IF(AH5&lt;200000,7500,0)</f>
        <v/>
      </c>
      <c r="AH75" s="9">
        <f>IF(AI5&lt;200000,7500,0)</f>
        <v/>
      </c>
    </row>
    <row r="76" ht="15.75" customHeight="1" s="28">
      <c r="A76" s="9" t="inlineStr">
        <is>
          <t>FCA</t>
        </is>
      </c>
      <c r="C76" s="9">
        <f>IF(D6&lt;200000,7500,0)</f>
        <v/>
      </c>
      <c r="D76" s="9">
        <f>IF(E6&lt;200000,7500,0)</f>
        <v/>
      </c>
      <c r="E76" s="9">
        <f>IF(F6&lt;200000,7500,0)</f>
        <v/>
      </c>
      <c r="F76" s="9">
        <f>IF(G6&lt;200000,7500,0)</f>
        <v/>
      </c>
      <c r="G76" s="9">
        <f>IF(H6&lt;200000,7500,0)</f>
        <v/>
      </c>
      <c r="H76" s="9">
        <f>IF(I6&lt;200000,7500,0)</f>
        <v/>
      </c>
      <c r="I76" s="9">
        <f>IF(J6&lt;200000,7500,0)</f>
        <v/>
      </c>
      <c r="J76" s="9">
        <f>IF(K6&lt;200000,7500,0)</f>
        <v/>
      </c>
      <c r="K76" s="9">
        <f>IF(L6&lt;200000,7500,0)</f>
        <v/>
      </c>
      <c r="L76" s="9">
        <f>IF(M6&lt;200000,7500,0)</f>
        <v/>
      </c>
      <c r="M76" s="9">
        <f>IF(N6&lt;200000,7500,0)</f>
        <v/>
      </c>
      <c r="N76" s="9">
        <f>IF(O6&lt;200000,7500,0)</f>
        <v/>
      </c>
      <c r="O76" s="9">
        <f>IF(P6&lt;200000,7500,0)</f>
        <v/>
      </c>
      <c r="P76" s="9">
        <f>IF(Q6&lt;200000,7500,0)</f>
        <v/>
      </c>
      <c r="Q76" s="9">
        <f>IF(R6&lt;200000,7500,0)</f>
        <v/>
      </c>
      <c r="R76" s="9">
        <f>IF(S6&lt;200000,7500,0)</f>
        <v/>
      </c>
      <c r="S76" s="9">
        <f>IF(T6&lt;200000,7500,0)</f>
        <v/>
      </c>
      <c r="T76" s="9">
        <f>IF(U6&lt;200000,7500,0)</f>
        <v/>
      </c>
      <c r="U76" s="9">
        <f>IF(V6&lt;200000,7500,0)</f>
        <v/>
      </c>
      <c r="V76" s="9">
        <f>IF(W6&lt;200000,7500,0)</f>
        <v/>
      </c>
      <c r="W76" s="9">
        <f>IF(X6&lt;200000,7500,0)</f>
        <v/>
      </c>
      <c r="X76" s="9">
        <f>IF(Y6&lt;200000,7500,0)</f>
        <v/>
      </c>
      <c r="Y76" s="9">
        <f>IF(Z6&lt;200000,7500,0)</f>
        <v/>
      </c>
      <c r="Z76" s="9">
        <f>IF(AA6&lt;200000,7500,0)</f>
        <v/>
      </c>
      <c r="AA76" s="9">
        <f>IF(AB6&lt;200000,7500,0)</f>
        <v/>
      </c>
      <c r="AB76" s="9">
        <f>IF(AC6&lt;200000,7500,0)</f>
        <v/>
      </c>
      <c r="AC76" s="9">
        <f>IF(AD6&lt;200000,7500,0)</f>
        <v/>
      </c>
      <c r="AD76" s="9">
        <f>IF(AE6&lt;200000,7500,0)</f>
        <v/>
      </c>
      <c r="AE76" s="9">
        <f>IF(AF6&lt;200000,7500,0)</f>
        <v/>
      </c>
      <c r="AF76" s="9">
        <f>IF(AG6&lt;200000,7500,0)</f>
        <v/>
      </c>
      <c r="AG76" s="9">
        <f>IF(AH6&lt;200000,7500,0)</f>
        <v/>
      </c>
      <c r="AH76" s="9">
        <f>IF(AI6&lt;200000,7500,0)</f>
        <v/>
      </c>
    </row>
    <row r="77" ht="15.75" customHeight="1" s="28">
      <c r="A77" s="9" t="inlineStr">
        <is>
          <t>Ford</t>
        </is>
      </c>
      <c r="C77" s="9">
        <f>IF(D7&lt;200000,7500,0)</f>
        <v/>
      </c>
      <c r="D77" s="9">
        <f>IF(E7&lt;200000,7500,0)</f>
        <v/>
      </c>
      <c r="E77" s="9">
        <f>IF(F7&lt;200000,7500,0)</f>
        <v/>
      </c>
      <c r="F77" s="9">
        <f>IF(G7&lt;200000,7500,0)</f>
        <v/>
      </c>
      <c r="G77" s="9">
        <f>IF(H7&lt;200000,7500,0)</f>
        <v/>
      </c>
      <c r="H77" s="9">
        <f>IF(I7&lt;200000,7500,0)</f>
        <v/>
      </c>
      <c r="I77" s="9">
        <f>IF(J7&lt;200000,7500,0)</f>
        <v/>
      </c>
      <c r="J77" s="9">
        <f>IF(K7&lt;200000,7500,0)</f>
        <v/>
      </c>
      <c r="K77" s="9">
        <f>IF(L7&lt;200000,7500,0)</f>
        <v/>
      </c>
      <c r="L77" s="9">
        <f>IF(M7&lt;200000,7500,0)</f>
        <v/>
      </c>
      <c r="M77" s="9">
        <f>IF(N7&lt;200000,7500,0)</f>
        <v/>
      </c>
      <c r="N77" s="9">
        <f>IF(O7&lt;200000,7500,0)</f>
        <v/>
      </c>
      <c r="O77" s="9">
        <f>IF(P7&lt;200000,7500,0)</f>
        <v/>
      </c>
      <c r="P77" s="9">
        <f>IF(Q7&lt;200000,7500,0)</f>
        <v/>
      </c>
      <c r="Q77" s="9">
        <f>IF(R7&lt;200000,7500,0)</f>
        <v/>
      </c>
      <c r="R77" s="9">
        <f>IF(S7&lt;200000,7500,0)</f>
        <v/>
      </c>
      <c r="S77" s="9">
        <f>IF(T7&lt;200000,7500,0)</f>
        <v/>
      </c>
      <c r="T77" s="9">
        <f>IF(U7&lt;200000,7500,0)</f>
        <v/>
      </c>
      <c r="U77" s="9">
        <f>IF(V7&lt;200000,7500,0)</f>
        <v/>
      </c>
      <c r="V77" s="9">
        <f>IF(W7&lt;200000,7500,0)</f>
        <v/>
      </c>
      <c r="W77" s="9">
        <f>IF(X7&lt;200000,7500,0)</f>
        <v/>
      </c>
      <c r="X77" s="9">
        <f>IF(Y7&lt;200000,7500,0)</f>
        <v/>
      </c>
      <c r="Y77" s="9">
        <f>IF(Z7&lt;200000,7500,0)</f>
        <v/>
      </c>
      <c r="Z77" s="9">
        <f>IF(AA7&lt;200000,7500,0)</f>
        <v/>
      </c>
      <c r="AA77" s="9">
        <f>IF(AB7&lt;200000,7500,0)</f>
        <v/>
      </c>
      <c r="AB77" s="9">
        <f>IF(AC7&lt;200000,7500,0)</f>
        <v/>
      </c>
      <c r="AC77" s="9">
        <f>IF(AD7&lt;200000,7500,0)</f>
        <v/>
      </c>
      <c r="AD77" s="9">
        <f>IF(AE7&lt;200000,7500,0)</f>
        <v/>
      </c>
      <c r="AE77" s="9">
        <f>IF(AF7&lt;200000,7500,0)</f>
        <v/>
      </c>
      <c r="AF77" s="9">
        <f>IF(AG7&lt;200000,7500,0)</f>
        <v/>
      </c>
      <c r="AG77" s="9">
        <f>IF(AH7&lt;200000,7500,0)</f>
        <v/>
      </c>
      <c r="AH77" s="9">
        <f>IF(AI7&lt;200000,7500,0)</f>
        <v/>
      </c>
    </row>
    <row r="78" ht="15.75" customHeight="1" s="28">
      <c r="A78" s="9" t="inlineStr">
        <is>
          <t>GM</t>
        </is>
      </c>
      <c r="C78" s="9">
        <f>IF(D8&lt;200000,7500,0)</f>
        <v/>
      </c>
      <c r="D78" s="9">
        <f>IF(E8&lt;200000,7500,0)</f>
        <v/>
      </c>
      <c r="E78" s="9">
        <f>IF(F8&lt;200000,7500,0)</f>
        <v/>
      </c>
      <c r="F78" s="9">
        <f>IF(G8&lt;200000,7500,0)</f>
        <v/>
      </c>
      <c r="G78" s="9">
        <f>IF(H8&lt;200000,7500,0)</f>
        <v/>
      </c>
      <c r="H78" s="9">
        <f>IF(I8&lt;200000,7500,0)</f>
        <v/>
      </c>
      <c r="I78" s="9">
        <f>IF(J8&lt;200000,7500,0)</f>
        <v/>
      </c>
      <c r="J78" s="9">
        <f>IF(K8&lt;200000,7500,0)</f>
        <v/>
      </c>
      <c r="K78" s="9">
        <f>IF(L8&lt;200000,7500,0)</f>
        <v/>
      </c>
      <c r="L78" s="9">
        <f>IF(M8&lt;200000,7500,0)</f>
        <v/>
      </c>
      <c r="M78" s="9">
        <f>IF(N8&lt;200000,7500,0)</f>
        <v/>
      </c>
      <c r="N78" s="9">
        <f>IF(O8&lt;200000,7500,0)</f>
        <v/>
      </c>
      <c r="O78" s="9">
        <f>IF(P8&lt;200000,7500,0)</f>
        <v/>
      </c>
      <c r="P78" s="9">
        <f>IF(Q8&lt;200000,7500,0)</f>
        <v/>
      </c>
      <c r="Q78" s="9">
        <f>IF(R8&lt;200000,7500,0)</f>
        <v/>
      </c>
      <c r="R78" s="9">
        <f>IF(S8&lt;200000,7500,0)</f>
        <v/>
      </c>
      <c r="S78" s="9">
        <f>IF(T8&lt;200000,7500,0)</f>
        <v/>
      </c>
      <c r="T78" s="9">
        <f>IF(U8&lt;200000,7500,0)</f>
        <v/>
      </c>
      <c r="U78" s="9">
        <f>IF(V8&lt;200000,7500,0)</f>
        <v/>
      </c>
      <c r="V78" s="9">
        <f>IF(W8&lt;200000,7500,0)</f>
        <v/>
      </c>
      <c r="W78" s="9">
        <f>IF(X8&lt;200000,7500,0)</f>
        <v/>
      </c>
      <c r="X78" s="9">
        <f>IF(Y8&lt;200000,7500,0)</f>
        <v/>
      </c>
      <c r="Y78" s="9">
        <f>IF(Z8&lt;200000,7500,0)</f>
        <v/>
      </c>
      <c r="Z78" s="9">
        <f>IF(AA8&lt;200000,7500,0)</f>
        <v/>
      </c>
      <c r="AA78" s="9">
        <f>IF(AB8&lt;200000,7500,0)</f>
        <v/>
      </c>
      <c r="AB78" s="9">
        <f>IF(AC8&lt;200000,7500,0)</f>
        <v/>
      </c>
      <c r="AC78" s="9">
        <f>IF(AD8&lt;200000,7500,0)</f>
        <v/>
      </c>
      <c r="AD78" s="9">
        <f>IF(AE8&lt;200000,7500,0)</f>
        <v/>
      </c>
      <c r="AE78" s="9">
        <f>IF(AF8&lt;200000,7500,0)</f>
        <v/>
      </c>
      <c r="AF78" s="9">
        <f>IF(AG8&lt;200000,7500,0)</f>
        <v/>
      </c>
      <c r="AG78" s="9">
        <f>IF(AH8&lt;200000,7500,0)</f>
        <v/>
      </c>
      <c r="AH78" s="9">
        <f>IF(AI8&lt;200000,7500,0)</f>
        <v/>
      </c>
    </row>
    <row r="79" ht="15.75" customHeight="1" s="28">
      <c r="A79" s="9" t="inlineStr">
        <is>
          <t>Hyundai</t>
        </is>
      </c>
      <c r="C79" s="9">
        <f>IF(D9&lt;200000,7500,0)</f>
        <v/>
      </c>
      <c r="D79" s="9">
        <f>IF(E9&lt;200000,7500,0)</f>
        <v/>
      </c>
      <c r="E79" s="9">
        <f>IF(F9&lt;200000,7500,0)</f>
        <v/>
      </c>
      <c r="F79" s="9">
        <f>IF(G9&lt;200000,7500,0)</f>
        <v/>
      </c>
      <c r="G79" s="9">
        <f>IF(H9&lt;200000,7500,0)</f>
        <v/>
      </c>
      <c r="H79" s="9">
        <f>IF(I9&lt;200000,7500,0)</f>
        <v/>
      </c>
      <c r="I79" s="9">
        <f>IF(J9&lt;200000,7500,0)</f>
        <v/>
      </c>
      <c r="J79" s="9">
        <f>IF(K9&lt;200000,7500,0)</f>
        <v/>
      </c>
      <c r="K79" s="9">
        <f>IF(L9&lt;200000,7500,0)</f>
        <v/>
      </c>
      <c r="L79" s="9">
        <f>IF(M9&lt;200000,7500,0)</f>
        <v/>
      </c>
      <c r="M79" s="9">
        <f>IF(N9&lt;200000,7500,0)</f>
        <v/>
      </c>
      <c r="N79" s="9">
        <f>IF(O9&lt;200000,7500,0)</f>
        <v/>
      </c>
      <c r="O79" s="9">
        <f>IF(P9&lt;200000,7500,0)</f>
        <v/>
      </c>
      <c r="P79" s="9">
        <f>IF(Q9&lt;200000,7500,0)</f>
        <v/>
      </c>
      <c r="Q79" s="9">
        <f>IF(R9&lt;200000,7500,0)</f>
        <v/>
      </c>
      <c r="R79" s="9">
        <f>IF(S9&lt;200000,7500,0)</f>
        <v/>
      </c>
      <c r="S79" s="9">
        <f>IF(T9&lt;200000,7500,0)</f>
        <v/>
      </c>
      <c r="T79" s="9">
        <f>IF(U9&lt;200000,7500,0)</f>
        <v/>
      </c>
      <c r="U79" s="9">
        <f>IF(V9&lt;200000,7500,0)</f>
        <v/>
      </c>
      <c r="V79" s="9">
        <f>IF(W9&lt;200000,7500,0)</f>
        <v/>
      </c>
      <c r="W79" s="9">
        <f>IF(X9&lt;200000,7500,0)</f>
        <v/>
      </c>
      <c r="X79" s="9">
        <f>IF(Y9&lt;200000,7500,0)</f>
        <v/>
      </c>
      <c r="Y79" s="9">
        <f>IF(Z9&lt;200000,7500,0)</f>
        <v/>
      </c>
      <c r="Z79" s="9">
        <f>IF(AA9&lt;200000,7500,0)</f>
        <v/>
      </c>
      <c r="AA79" s="9">
        <f>IF(AB9&lt;200000,7500,0)</f>
        <v/>
      </c>
      <c r="AB79" s="9">
        <f>IF(AC9&lt;200000,7500,0)</f>
        <v/>
      </c>
      <c r="AC79" s="9">
        <f>IF(AD9&lt;200000,7500,0)</f>
        <v/>
      </c>
      <c r="AD79" s="9">
        <f>IF(AE9&lt;200000,7500,0)</f>
        <v/>
      </c>
      <c r="AE79" s="9">
        <f>IF(AF9&lt;200000,7500,0)</f>
        <v/>
      </c>
      <c r="AF79" s="9">
        <f>IF(AG9&lt;200000,7500,0)</f>
        <v/>
      </c>
      <c r="AG79" s="9">
        <f>IF(AH9&lt;200000,7500,0)</f>
        <v/>
      </c>
      <c r="AH79" s="9">
        <f>IF(AI9&lt;200000,7500,0)</f>
        <v/>
      </c>
    </row>
    <row r="80" ht="15.75" customHeight="1" s="28">
      <c r="A80" s="9" t="inlineStr">
        <is>
          <t>Kia</t>
        </is>
      </c>
      <c r="C80" s="9">
        <f>IF(D10&lt;200000,7500,0)</f>
        <v/>
      </c>
      <c r="D80" s="9">
        <f>IF(E10&lt;200000,7500,0)</f>
        <v/>
      </c>
      <c r="E80" s="9">
        <f>IF(F10&lt;200000,7500,0)</f>
        <v/>
      </c>
      <c r="F80" s="9">
        <f>IF(G10&lt;200000,7500,0)</f>
        <v/>
      </c>
      <c r="G80" s="9">
        <f>IF(H10&lt;200000,7500,0)</f>
        <v/>
      </c>
      <c r="H80" s="9">
        <f>IF(I10&lt;200000,7500,0)</f>
        <v/>
      </c>
      <c r="I80" s="9">
        <f>IF(J10&lt;200000,7500,0)</f>
        <v/>
      </c>
      <c r="J80" s="9">
        <f>IF(K10&lt;200000,7500,0)</f>
        <v/>
      </c>
      <c r="K80" s="9">
        <f>IF(L10&lt;200000,7500,0)</f>
        <v/>
      </c>
      <c r="L80" s="9">
        <f>IF(M10&lt;200000,7500,0)</f>
        <v/>
      </c>
      <c r="M80" s="9">
        <f>IF(N10&lt;200000,7500,0)</f>
        <v/>
      </c>
      <c r="N80" s="9">
        <f>IF(O10&lt;200000,7500,0)</f>
        <v/>
      </c>
      <c r="O80" s="9">
        <f>IF(P10&lt;200000,7500,0)</f>
        <v/>
      </c>
      <c r="P80" s="9">
        <f>IF(Q10&lt;200000,7500,0)</f>
        <v/>
      </c>
      <c r="Q80" s="9">
        <f>IF(R10&lt;200000,7500,0)</f>
        <v/>
      </c>
      <c r="R80" s="9">
        <f>IF(S10&lt;200000,7500,0)</f>
        <v/>
      </c>
      <c r="S80" s="9">
        <f>IF(T10&lt;200000,7500,0)</f>
        <v/>
      </c>
      <c r="T80" s="9">
        <f>IF(U10&lt;200000,7500,0)</f>
        <v/>
      </c>
      <c r="U80" s="9">
        <f>IF(V10&lt;200000,7500,0)</f>
        <v/>
      </c>
      <c r="V80" s="9">
        <f>IF(W10&lt;200000,7500,0)</f>
        <v/>
      </c>
      <c r="W80" s="9">
        <f>IF(X10&lt;200000,7500,0)</f>
        <v/>
      </c>
      <c r="X80" s="9">
        <f>IF(Y10&lt;200000,7500,0)</f>
        <v/>
      </c>
      <c r="Y80" s="9">
        <f>IF(Z10&lt;200000,7500,0)</f>
        <v/>
      </c>
      <c r="Z80" s="9">
        <f>IF(AA10&lt;200000,7500,0)</f>
        <v/>
      </c>
      <c r="AA80" s="9">
        <f>IF(AB10&lt;200000,7500,0)</f>
        <v/>
      </c>
      <c r="AB80" s="9">
        <f>IF(AC10&lt;200000,7500,0)</f>
        <v/>
      </c>
      <c r="AC80" s="9">
        <f>IF(AD10&lt;200000,7500,0)</f>
        <v/>
      </c>
      <c r="AD80" s="9">
        <f>IF(AE10&lt;200000,7500,0)</f>
        <v/>
      </c>
      <c r="AE80" s="9">
        <f>IF(AF10&lt;200000,7500,0)</f>
        <v/>
      </c>
      <c r="AF80" s="9">
        <f>IF(AG10&lt;200000,7500,0)</f>
        <v/>
      </c>
      <c r="AG80" s="9">
        <f>IF(AH10&lt;200000,7500,0)</f>
        <v/>
      </c>
      <c r="AH80" s="9">
        <f>IF(AI10&lt;200000,7500,0)</f>
        <v/>
      </c>
    </row>
    <row r="81" ht="15.75" customHeight="1" s="28">
      <c r="A81" s="9" t="inlineStr">
        <is>
          <t>Mercedes</t>
        </is>
      </c>
      <c r="C81" s="9">
        <f>IF(D11&lt;200000,7500,0)</f>
        <v/>
      </c>
      <c r="D81" s="9">
        <f>IF(E11&lt;200000,7500,0)</f>
        <v/>
      </c>
      <c r="E81" s="9">
        <f>IF(F11&lt;200000,7500,0)</f>
        <v/>
      </c>
      <c r="F81" s="9">
        <f>IF(G11&lt;200000,7500,0)</f>
        <v/>
      </c>
      <c r="G81" s="9">
        <f>IF(H11&lt;200000,7500,0)</f>
        <v/>
      </c>
      <c r="H81" s="9">
        <f>IF(I11&lt;200000,7500,0)</f>
        <v/>
      </c>
      <c r="I81" s="9">
        <f>IF(J11&lt;200000,7500,0)</f>
        <v/>
      </c>
      <c r="J81" s="9">
        <f>IF(K11&lt;200000,7500,0)</f>
        <v/>
      </c>
      <c r="K81" s="9">
        <f>IF(L11&lt;200000,7500,0)</f>
        <v/>
      </c>
      <c r="L81" s="9">
        <f>IF(M11&lt;200000,7500,0)</f>
        <v/>
      </c>
      <c r="M81" s="9">
        <f>IF(N11&lt;200000,7500,0)</f>
        <v/>
      </c>
      <c r="N81" s="9">
        <f>IF(O11&lt;200000,7500,0)</f>
        <v/>
      </c>
      <c r="O81" s="9">
        <f>IF(P11&lt;200000,7500,0)</f>
        <v/>
      </c>
      <c r="P81" s="9">
        <f>IF(Q11&lt;200000,7500,0)</f>
        <v/>
      </c>
      <c r="Q81" s="9">
        <f>IF(R11&lt;200000,7500,0)</f>
        <v/>
      </c>
      <c r="R81" s="9">
        <f>IF(S11&lt;200000,7500,0)</f>
        <v/>
      </c>
      <c r="S81" s="9">
        <f>IF(T11&lt;200000,7500,0)</f>
        <v/>
      </c>
      <c r="T81" s="9">
        <f>IF(U11&lt;200000,7500,0)</f>
        <v/>
      </c>
      <c r="U81" s="9">
        <f>IF(V11&lt;200000,7500,0)</f>
        <v/>
      </c>
      <c r="V81" s="9">
        <f>IF(W11&lt;200000,7500,0)</f>
        <v/>
      </c>
      <c r="W81" s="9">
        <f>IF(X11&lt;200000,7500,0)</f>
        <v/>
      </c>
      <c r="X81" s="9">
        <f>IF(Y11&lt;200000,7500,0)</f>
        <v/>
      </c>
      <c r="Y81" s="9">
        <f>IF(Z11&lt;200000,7500,0)</f>
        <v/>
      </c>
      <c r="Z81" s="9">
        <f>IF(AA11&lt;200000,7500,0)</f>
        <v/>
      </c>
      <c r="AA81" s="9">
        <f>IF(AB11&lt;200000,7500,0)</f>
        <v/>
      </c>
      <c r="AB81" s="9">
        <f>IF(AC11&lt;200000,7500,0)</f>
        <v/>
      </c>
      <c r="AC81" s="9">
        <f>IF(AD11&lt;200000,7500,0)</f>
        <v/>
      </c>
      <c r="AD81" s="9">
        <f>IF(AE11&lt;200000,7500,0)</f>
        <v/>
      </c>
      <c r="AE81" s="9">
        <f>IF(AF11&lt;200000,7500,0)</f>
        <v/>
      </c>
      <c r="AF81" s="9">
        <f>IF(AG11&lt;200000,7500,0)</f>
        <v/>
      </c>
      <c r="AG81" s="9">
        <f>IF(AH11&lt;200000,7500,0)</f>
        <v/>
      </c>
      <c r="AH81" s="9">
        <f>IF(AI11&lt;200000,7500,0)</f>
        <v/>
      </c>
    </row>
    <row r="82" ht="15.75" customHeight="1" s="28">
      <c r="A82" s="9" t="inlineStr">
        <is>
          <t>Mitsubishi</t>
        </is>
      </c>
      <c r="C82" s="9">
        <f>IF(D12&lt;200000,7500,0)</f>
        <v/>
      </c>
      <c r="D82" s="9">
        <f>IF(E12&lt;200000,7500,0)</f>
        <v/>
      </c>
      <c r="E82" s="9">
        <f>IF(F12&lt;200000,7500,0)</f>
        <v/>
      </c>
      <c r="F82" s="9">
        <f>IF(G12&lt;200000,7500,0)</f>
        <v/>
      </c>
      <c r="G82" s="9">
        <f>IF(H12&lt;200000,7500,0)</f>
        <v/>
      </c>
      <c r="H82" s="9">
        <f>IF(I12&lt;200000,7500,0)</f>
        <v/>
      </c>
      <c r="I82" s="9">
        <f>IF(J12&lt;200000,7500,0)</f>
        <v/>
      </c>
      <c r="J82" s="9">
        <f>IF(K12&lt;200000,7500,0)</f>
        <v/>
      </c>
      <c r="K82" s="9">
        <f>IF(L12&lt;200000,7500,0)</f>
        <v/>
      </c>
      <c r="L82" s="9">
        <f>IF(M12&lt;200000,7500,0)</f>
        <v/>
      </c>
      <c r="M82" s="9">
        <f>IF(N12&lt;200000,7500,0)</f>
        <v/>
      </c>
      <c r="N82" s="9">
        <f>IF(O12&lt;200000,7500,0)</f>
        <v/>
      </c>
      <c r="O82" s="9">
        <f>IF(P12&lt;200000,7500,0)</f>
        <v/>
      </c>
      <c r="P82" s="9">
        <f>IF(Q12&lt;200000,7500,0)</f>
        <v/>
      </c>
      <c r="Q82" s="9">
        <f>IF(R12&lt;200000,7500,0)</f>
        <v/>
      </c>
      <c r="R82" s="9">
        <f>IF(S12&lt;200000,7500,0)</f>
        <v/>
      </c>
      <c r="S82" s="9">
        <f>IF(T12&lt;200000,7500,0)</f>
        <v/>
      </c>
      <c r="T82" s="9">
        <f>IF(U12&lt;200000,7500,0)</f>
        <v/>
      </c>
      <c r="U82" s="9">
        <f>IF(V12&lt;200000,7500,0)</f>
        <v/>
      </c>
      <c r="V82" s="9">
        <f>IF(W12&lt;200000,7500,0)</f>
        <v/>
      </c>
      <c r="W82" s="9">
        <f>IF(X12&lt;200000,7500,0)</f>
        <v/>
      </c>
      <c r="X82" s="9">
        <f>IF(Y12&lt;200000,7500,0)</f>
        <v/>
      </c>
      <c r="Y82" s="9">
        <f>IF(Z12&lt;200000,7500,0)</f>
        <v/>
      </c>
      <c r="Z82" s="9">
        <f>IF(AA12&lt;200000,7500,0)</f>
        <v/>
      </c>
      <c r="AA82" s="9">
        <f>IF(AB12&lt;200000,7500,0)</f>
        <v/>
      </c>
      <c r="AB82" s="9">
        <f>IF(AC12&lt;200000,7500,0)</f>
        <v/>
      </c>
      <c r="AC82" s="9">
        <f>IF(AD12&lt;200000,7500,0)</f>
        <v/>
      </c>
      <c r="AD82" s="9">
        <f>IF(AE12&lt;200000,7500,0)</f>
        <v/>
      </c>
      <c r="AE82" s="9">
        <f>IF(AF12&lt;200000,7500,0)</f>
        <v/>
      </c>
      <c r="AF82" s="9">
        <f>IF(AG12&lt;200000,7500,0)</f>
        <v/>
      </c>
      <c r="AG82" s="9">
        <f>IF(AH12&lt;200000,7500,0)</f>
        <v/>
      </c>
      <c r="AH82" s="9">
        <f>IF(AI12&lt;200000,7500,0)</f>
        <v/>
      </c>
    </row>
    <row r="83" ht="15.75" customHeight="1" s="28">
      <c r="A83" s="9" t="inlineStr">
        <is>
          <t>Nissan</t>
        </is>
      </c>
      <c r="C83" s="9">
        <f>IF(D13&lt;200000,7500,0)</f>
        <v/>
      </c>
      <c r="D83" s="9">
        <f>IF(E13&lt;200000,7500,0)</f>
        <v/>
      </c>
      <c r="E83" s="9">
        <f>IF(F13&lt;200000,7500,0)</f>
        <v/>
      </c>
      <c r="F83" s="9">
        <f>IF(G13&lt;200000,7500,0)</f>
        <v/>
      </c>
      <c r="G83" s="9">
        <f>IF(H13&lt;200000,7500,0)</f>
        <v/>
      </c>
      <c r="H83" s="9">
        <f>IF(I13&lt;200000,7500,0)</f>
        <v/>
      </c>
      <c r="I83" s="9">
        <f>IF(J13&lt;200000,7500,0)</f>
        <v/>
      </c>
      <c r="J83" s="9">
        <f>IF(K13&lt;200000,7500,0)</f>
        <v/>
      </c>
      <c r="K83" s="9">
        <f>IF(L13&lt;200000,7500,0)</f>
        <v/>
      </c>
      <c r="L83" s="9">
        <f>IF(M13&lt;200000,7500,0)</f>
        <v/>
      </c>
      <c r="M83" s="9">
        <f>IF(N13&lt;200000,7500,0)</f>
        <v/>
      </c>
      <c r="N83" s="9">
        <f>IF(O13&lt;200000,7500,0)</f>
        <v/>
      </c>
      <c r="O83" s="9">
        <f>IF(P13&lt;200000,7500,0)</f>
        <v/>
      </c>
      <c r="P83" s="9">
        <f>IF(Q13&lt;200000,7500,0)</f>
        <v/>
      </c>
      <c r="Q83" s="9">
        <f>IF(R13&lt;200000,7500,0)</f>
        <v/>
      </c>
      <c r="R83" s="9">
        <f>IF(S13&lt;200000,7500,0)</f>
        <v/>
      </c>
      <c r="S83" s="9">
        <f>IF(T13&lt;200000,7500,0)</f>
        <v/>
      </c>
      <c r="T83" s="9">
        <f>IF(U13&lt;200000,7500,0)</f>
        <v/>
      </c>
      <c r="U83" s="9">
        <f>IF(V13&lt;200000,7500,0)</f>
        <v/>
      </c>
      <c r="V83" s="9">
        <f>IF(W13&lt;200000,7500,0)</f>
        <v/>
      </c>
      <c r="W83" s="9">
        <f>IF(X13&lt;200000,7500,0)</f>
        <v/>
      </c>
      <c r="X83" s="9">
        <f>IF(Y13&lt;200000,7500,0)</f>
        <v/>
      </c>
      <c r="Y83" s="9">
        <f>IF(Z13&lt;200000,7500,0)</f>
        <v/>
      </c>
      <c r="Z83" s="9">
        <f>IF(AA13&lt;200000,7500,0)</f>
        <v/>
      </c>
      <c r="AA83" s="9">
        <f>IF(AB13&lt;200000,7500,0)</f>
        <v/>
      </c>
      <c r="AB83" s="9">
        <f>IF(AC13&lt;200000,7500,0)</f>
        <v/>
      </c>
      <c r="AC83" s="9">
        <f>IF(AD13&lt;200000,7500,0)</f>
        <v/>
      </c>
      <c r="AD83" s="9">
        <f>IF(AE13&lt;200000,7500,0)</f>
        <v/>
      </c>
      <c r="AE83" s="9">
        <f>IF(AF13&lt;200000,7500,0)</f>
        <v/>
      </c>
      <c r="AF83" s="9">
        <f>IF(AG13&lt;200000,7500,0)</f>
        <v/>
      </c>
      <c r="AG83" s="9">
        <f>IF(AH13&lt;200000,7500,0)</f>
        <v/>
      </c>
      <c r="AH83" s="9">
        <f>IF(AI13&lt;200000,7500,0)</f>
        <v/>
      </c>
    </row>
    <row r="84" ht="15.75" customHeight="1" s="28">
      <c r="A84" s="9" t="inlineStr">
        <is>
          <t>Porsche</t>
        </is>
      </c>
      <c r="C84" s="9">
        <f>IF(D14&lt;200000,7500,0)</f>
        <v/>
      </c>
      <c r="D84" s="9">
        <f>IF(E14&lt;200000,7500,0)</f>
        <v/>
      </c>
      <c r="E84" s="9">
        <f>IF(F14&lt;200000,7500,0)</f>
        <v/>
      </c>
      <c r="F84" s="9">
        <f>IF(G14&lt;200000,7500,0)</f>
        <v/>
      </c>
      <c r="G84" s="9">
        <f>IF(H14&lt;200000,7500,0)</f>
        <v/>
      </c>
      <c r="H84" s="9">
        <f>IF(I14&lt;200000,7500,0)</f>
        <v/>
      </c>
      <c r="I84" s="9">
        <f>IF(J14&lt;200000,7500,0)</f>
        <v/>
      </c>
      <c r="J84" s="9">
        <f>IF(K14&lt;200000,7500,0)</f>
        <v/>
      </c>
      <c r="K84" s="9">
        <f>IF(L14&lt;200000,7500,0)</f>
        <v/>
      </c>
      <c r="L84" s="9">
        <f>IF(M14&lt;200000,7500,0)</f>
        <v/>
      </c>
      <c r="M84" s="9">
        <f>IF(N14&lt;200000,7500,0)</f>
        <v/>
      </c>
      <c r="N84" s="9">
        <f>IF(O14&lt;200000,7500,0)</f>
        <v/>
      </c>
      <c r="O84" s="9">
        <f>IF(P14&lt;200000,7500,0)</f>
        <v/>
      </c>
      <c r="P84" s="9">
        <f>IF(Q14&lt;200000,7500,0)</f>
        <v/>
      </c>
      <c r="Q84" s="9">
        <f>IF(R14&lt;200000,7500,0)</f>
        <v/>
      </c>
      <c r="R84" s="9">
        <f>IF(S14&lt;200000,7500,0)</f>
        <v/>
      </c>
      <c r="S84" s="9">
        <f>IF(T14&lt;200000,7500,0)</f>
        <v/>
      </c>
      <c r="T84" s="9">
        <f>IF(U14&lt;200000,7500,0)</f>
        <v/>
      </c>
      <c r="U84" s="9">
        <f>IF(V14&lt;200000,7500,0)</f>
        <v/>
      </c>
      <c r="V84" s="9">
        <f>IF(W14&lt;200000,7500,0)</f>
        <v/>
      </c>
      <c r="W84" s="9">
        <f>IF(X14&lt;200000,7500,0)</f>
        <v/>
      </c>
      <c r="X84" s="9">
        <f>IF(Y14&lt;200000,7500,0)</f>
        <v/>
      </c>
      <c r="Y84" s="9">
        <f>IF(Z14&lt;200000,7500,0)</f>
        <v/>
      </c>
      <c r="Z84" s="9">
        <f>IF(AA14&lt;200000,7500,0)</f>
        <v/>
      </c>
      <c r="AA84" s="9">
        <f>IF(AB14&lt;200000,7500,0)</f>
        <v/>
      </c>
      <c r="AB84" s="9">
        <f>IF(AC14&lt;200000,7500,0)</f>
        <v/>
      </c>
      <c r="AC84" s="9">
        <f>IF(AD14&lt;200000,7500,0)</f>
        <v/>
      </c>
      <c r="AD84" s="9">
        <f>IF(AE14&lt;200000,7500,0)</f>
        <v/>
      </c>
      <c r="AE84" s="9">
        <f>IF(AF14&lt;200000,7500,0)</f>
        <v/>
      </c>
      <c r="AF84" s="9">
        <f>IF(AG14&lt;200000,7500,0)</f>
        <v/>
      </c>
      <c r="AG84" s="9">
        <f>IF(AH14&lt;200000,7500,0)</f>
        <v/>
      </c>
      <c r="AH84" s="9">
        <f>IF(AI14&lt;200000,7500,0)</f>
        <v/>
      </c>
    </row>
    <row r="85" ht="15.75" customHeight="1" s="28">
      <c r="A85" s="9" t="inlineStr">
        <is>
          <t>Tesla</t>
        </is>
      </c>
      <c r="C85" s="9">
        <f>IF(D15&lt;200000,7500,0)</f>
        <v/>
      </c>
      <c r="D85" s="9">
        <f>IF(E15&lt;200000,7500,0)</f>
        <v/>
      </c>
      <c r="E85" s="9">
        <f>IF(F15&lt;200000,7500,0)</f>
        <v/>
      </c>
      <c r="F85" s="9">
        <f>IF(G15&lt;200000,7500,0)</f>
        <v/>
      </c>
      <c r="G85" s="9">
        <f>IF(H15&lt;200000,7500,0)</f>
        <v/>
      </c>
      <c r="H85" s="9">
        <f>IF(I15&lt;200000,7500,0)</f>
        <v/>
      </c>
      <c r="I85" s="9">
        <f>IF(J15&lt;200000,7500,0)</f>
        <v/>
      </c>
      <c r="J85" s="9">
        <f>IF(K15&lt;200000,7500,0)</f>
        <v/>
      </c>
      <c r="K85" s="9">
        <f>IF(L15&lt;200000,7500,0)</f>
        <v/>
      </c>
      <c r="L85" s="9">
        <f>IF(M15&lt;200000,7500,0)</f>
        <v/>
      </c>
      <c r="M85" s="9">
        <f>IF(N15&lt;200000,7500,0)</f>
        <v/>
      </c>
      <c r="N85" s="9">
        <f>IF(O15&lt;200000,7500,0)</f>
        <v/>
      </c>
      <c r="O85" s="9">
        <f>IF(P15&lt;200000,7500,0)</f>
        <v/>
      </c>
      <c r="P85" s="9">
        <f>IF(Q15&lt;200000,7500,0)</f>
        <v/>
      </c>
      <c r="Q85" s="9">
        <f>IF(R15&lt;200000,7500,0)</f>
        <v/>
      </c>
      <c r="R85" s="9">
        <f>IF(S15&lt;200000,7500,0)</f>
        <v/>
      </c>
      <c r="S85" s="9">
        <f>IF(T15&lt;200000,7500,0)</f>
        <v/>
      </c>
      <c r="T85" s="9">
        <f>IF(U15&lt;200000,7500,0)</f>
        <v/>
      </c>
      <c r="U85" s="9">
        <f>IF(V15&lt;200000,7500,0)</f>
        <v/>
      </c>
      <c r="V85" s="9">
        <f>IF(W15&lt;200000,7500,0)</f>
        <v/>
      </c>
      <c r="W85" s="9">
        <f>IF(X15&lt;200000,7500,0)</f>
        <v/>
      </c>
      <c r="X85" s="9">
        <f>IF(Y15&lt;200000,7500,0)</f>
        <v/>
      </c>
      <c r="Y85" s="9">
        <f>IF(Z15&lt;200000,7500,0)</f>
        <v/>
      </c>
      <c r="Z85" s="9">
        <f>IF(AA15&lt;200000,7500,0)</f>
        <v/>
      </c>
      <c r="AA85" s="9">
        <f>IF(AB15&lt;200000,7500,0)</f>
        <v/>
      </c>
      <c r="AB85" s="9">
        <f>IF(AC15&lt;200000,7500,0)</f>
        <v/>
      </c>
      <c r="AC85" s="9">
        <f>IF(AD15&lt;200000,7500,0)</f>
        <v/>
      </c>
      <c r="AD85" s="9">
        <f>IF(AE15&lt;200000,7500,0)</f>
        <v/>
      </c>
      <c r="AE85" s="9">
        <f>IF(AF15&lt;200000,7500,0)</f>
        <v/>
      </c>
      <c r="AF85" s="9">
        <f>IF(AG15&lt;200000,7500,0)</f>
        <v/>
      </c>
      <c r="AG85" s="9">
        <f>IF(AH15&lt;200000,7500,0)</f>
        <v/>
      </c>
      <c r="AH85" s="9">
        <f>IF(AI15&lt;200000,7500,0)</f>
        <v/>
      </c>
    </row>
    <row r="86" ht="15.75" customHeight="1" s="28">
      <c r="A86" s="9" t="inlineStr">
        <is>
          <t>Toyota</t>
        </is>
      </c>
      <c r="C86" s="9">
        <f>IF(D16&lt;200000,7500,0)</f>
        <v/>
      </c>
      <c r="D86" s="9">
        <f>IF(E16&lt;200000,7500,0)</f>
        <v/>
      </c>
      <c r="E86" s="9">
        <f>IF(F16&lt;200000,7500,0)</f>
        <v/>
      </c>
      <c r="F86" s="9">
        <f>IF(G16&lt;200000,7500,0)</f>
        <v/>
      </c>
      <c r="G86" s="9">
        <f>IF(H16&lt;200000,7500,0)</f>
        <v/>
      </c>
      <c r="H86" s="9">
        <f>IF(I16&lt;200000,7500,0)</f>
        <v/>
      </c>
      <c r="I86" s="9">
        <f>IF(J16&lt;200000,7500,0)</f>
        <v/>
      </c>
      <c r="J86" s="9">
        <f>IF(K16&lt;200000,7500,0)</f>
        <v/>
      </c>
      <c r="K86" s="9">
        <f>IF(L16&lt;200000,7500,0)</f>
        <v/>
      </c>
      <c r="L86" s="9">
        <f>IF(M16&lt;200000,7500,0)</f>
        <v/>
      </c>
      <c r="M86" s="9">
        <f>IF(N16&lt;200000,7500,0)</f>
        <v/>
      </c>
      <c r="N86" s="9">
        <f>IF(O16&lt;200000,7500,0)</f>
        <v/>
      </c>
      <c r="O86" s="9">
        <f>IF(P16&lt;200000,7500,0)</f>
        <v/>
      </c>
      <c r="P86" s="9">
        <f>IF(Q16&lt;200000,7500,0)</f>
        <v/>
      </c>
      <c r="Q86" s="9">
        <f>IF(R16&lt;200000,7500,0)</f>
        <v/>
      </c>
      <c r="R86" s="9">
        <f>IF(S16&lt;200000,7500,0)</f>
        <v/>
      </c>
      <c r="S86" s="9">
        <f>IF(T16&lt;200000,7500,0)</f>
        <v/>
      </c>
      <c r="T86" s="9">
        <f>IF(U16&lt;200000,7500,0)</f>
        <v/>
      </c>
      <c r="U86" s="9">
        <f>IF(V16&lt;200000,7500,0)</f>
        <v/>
      </c>
      <c r="V86" s="9">
        <f>IF(W16&lt;200000,7500,0)</f>
        <v/>
      </c>
      <c r="W86" s="9">
        <f>IF(X16&lt;200000,7500,0)</f>
        <v/>
      </c>
      <c r="X86" s="9">
        <f>IF(Y16&lt;200000,7500,0)</f>
        <v/>
      </c>
      <c r="Y86" s="9">
        <f>IF(Z16&lt;200000,7500,0)</f>
        <v/>
      </c>
      <c r="Z86" s="9">
        <f>IF(AA16&lt;200000,7500,0)</f>
        <v/>
      </c>
      <c r="AA86" s="9">
        <f>IF(AB16&lt;200000,7500,0)</f>
        <v/>
      </c>
      <c r="AB86" s="9">
        <f>IF(AC16&lt;200000,7500,0)</f>
        <v/>
      </c>
      <c r="AC86" s="9">
        <f>IF(AD16&lt;200000,7500,0)</f>
        <v/>
      </c>
      <c r="AD86" s="9">
        <f>IF(AE16&lt;200000,7500,0)</f>
        <v/>
      </c>
      <c r="AE86" s="9">
        <f>IF(AF16&lt;200000,7500,0)</f>
        <v/>
      </c>
      <c r="AF86" s="9">
        <f>IF(AG16&lt;200000,7500,0)</f>
        <v/>
      </c>
      <c r="AG86" s="9">
        <f>IF(AH16&lt;200000,7500,0)</f>
        <v/>
      </c>
      <c r="AH86" s="9">
        <f>IF(AI16&lt;200000,7500,0)</f>
        <v/>
      </c>
    </row>
    <row r="87" ht="15.75" customHeight="1" s="28">
      <c r="A87" s="9" t="inlineStr">
        <is>
          <t>VW</t>
        </is>
      </c>
      <c r="C87" s="9">
        <f>IF(D17&lt;200000,7500,0)</f>
        <v/>
      </c>
      <c r="D87" s="9">
        <f>IF(E17&lt;200000,7500,0)</f>
        <v/>
      </c>
      <c r="E87" s="9">
        <f>IF(F17&lt;200000,7500,0)</f>
        <v/>
      </c>
      <c r="F87" s="9">
        <f>IF(G17&lt;200000,7500,0)</f>
        <v/>
      </c>
      <c r="G87" s="9">
        <f>IF(H17&lt;200000,7500,0)</f>
        <v/>
      </c>
      <c r="H87" s="9">
        <f>IF(I17&lt;200000,7500,0)</f>
        <v/>
      </c>
      <c r="I87" s="9">
        <f>IF(J17&lt;200000,7500,0)</f>
        <v/>
      </c>
      <c r="J87" s="9">
        <f>IF(K17&lt;200000,7500,0)</f>
        <v/>
      </c>
      <c r="K87" s="9">
        <f>IF(L17&lt;200000,7500,0)</f>
        <v/>
      </c>
      <c r="L87" s="9">
        <f>IF(M17&lt;200000,7500,0)</f>
        <v/>
      </c>
      <c r="M87" s="9">
        <f>IF(N17&lt;200000,7500,0)</f>
        <v/>
      </c>
      <c r="N87" s="9">
        <f>IF(O17&lt;200000,7500,0)</f>
        <v/>
      </c>
      <c r="O87" s="9">
        <f>IF(P17&lt;200000,7500,0)</f>
        <v/>
      </c>
      <c r="P87" s="9">
        <f>IF(Q17&lt;200000,7500,0)</f>
        <v/>
      </c>
      <c r="Q87" s="9">
        <f>IF(R17&lt;200000,7500,0)</f>
        <v/>
      </c>
      <c r="R87" s="9">
        <f>IF(S17&lt;200000,7500,0)</f>
        <v/>
      </c>
      <c r="S87" s="9">
        <f>IF(T17&lt;200000,7500,0)</f>
        <v/>
      </c>
      <c r="T87" s="9">
        <f>IF(U17&lt;200000,7500,0)</f>
        <v/>
      </c>
      <c r="U87" s="9">
        <f>IF(V17&lt;200000,7500,0)</f>
        <v/>
      </c>
      <c r="V87" s="9">
        <f>IF(W17&lt;200000,7500,0)</f>
        <v/>
      </c>
      <c r="W87" s="9">
        <f>IF(X17&lt;200000,7500,0)</f>
        <v/>
      </c>
      <c r="X87" s="9">
        <f>IF(Y17&lt;200000,7500,0)</f>
        <v/>
      </c>
      <c r="Y87" s="9">
        <f>IF(Z17&lt;200000,7500,0)</f>
        <v/>
      </c>
      <c r="Z87" s="9">
        <f>IF(AA17&lt;200000,7500,0)</f>
        <v/>
      </c>
      <c r="AA87" s="9">
        <f>IF(AB17&lt;200000,7500,0)</f>
        <v/>
      </c>
      <c r="AB87" s="9">
        <f>IF(AC17&lt;200000,7500,0)</f>
        <v/>
      </c>
      <c r="AC87" s="9">
        <f>IF(AD17&lt;200000,7500,0)</f>
        <v/>
      </c>
      <c r="AD87" s="9">
        <f>IF(AE17&lt;200000,7500,0)</f>
        <v/>
      </c>
      <c r="AE87" s="9">
        <f>IF(AF17&lt;200000,7500,0)</f>
        <v/>
      </c>
      <c r="AF87" s="9">
        <f>IF(AG17&lt;200000,7500,0)</f>
        <v/>
      </c>
      <c r="AG87" s="9">
        <f>IF(AH17&lt;200000,7500,0)</f>
        <v/>
      </c>
      <c r="AH87" s="9">
        <f>IF(AI17&lt;200000,7500,0)</f>
        <v/>
      </c>
    </row>
    <row r="88" ht="15.75" customHeight="1" s="28">
      <c r="A88" s="9" t="inlineStr">
        <is>
          <t>Volvo</t>
        </is>
      </c>
      <c r="C88" s="9">
        <f>IF(D18&lt;200000,7500,0)</f>
        <v/>
      </c>
      <c r="D88" s="9">
        <f>IF(E18&lt;200000,7500,0)</f>
        <v/>
      </c>
      <c r="E88" s="9">
        <f>IF(F18&lt;200000,7500,0)</f>
        <v/>
      </c>
      <c r="F88" s="9">
        <f>IF(G18&lt;200000,7500,0)</f>
        <v/>
      </c>
      <c r="G88" s="9">
        <f>IF(H18&lt;200000,7500,0)</f>
        <v/>
      </c>
      <c r="H88" s="9">
        <f>IF(I18&lt;200000,7500,0)</f>
        <v/>
      </c>
      <c r="I88" s="9">
        <f>IF(J18&lt;200000,7500,0)</f>
        <v/>
      </c>
      <c r="J88" s="9">
        <f>IF(K18&lt;200000,7500,0)</f>
        <v/>
      </c>
      <c r="K88" s="9">
        <f>IF(L18&lt;200000,7500,0)</f>
        <v/>
      </c>
      <c r="L88" s="9">
        <f>IF(M18&lt;200000,7500,0)</f>
        <v/>
      </c>
      <c r="M88" s="9">
        <f>IF(N18&lt;200000,7500,0)</f>
        <v/>
      </c>
      <c r="N88" s="9">
        <f>IF(O18&lt;200000,7500,0)</f>
        <v/>
      </c>
      <c r="O88" s="9">
        <f>IF(P18&lt;200000,7500,0)</f>
        <v/>
      </c>
      <c r="P88" s="9">
        <f>IF(Q18&lt;200000,7500,0)</f>
        <v/>
      </c>
      <c r="Q88" s="9">
        <f>IF(R18&lt;200000,7500,0)</f>
        <v/>
      </c>
      <c r="R88" s="9">
        <f>IF(S18&lt;200000,7500,0)</f>
        <v/>
      </c>
      <c r="S88" s="9">
        <f>IF(T18&lt;200000,7500,0)</f>
        <v/>
      </c>
      <c r="T88" s="9">
        <f>IF(U18&lt;200000,7500,0)</f>
        <v/>
      </c>
      <c r="U88" s="9">
        <f>IF(V18&lt;200000,7500,0)</f>
        <v/>
      </c>
      <c r="V88" s="9">
        <f>IF(W18&lt;200000,7500,0)</f>
        <v/>
      </c>
      <c r="W88" s="9">
        <f>IF(X18&lt;200000,7500,0)</f>
        <v/>
      </c>
      <c r="X88" s="9">
        <f>IF(Y18&lt;200000,7500,0)</f>
        <v/>
      </c>
      <c r="Y88" s="9">
        <f>IF(Z18&lt;200000,7500,0)</f>
        <v/>
      </c>
      <c r="Z88" s="9">
        <f>IF(AA18&lt;200000,7500,0)</f>
        <v/>
      </c>
      <c r="AA88" s="9">
        <f>IF(AB18&lt;200000,7500,0)</f>
        <v/>
      </c>
      <c r="AB88" s="9">
        <f>IF(AC18&lt;200000,7500,0)</f>
        <v/>
      </c>
      <c r="AC88" s="9">
        <f>IF(AD18&lt;200000,7500,0)</f>
        <v/>
      </c>
      <c r="AD88" s="9">
        <f>IF(AE18&lt;200000,7500,0)</f>
        <v/>
      </c>
      <c r="AE88" s="9">
        <f>IF(AF18&lt;200000,7500,0)</f>
        <v/>
      </c>
      <c r="AF88" s="9">
        <f>IF(AG18&lt;200000,7500,0)</f>
        <v/>
      </c>
      <c r="AG88" s="9">
        <f>IF(AH18&lt;200000,7500,0)</f>
        <v/>
      </c>
      <c r="AH88" s="9">
        <f>IF(AI18&lt;200000,7500,0)</f>
        <v/>
      </c>
    </row>
    <row r="89" ht="15.75" customHeight="1" s="28">
      <c r="A89" s="9" t="inlineStr">
        <is>
          <t>Other</t>
        </is>
      </c>
      <c r="C89" s="9">
        <f>IF(D19&lt;200000,7500,0)</f>
        <v/>
      </c>
      <c r="D89" s="9">
        <f>IF(E19&lt;200000,7500,0)</f>
        <v/>
      </c>
      <c r="E89" s="9">
        <f>IF(F19&lt;200000,7500,0)</f>
        <v/>
      </c>
      <c r="F89" s="9">
        <f>IF(G19&lt;200000,7500,0)</f>
        <v/>
      </c>
      <c r="G89" s="9">
        <f>IF(H19&lt;200000,7500,0)</f>
        <v/>
      </c>
      <c r="H89" s="9">
        <f>IF(I19&lt;200000,7500,0)</f>
        <v/>
      </c>
      <c r="I89" s="9">
        <f>IF(J19&lt;200000,7500,0)</f>
        <v/>
      </c>
      <c r="J89" s="9">
        <f>IF(K19&lt;200000,7500,0)</f>
        <v/>
      </c>
      <c r="K89" s="9">
        <f>IF(L19&lt;200000,7500,0)</f>
        <v/>
      </c>
      <c r="L89" s="9">
        <f>IF(M19&lt;200000,7500,0)</f>
        <v/>
      </c>
      <c r="M89" s="9">
        <f>IF(N19&lt;200000,7500,0)</f>
        <v/>
      </c>
      <c r="N89" s="9">
        <f>IF(O19&lt;200000,7500,0)</f>
        <v/>
      </c>
      <c r="O89" s="9">
        <f>IF(P19&lt;200000,7500,0)</f>
        <v/>
      </c>
      <c r="P89" s="9">
        <f>IF(Q19&lt;200000,7500,0)</f>
        <v/>
      </c>
      <c r="Q89" s="9">
        <f>IF(R19&lt;200000,7500,0)</f>
        <v/>
      </c>
      <c r="R89" s="9">
        <f>IF(S19&lt;200000,7500,0)</f>
        <v/>
      </c>
      <c r="S89" s="9">
        <f>IF(T19&lt;200000,7500,0)</f>
        <v/>
      </c>
      <c r="T89" s="9">
        <f>IF(U19&lt;200000,7500,0)</f>
        <v/>
      </c>
      <c r="U89" s="9">
        <f>IF(V19&lt;200000,7500,0)</f>
        <v/>
      </c>
      <c r="V89" s="9">
        <f>IF(W19&lt;200000,7500,0)</f>
        <v/>
      </c>
      <c r="W89" s="9">
        <f>IF(X19&lt;200000,7500,0)</f>
        <v/>
      </c>
      <c r="X89" s="9">
        <f>IF(Y19&lt;200000,7500,0)</f>
        <v/>
      </c>
      <c r="Y89" s="9">
        <f>IF(Z19&lt;200000,7500,0)</f>
        <v/>
      </c>
      <c r="Z89" s="9">
        <f>IF(AA19&lt;200000,7500,0)</f>
        <v/>
      </c>
      <c r="AA89" s="9">
        <f>IF(AB19&lt;200000,7500,0)</f>
        <v/>
      </c>
      <c r="AB89" s="9">
        <f>IF(AC19&lt;200000,7500,0)</f>
        <v/>
      </c>
      <c r="AC89" s="9">
        <f>IF(AD19&lt;200000,7500,0)</f>
        <v/>
      </c>
      <c r="AD89" s="9">
        <f>IF(AE19&lt;200000,7500,0)</f>
        <v/>
      </c>
      <c r="AE89" s="9">
        <f>IF(AF19&lt;200000,7500,0)</f>
        <v/>
      </c>
      <c r="AF89" s="9">
        <f>IF(AG19&lt;200000,7500,0)</f>
        <v/>
      </c>
      <c r="AG89" s="9">
        <f>IF(AH19&lt;200000,7500,0)</f>
        <v/>
      </c>
      <c r="AH89" s="9">
        <f>IF(AI19&lt;200000,7500,0)</f>
        <v/>
      </c>
    </row>
    <row r="90" ht="15.75" customHeight="1" s="28"/>
    <row r="91" ht="15.75" customHeight="1" s="28">
      <c r="A91" s="9" t="inlineStr">
        <is>
          <t>Weighted Average Credit</t>
        </is>
      </c>
      <c r="C91" s="9" t="n">
        <v>2019</v>
      </c>
    </row>
    <row r="92" ht="15.75" customHeight="1" s="28">
      <c r="C92" s="59">
        <f>SUMPRODUCT(C73:C89,C50:C66)/SUM(C50:C66)</f>
        <v/>
      </c>
      <c r="D92" s="59">
        <f>SUMPRODUCT(D73:D89,D50:D66)/SUM(D50:D66)</f>
        <v/>
      </c>
      <c r="E92" s="59">
        <f>SUMPRODUCT(E73:E89,E50:E66)/SUM(E50:E66)</f>
        <v/>
      </c>
      <c r="F92" s="59">
        <f>SUMPRODUCT(F73:F89,F50:F66)/SUM(F50:F66)</f>
        <v/>
      </c>
      <c r="G92" s="59">
        <f>SUMPRODUCT(G73:G89,G50:G66)/SUM(G50:G66)</f>
        <v/>
      </c>
      <c r="H92" s="59">
        <f>SUMPRODUCT(H73:H89,H50:H66)/SUM(H50:H66)</f>
        <v/>
      </c>
      <c r="I92" s="59">
        <f>SUMPRODUCT(I73:I89,I50:I66)/SUM(I50:I66)</f>
        <v/>
      </c>
      <c r="J92" s="59">
        <f>SUMPRODUCT(J73:J89,J50:J66)/SUM(J50:J66)</f>
        <v/>
      </c>
      <c r="K92" s="59">
        <f>SUMPRODUCT(K73:K89,K50:K66)/SUM(K50:K66)</f>
        <v/>
      </c>
      <c r="L92" s="59">
        <f>SUMPRODUCT(L73:L89,L50:L66)/SUM(L50:L66)</f>
        <v/>
      </c>
      <c r="M92" s="59">
        <f>SUMPRODUCT(M73:M89,M50:M66)/SUM(M50:M66)</f>
        <v/>
      </c>
      <c r="N92" s="59">
        <f>SUMPRODUCT(N73:N89,N50:N66)/SUM(N50:N66)</f>
        <v/>
      </c>
      <c r="O92" s="59">
        <f>SUMPRODUCT(O73:O89,O50:O66)/SUM(O50:O66)</f>
        <v/>
      </c>
      <c r="P92" s="59">
        <f>SUMPRODUCT(P73:P89,P50:P66)/SUM(P50:P66)</f>
        <v/>
      </c>
      <c r="Q92" s="59">
        <f>SUMPRODUCT(Q73:Q89,Q50:Q66)/SUM(Q50:Q66)</f>
        <v/>
      </c>
      <c r="R92" s="59">
        <f>SUMPRODUCT(R73:R89,R50:R66)/SUM(R50:R66)</f>
        <v/>
      </c>
      <c r="S92" s="59">
        <f>SUMPRODUCT(S73:S89,S50:S66)/SUM(S50:S66)</f>
        <v/>
      </c>
      <c r="T92" s="59">
        <f>SUMPRODUCT(T73:T89,T50:T66)/SUM(T50:T66)</f>
        <v/>
      </c>
      <c r="U92" s="59">
        <f>SUMPRODUCT(U73:U89,U50:U66)/SUM(U50:U66)</f>
        <v/>
      </c>
      <c r="V92" s="59">
        <f>SUMPRODUCT(V73:V89,V50:V66)/SUM(V50:V66)</f>
        <v/>
      </c>
      <c r="W92" s="59">
        <f>SUMPRODUCT(W73:W89,W50:W66)/SUM(W50:W66)</f>
        <v/>
      </c>
      <c r="X92" s="59">
        <f>SUMPRODUCT(X73:X89,X50:X66)/SUM(X50:X66)</f>
        <v/>
      </c>
      <c r="Y92" s="59">
        <f>SUMPRODUCT(Y73:Y89,Y50:Y66)/SUM(Y50:Y66)</f>
        <v/>
      </c>
      <c r="Z92" s="59">
        <f>SUMPRODUCT(Z73:Z89,Z50:Z66)/SUM(Z50:Z66)</f>
        <v/>
      </c>
      <c r="AA92" s="59">
        <f>SUMPRODUCT(AA73:AA89,AA50:AA66)/SUM(AA50:AA66)</f>
        <v/>
      </c>
      <c r="AB92" s="59">
        <f>SUMPRODUCT(AB73:AB89,AB50:AB66)/SUM(AB50:AB66)</f>
        <v/>
      </c>
      <c r="AC92" s="59">
        <f>SUMPRODUCT(AC73:AC89,AC50:AC66)/SUM(AC50:AC66)</f>
        <v/>
      </c>
      <c r="AD92" s="59">
        <f>SUMPRODUCT(AD73:AD89,AD50:AD66)/SUM(AD50:AD66)</f>
        <v/>
      </c>
      <c r="AE92" s="59">
        <f>SUMPRODUCT(AE73:AE89,AE50:AE66)/SUM(AE50:AE66)</f>
        <v/>
      </c>
      <c r="AF92" s="59">
        <f>SUMPRODUCT(AF73:AF89,AF50:AF66)/SUM(AF50:AF66)</f>
        <v/>
      </c>
      <c r="AG92" s="59">
        <f>SUMPRODUCT(AG73:AG89,AG50:AG66)/SUM(AG50:AG66)</f>
        <v/>
      </c>
      <c r="AH92" s="59">
        <f>SUMPRODUCT(AH73:AH89,AH50:AH66)/SUM(AH50:AH66)</f>
        <v/>
      </c>
    </row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conditionalFormatting sqref="D3:AI19">
    <cfRule type="expression" priority="1" dxfId="1">
      <formula>D3&gt;600000</formula>
    </cfRule>
    <cfRule type="expression" priority="2" dxfId="0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Q51"/>
  <sheetViews>
    <sheetView workbookViewId="0">
      <selection activeCell="D3" sqref="D3"/>
    </sheetView>
  </sheetViews>
  <sheetFormatPr baseColWidth="10" defaultColWidth="12.6640625" defaultRowHeight="15" customHeight="1"/>
  <cols>
    <col width="7.6640625" customWidth="1" style="28" min="1" max="2"/>
    <col width="23.5" customWidth="1" style="28" min="3" max="3"/>
    <col width="7.6640625" customWidth="1" style="28" min="4" max="26"/>
  </cols>
  <sheetData>
    <row r="2">
      <c r="A2" s="9" t="inlineStr">
        <is>
          <t>Mfg</t>
        </is>
      </c>
      <c r="B2" s="9" t="inlineStr">
        <is>
          <t>Type</t>
        </is>
      </c>
      <c r="C2" s="9" t="inlineStr">
        <is>
          <t>2019 U.S. EV SALES</t>
        </is>
      </c>
      <c r="D2" s="9" t="inlineStr">
        <is>
          <t>JAN</t>
        </is>
      </c>
      <c r="E2" s="9" t="inlineStr">
        <is>
          <t>FEB</t>
        </is>
      </c>
      <c r="F2" s="9" t="inlineStr">
        <is>
          <t>MAR</t>
        </is>
      </c>
      <c r="G2" s="9" t="inlineStr">
        <is>
          <t>APR</t>
        </is>
      </c>
      <c r="H2" s="9" t="inlineStr">
        <is>
          <t>MAY</t>
        </is>
      </c>
      <c r="I2" s="9" t="inlineStr">
        <is>
          <t>JUN</t>
        </is>
      </c>
      <c r="J2" s="9" t="inlineStr">
        <is>
          <t>JUL</t>
        </is>
      </c>
      <c r="K2" s="9" t="inlineStr">
        <is>
          <t>AUG</t>
        </is>
      </c>
      <c r="L2" s="9" t="inlineStr">
        <is>
          <t>SEP</t>
        </is>
      </c>
      <c r="M2" s="9" t="inlineStr">
        <is>
          <t>OCT</t>
        </is>
      </c>
      <c r="N2" s="9" t="inlineStr">
        <is>
          <t>NOV</t>
        </is>
      </c>
      <c r="O2" s="9" t="inlineStr">
        <is>
          <t>DEC</t>
        </is>
      </c>
      <c r="P2" s="9" t="inlineStr">
        <is>
          <t>TOTAL</t>
        </is>
      </c>
    </row>
    <row r="3">
      <c r="A3" s="9" t="inlineStr">
        <is>
          <t>Tesla</t>
        </is>
      </c>
      <c r="B3" s="9" t="inlineStr">
        <is>
          <t>BEV</t>
        </is>
      </c>
      <c r="C3" s="9" t="inlineStr">
        <is>
          <t>Tesla Model 3* 🔋</t>
        </is>
      </c>
      <c r="D3" s="9" t="n">
        <v>6500</v>
      </c>
      <c r="E3" s="9" t="n">
        <v>5750</v>
      </c>
      <c r="F3" s="9" t="n">
        <v>10175</v>
      </c>
      <c r="G3" s="9" t="n">
        <v>10050</v>
      </c>
      <c r="H3" s="9" t="n">
        <v>13950</v>
      </c>
      <c r="P3" s="9" t="n">
        <v>46425</v>
      </c>
      <c r="Q3" s="9" t="inlineStr">
        <is>
          <t>Tesla Model 3* 🔋</t>
        </is>
      </c>
    </row>
    <row r="4">
      <c r="A4" s="9" t="inlineStr">
        <is>
          <t>Toyota</t>
        </is>
      </c>
      <c r="B4" s="9" t="inlineStr">
        <is>
          <t>PHEV</t>
        </is>
      </c>
      <c r="C4" s="9" t="inlineStr">
        <is>
          <t>Toyota Prius Prime*</t>
        </is>
      </c>
      <c r="D4" s="9" t="n">
        <v>1123</v>
      </c>
      <c r="E4" s="9" t="n">
        <v>1205</v>
      </c>
      <c r="F4" s="9" t="n">
        <v>1820</v>
      </c>
      <c r="G4" s="9" t="n">
        <v>1399</v>
      </c>
      <c r="H4" s="9" t="n">
        <v>1914</v>
      </c>
      <c r="P4" s="9" t="n">
        <v>7461</v>
      </c>
      <c r="Q4" s="9" t="inlineStr">
        <is>
          <t>Toyota Prius Prime*</t>
        </is>
      </c>
    </row>
    <row r="5">
      <c r="A5" s="9" t="inlineStr">
        <is>
          <t>GM</t>
        </is>
      </c>
      <c r="B5" s="9" t="inlineStr">
        <is>
          <t>BEV</t>
        </is>
      </c>
      <c r="C5" s="9" t="inlineStr">
        <is>
          <t>Chevrolet Bolt EV* 🔋</t>
        </is>
      </c>
      <c r="D5" s="9" t="n">
        <v>925</v>
      </c>
      <c r="E5" s="9" t="n">
        <v>1225</v>
      </c>
      <c r="F5" s="9" t="n">
        <v>2166</v>
      </c>
      <c r="G5" s="9" t="n">
        <v>910</v>
      </c>
      <c r="H5" s="9" t="n">
        <v>1396</v>
      </c>
      <c r="P5" s="9" t="n">
        <v>6622</v>
      </c>
      <c r="Q5" s="9" t="inlineStr">
        <is>
          <t>Chevrolet Bolt EV* 🔋</t>
        </is>
      </c>
    </row>
    <row r="6">
      <c r="A6" s="9" t="inlineStr">
        <is>
          <t>Tesla</t>
        </is>
      </c>
      <c r="B6" s="9" t="inlineStr">
        <is>
          <t>BEV</t>
        </is>
      </c>
      <c r="C6" s="9" t="inlineStr">
        <is>
          <t>Tesla Model X* 🔋</t>
        </is>
      </c>
      <c r="D6" s="9" t="n">
        <v>775</v>
      </c>
      <c r="E6" s="9" t="n">
        <v>900</v>
      </c>
      <c r="F6" s="9" t="n">
        <v>2175</v>
      </c>
      <c r="G6" s="9" t="n">
        <v>1050</v>
      </c>
      <c r="H6" s="9" t="n">
        <v>1375</v>
      </c>
      <c r="P6" s="9" t="n">
        <v>6275</v>
      </c>
      <c r="Q6" s="9" t="inlineStr">
        <is>
          <t>Tesla Model X* 🔋</t>
        </is>
      </c>
    </row>
    <row r="7">
      <c r="A7" s="9" t="inlineStr">
        <is>
          <t>Honda</t>
        </is>
      </c>
      <c r="B7" s="9" t="inlineStr">
        <is>
          <t>PHEV</t>
        </is>
      </c>
      <c r="C7" s="9" t="inlineStr">
        <is>
          <t>Honda Clarity PHEV*</t>
        </is>
      </c>
      <c r="D7" s="9" t="n">
        <v>1192</v>
      </c>
      <c r="E7" s="9" t="n">
        <v>1213</v>
      </c>
      <c r="F7" s="9" t="n">
        <v>1311</v>
      </c>
      <c r="G7" s="9" t="n">
        <v>981</v>
      </c>
      <c r="H7" s="9" t="n">
        <v>816</v>
      </c>
      <c r="P7" s="9" t="n">
        <v>5513</v>
      </c>
      <c r="Q7" s="9" t="inlineStr">
        <is>
          <t>Honda Clarity PHEV*</t>
        </is>
      </c>
    </row>
    <row r="8">
      <c r="A8" s="9" t="inlineStr">
        <is>
          <t>Tesla</t>
        </is>
      </c>
      <c r="B8" s="9" t="inlineStr">
        <is>
          <t>BEV</t>
        </is>
      </c>
      <c r="C8" s="9" t="inlineStr">
        <is>
          <t>Tesla Model S* 🔋</t>
        </is>
      </c>
      <c r="D8" s="9" t="n">
        <v>725</v>
      </c>
      <c r="E8" s="9" t="n">
        <v>625</v>
      </c>
      <c r="F8" s="9" t="n">
        <v>2275</v>
      </c>
      <c r="G8" s="9" t="n">
        <v>825</v>
      </c>
      <c r="H8" s="9" t="n">
        <v>1025</v>
      </c>
      <c r="P8" s="9" t="n">
        <v>5475</v>
      </c>
      <c r="Q8" s="9" t="inlineStr">
        <is>
          <t>Tesla Model S* 🔋</t>
        </is>
      </c>
    </row>
    <row r="9">
      <c r="A9" s="9" t="inlineStr">
        <is>
          <t>Nissan</t>
        </is>
      </c>
      <c r="B9" s="9" t="inlineStr">
        <is>
          <t>BEV</t>
        </is>
      </c>
      <c r="C9" s="9" t="inlineStr">
        <is>
          <t>Nissan LEAF 🔋</t>
        </is>
      </c>
      <c r="D9" s="9" t="n">
        <v>717</v>
      </c>
      <c r="E9" s="9" t="n">
        <v>654</v>
      </c>
      <c r="F9" s="9" t="n">
        <v>1314</v>
      </c>
      <c r="G9" s="9" t="n">
        <v>951</v>
      </c>
      <c r="H9" s="9" t="n">
        <v>1216</v>
      </c>
      <c r="P9" s="9" t="n">
        <v>4852</v>
      </c>
      <c r="Q9" s="9" t="inlineStr">
        <is>
          <t>Nissan LEAF 🔋</t>
        </is>
      </c>
    </row>
    <row r="10">
      <c r="A10" s="9" t="inlineStr">
        <is>
          <t>GM</t>
        </is>
      </c>
      <c r="B10" s="9" t="inlineStr">
        <is>
          <t>PHEV</t>
        </is>
      </c>
      <c r="C10" s="9" t="inlineStr">
        <is>
          <t>Chevrolet Volt*</t>
        </is>
      </c>
      <c r="D10" s="9" t="n">
        <v>675</v>
      </c>
      <c r="E10" s="9" t="n">
        <v>615</v>
      </c>
      <c r="F10" s="9" t="n">
        <v>1230</v>
      </c>
      <c r="G10" s="9" t="n">
        <v>405</v>
      </c>
      <c r="H10" s="9" t="n">
        <v>408</v>
      </c>
      <c r="P10" s="9" t="n">
        <v>3333</v>
      </c>
      <c r="Q10" s="9" t="inlineStr">
        <is>
          <t>Chevrolet Volt*</t>
        </is>
      </c>
    </row>
    <row r="11">
      <c r="A11" s="9" t="inlineStr">
        <is>
          <t>BMW</t>
        </is>
      </c>
      <c r="B11" s="9" t="inlineStr">
        <is>
          <t>PHEV</t>
        </is>
      </c>
      <c r="C11" s="9" t="inlineStr">
        <is>
          <t>BMW 530e*</t>
        </is>
      </c>
      <c r="D11" s="9" t="n">
        <v>376</v>
      </c>
      <c r="E11" s="9" t="n">
        <v>414</v>
      </c>
      <c r="F11" s="9" t="n">
        <v>436</v>
      </c>
      <c r="G11" s="9" t="n">
        <v>416</v>
      </c>
      <c r="H11" s="9" t="n">
        <v>727</v>
      </c>
      <c r="P11" s="9" t="n">
        <v>2369</v>
      </c>
      <c r="Q11" s="9" t="inlineStr">
        <is>
          <t>BMW 530e*</t>
        </is>
      </c>
    </row>
    <row r="12">
      <c r="A12" s="9" t="inlineStr">
        <is>
          <t>Ford</t>
        </is>
      </c>
      <c r="B12" s="9" t="inlineStr">
        <is>
          <t>PHEV</t>
        </is>
      </c>
      <c r="C12" s="9" t="inlineStr">
        <is>
          <t>Ford Fusion Energi*</t>
        </is>
      </c>
      <c r="D12" s="9" t="n">
        <v>557</v>
      </c>
      <c r="E12" s="9" t="n">
        <v>573</v>
      </c>
      <c r="F12" s="9" t="n">
        <v>611</v>
      </c>
      <c r="G12" s="9" t="n">
        <v>585</v>
      </c>
      <c r="H12" s="9" t="n">
        <v>605</v>
      </c>
      <c r="P12" s="9" t="n">
        <v>2931</v>
      </c>
      <c r="Q12" s="9" t="inlineStr">
        <is>
          <t>Ford Fusion Energi*</t>
        </is>
      </c>
    </row>
    <row r="13">
      <c r="A13" s="9" t="inlineStr">
        <is>
          <t>GM</t>
        </is>
      </c>
      <c r="B13" s="9" t="inlineStr">
        <is>
          <t>PHEV</t>
        </is>
      </c>
      <c r="C13" s="9" t="inlineStr">
        <is>
          <t>FCA Pacifica Hybrid*</t>
        </is>
      </c>
      <c r="D13" s="9" t="n">
        <v>436</v>
      </c>
      <c r="E13" s="9" t="n">
        <v>589</v>
      </c>
      <c r="F13" s="9" t="n">
        <v>383</v>
      </c>
      <c r="G13" s="9" t="n">
        <v>347</v>
      </c>
      <c r="H13" s="9" t="n">
        <v>390</v>
      </c>
      <c r="P13" s="9" t="n">
        <v>2145</v>
      </c>
      <c r="Q13" s="9" t="inlineStr">
        <is>
          <t>FCA Pacifica Hybrid*</t>
        </is>
      </c>
    </row>
    <row r="14">
      <c r="A14" s="9" t="inlineStr">
        <is>
          <t>BMW</t>
        </is>
      </c>
      <c r="B14" s="9" t="inlineStr">
        <is>
          <t>BEV</t>
        </is>
      </c>
      <c r="C14" s="9" t="inlineStr">
        <is>
          <t>BMW i3 (BEV 🔋 + REx)</t>
        </is>
      </c>
      <c r="D14" s="9" t="n">
        <v>255</v>
      </c>
      <c r="E14" s="9" t="n">
        <v>350</v>
      </c>
      <c r="F14" s="9" t="n">
        <v>359</v>
      </c>
      <c r="G14" s="9" t="n">
        <v>331</v>
      </c>
      <c r="H14" s="9" t="n">
        <v>439</v>
      </c>
      <c r="P14" s="9" t="n">
        <v>1734</v>
      </c>
      <c r="Q14" s="9" t="inlineStr">
        <is>
          <t>BMW i3 (BEV 🔋 + REx)</t>
        </is>
      </c>
    </row>
    <row r="15">
      <c r="A15" s="9" t="inlineStr">
        <is>
          <t>Kia</t>
        </is>
      </c>
      <c r="B15" s="9" t="inlineStr">
        <is>
          <t>PHEV</t>
        </is>
      </c>
      <c r="C15" s="9" t="inlineStr">
        <is>
          <t>Kia Niro PHEV*</t>
        </is>
      </c>
      <c r="D15" s="9" t="n">
        <v>279</v>
      </c>
      <c r="E15" s="9" t="n">
        <v>505</v>
      </c>
      <c r="F15" s="9" t="n">
        <v>230</v>
      </c>
      <c r="G15" s="9" t="n">
        <v>245</v>
      </c>
      <c r="H15" s="9" t="n">
        <v>329</v>
      </c>
      <c r="P15" s="9" t="n">
        <v>1588</v>
      </c>
      <c r="Q15" s="9" t="inlineStr">
        <is>
          <t>Kia Niro PHEV*</t>
        </is>
      </c>
    </row>
    <row r="16">
      <c r="A16" s="9" t="inlineStr">
        <is>
          <t>VW</t>
        </is>
      </c>
      <c r="B16" s="9" t="inlineStr">
        <is>
          <t>BEV</t>
        </is>
      </c>
      <c r="C16" s="9" t="inlineStr">
        <is>
          <t>Volkswagen e-Golf 🔋</t>
        </is>
      </c>
      <c r="D16" s="9" t="n">
        <v>164</v>
      </c>
      <c r="E16" s="9" t="n">
        <v>118</v>
      </c>
      <c r="F16" s="9" t="n">
        <v>581</v>
      </c>
      <c r="G16" s="9" t="n">
        <v>400</v>
      </c>
      <c r="H16" s="9" t="n">
        <v>264</v>
      </c>
      <c r="P16" s="9" t="n">
        <v>1527</v>
      </c>
      <c r="Q16" s="9" t="inlineStr">
        <is>
          <t>Volkswagen e-Golf 🔋</t>
        </is>
      </c>
    </row>
    <row r="17">
      <c r="A17" s="9" t="inlineStr">
        <is>
          <t>Jaguar</t>
        </is>
      </c>
      <c r="B17" s="9" t="inlineStr">
        <is>
          <t>BEV</t>
        </is>
      </c>
      <c r="C17" s="9" t="inlineStr">
        <is>
          <t>Jaguar I-Pace 🔋</t>
        </is>
      </c>
      <c r="D17" s="9" t="n">
        <v>210</v>
      </c>
      <c r="E17" s="9" t="n">
        <v>186</v>
      </c>
      <c r="F17" s="9" t="n">
        <v>212</v>
      </c>
      <c r="G17" s="9" t="n">
        <v>237</v>
      </c>
      <c r="H17" s="9" t="n">
        <v>228</v>
      </c>
      <c r="P17" s="9" t="n">
        <v>1073</v>
      </c>
      <c r="Q17" s="9" t="inlineStr">
        <is>
          <t>Jaguar I-Pace 🔋</t>
        </is>
      </c>
    </row>
    <row r="18">
      <c r="A18" s="9" t="inlineStr">
        <is>
          <t>Audi</t>
        </is>
      </c>
      <c r="B18" s="9" t="inlineStr">
        <is>
          <t>BEV</t>
        </is>
      </c>
      <c r="C18" s="9" t="inlineStr">
        <is>
          <t>Audi e-tron 🔋</t>
        </is>
      </c>
      <c r="G18" s="9" t="n">
        <v>253</v>
      </c>
      <c r="H18" s="9" t="n">
        <v>856</v>
      </c>
      <c r="P18" s="9" t="n">
        <v>1109</v>
      </c>
      <c r="Q18" s="9" t="inlineStr">
        <is>
          <t>Audi e-tron 🔋</t>
        </is>
      </c>
    </row>
    <row r="19">
      <c r="A19" s="9" t="inlineStr">
        <is>
          <t>Mitsubishi</t>
        </is>
      </c>
      <c r="B19" s="9" t="inlineStr">
        <is>
          <t>PHEV</t>
        </is>
      </c>
      <c r="C19" s="9" t="inlineStr">
        <is>
          <t>Mitsubishi Outlander PHEV</t>
        </is>
      </c>
      <c r="D19" s="9" t="n">
        <v>133</v>
      </c>
      <c r="E19" s="9" t="n">
        <v>157</v>
      </c>
      <c r="F19" s="9" t="n">
        <v>341</v>
      </c>
      <c r="G19" s="9" t="n">
        <v>163</v>
      </c>
      <c r="H19" s="9" t="n">
        <v>232</v>
      </c>
      <c r="P19" s="9" t="n">
        <v>1026</v>
      </c>
      <c r="Q19" s="9" t="inlineStr">
        <is>
          <t>Mitsubishi Outlander PHEV</t>
        </is>
      </c>
    </row>
    <row r="20">
      <c r="A20" s="9" t="inlineStr">
        <is>
          <t>Porsche</t>
        </is>
      </c>
      <c r="B20" s="9" t="inlineStr">
        <is>
          <t>PHEV</t>
        </is>
      </c>
      <c r="C20" s="9" t="inlineStr">
        <is>
          <t>Porsche Panamera E-Hybrid*</t>
        </is>
      </c>
      <c r="D20" s="9" t="n">
        <v>150</v>
      </c>
      <c r="E20" s="9" t="n">
        <v>160</v>
      </c>
      <c r="F20" s="9" t="n">
        <v>195</v>
      </c>
      <c r="G20" s="9" t="n">
        <v>155</v>
      </c>
      <c r="H20" s="9" t="n">
        <v>170</v>
      </c>
      <c r="P20" s="9" t="n">
        <v>830</v>
      </c>
      <c r="Q20" s="9" t="inlineStr">
        <is>
          <t>Porsche Panamera E-Hybrid*</t>
        </is>
      </c>
    </row>
    <row r="21" ht="15.75" customHeight="1" s="28">
      <c r="A21" s="9" t="inlineStr">
        <is>
          <t>BMW</t>
        </is>
      </c>
      <c r="B21" s="9" t="inlineStr">
        <is>
          <t>PHEV</t>
        </is>
      </c>
      <c r="C21" s="9" t="inlineStr">
        <is>
          <t>BMW 330e*</t>
        </is>
      </c>
      <c r="D21" s="9" t="n">
        <v>216</v>
      </c>
      <c r="E21" s="9" t="n">
        <v>185</v>
      </c>
      <c r="F21" s="9" t="n">
        <v>175</v>
      </c>
      <c r="G21" s="9" t="n">
        <v>53</v>
      </c>
      <c r="H21" s="9" t="n">
        <v>27</v>
      </c>
      <c r="P21" s="9" t="n">
        <v>656</v>
      </c>
      <c r="Q21" s="9" t="inlineStr">
        <is>
          <t>BMW 330e*</t>
        </is>
      </c>
    </row>
    <row r="22" ht="15.75" customHeight="1" s="28">
      <c r="A22" s="9" t="inlineStr">
        <is>
          <t>Mercedes</t>
        </is>
      </c>
      <c r="B22" s="9" t="inlineStr">
        <is>
          <t>PHEV</t>
        </is>
      </c>
      <c r="C22" s="9" t="inlineStr">
        <is>
          <t>Mercedes C350e*</t>
        </is>
      </c>
      <c r="D22" s="9" t="n">
        <v>140</v>
      </c>
      <c r="E22" s="9" t="n">
        <v>145</v>
      </c>
      <c r="F22" s="9" t="n">
        <v>135</v>
      </c>
      <c r="G22" s="9" t="n">
        <v>173</v>
      </c>
      <c r="H22" s="9" t="n">
        <v>225</v>
      </c>
      <c r="P22" s="9" t="n">
        <v>818</v>
      </c>
      <c r="Q22" s="9" t="inlineStr">
        <is>
          <t>Mercedes C350e*</t>
        </is>
      </c>
    </row>
    <row r="23" ht="15.75" customHeight="1" s="28">
      <c r="A23" s="9" t="inlineStr">
        <is>
          <t>Volvo</t>
        </is>
      </c>
      <c r="B23" s="9" t="inlineStr">
        <is>
          <t>PHEV</t>
        </is>
      </c>
      <c r="C23" s="9" t="inlineStr">
        <is>
          <t>Volvo XC90 T8 PHEV*</t>
        </is>
      </c>
      <c r="D23" s="9" t="n">
        <v>95</v>
      </c>
      <c r="E23" s="9" t="n">
        <v>105</v>
      </c>
      <c r="F23" s="9" t="n">
        <v>155</v>
      </c>
      <c r="G23" s="9" t="n">
        <v>100</v>
      </c>
      <c r="H23" s="9" t="n">
        <v>120</v>
      </c>
      <c r="P23" s="9" t="n">
        <v>575</v>
      </c>
      <c r="Q23" s="9" t="inlineStr">
        <is>
          <t>Volvo XC90 T8 PHEV*</t>
        </is>
      </c>
    </row>
    <row r="24" ht="15.75" customHeight="1" s="28">
      <c r="A24" s="9" t="inlineStr">
        <is>
          <t>Mercedes</t>
        </is>
      </c>
      <c r="B24" s="9" t="inlineStr">
        <is>
          <t>PHEV</t>
        </is>
      </c>
      <c r="C24" s="9" t="inlineStr">
        <is>
          <t>Mercedes GLC 350e*</t>
        </is>
      </c>
      <c r="D24" s="9" t="n">
        <v>74</v>
      </c>
      <c r="E24" s="9" t="n">
        <v>72</v>
      </c>
      <c r="F24" s="9" t="n">
        <v>175</v>
      </c>
      <c r="G24" s="9" t="n">
        <v>220</v>
      </c>
      <c r="H24" s="9" t="n">
        <v>275</v>
      </c>
      <c r="P24" s="9" t="n">
        <v>816</v>
      </c>
      <c r="Q24" s="9" t="inlineStr">
        <is>
          <t>Mercedes GLC 350e*</t>
        </is>
      </c>
    </row>
    <row r="25" ht="15.75" customHeight="1" s="28">
      <c r="A25" s="9" t="inlineStr">
        <is>
          <t>Volvo</t>
        </is>
      </c>
      <c r="B25" s="9" t="inlineStr">
        <is>
          <t>PHEV</t>
        </is>
      </c>
      <c r="C25" s="9" t="inlineStr">
        <is>
          <t>Volvo XC60 PHEV*</t>
        </is>
      </c>
      <c r="D25" s="9" t="n">
        <v>90</v>
      </c>
      <c r="E25" s="9" t="n">
        <v>100</v>
      </c>
      <c r="F25" s="9" t="n">
        <v>125</v>
      </c>
      <c r="G25" s="9" t="n">
        <v>85</v>
      </c>
      <c r="H25" s="9" t="n">
        <v>95</v>
      </c>
      <c r="P25" s="9" t="n">
        <v>495</v>
      </c>
      <c r="Q25" s="9" t="inlineStr">
        <is>
          <t>Volvo XC60 PHEV*</t>
        </is>
      </c>
    </row>
    <row r="26" ht="15.75" customHeight="1" s="28">
      <c r="A26" s="9" t="inlineStr">
        <is>
          <t>Porsche</t>
        </is>
      </c>
      <c r="B26" s="9" t="inlineStr">
        <is>
          <t>PHEV</t>
        </is>
      </c>
      <c r="C26" s="9" t="inlineStr">
        <is>
          <t>Porsche Cayenne S-E*</t>
        </is>
      </c>
      <c r="D26" s="9" t="n">
        <v>65</v>
      </c>
      <c r="E26" s="9" t="n">
        <v>95</v>
      </c>
      <c r="F26" s="9" t="n">
        <v>115</v>
      </c>
      <c r="G26" s="9" t="n">
        <v>70</v>
      </c>
      <c r="H26" s="9" t="n">
        <v>105</v>
      </c>
      <c r="P26" s="9" t="n">
        <v>450</v>
      </c>
      <c r="Q26" s="9" t="inlineStr">
        <is>
          <t>Porsche Cayenne S-E*</t>
        </is>
      </c>
    </row>
    <row r="27" ht="15.75" customHeight="1" s="28">
      <c r="A27" s="9" t="inlineStr">
        <is>
          <t>Mercedes</t>
        </is>
      </c>
      <c r="B27" s="9" t="inlineStr">
        <is>
          <t>PHEV</t>
        </is>
      </c>
      <c r="C27" s="9" t="inlineStr">
        <is>
          <t>Mercedes GLE 550e*</t>
        </is>
      </c>
      <c r="D27" s="9" t="n">
        <v>92</v>
      </c>
      <c r="E27" s="9" t="n">
        <v>95</v>
      </c>
      <c r="F27" s="9" t="n">
        <v>110</v>
      </c>
      <c r="G27" s="9" t="n">
        <v>150</v>
      </c>
      <c r="H27" s="9" t="n">
        <v>185</v>
      </c>
      <c r="P27" s="9" t="n">
        <v>632</v>
      </c>
      <c r="Q27" s="9" t="inlineStr">
        <is>
          <t>Mercedes GLE 550e*</t>
        </is>
      </c>
    </row>
    <row r="28" ht="15.75" customHeight="1" s="28">
      <c r="A28" s="9" t="inlineStr">
        <is>
          <t>Audi</t>
        </is>
      </c>
      <c r="B28" s="9" t="inlineStr">
        <is>
          <t>PHEV</t>
        </is>
      </c>
      <c r="C28" s="9" t="inlineStr">
        <is>
          <t>Audi A3 Sportback e-tron*</t>
        </is>
      </c>
      <c r="D28" s="9" t="n">
        <v>175</v>
      </c>
      <c r="E28" s="9" t="n">
        <v>210</v>
      </c>
      <c r="F28" s="9" t="n">
        <v>45</v>
      </c>
      <c r="G28" s="9" t="n">
        <v>7</v>
      </c>
      <c r="H28" s="9" t="n">
        <v>0</v>
      </c>
      <c r="P28" s="9" t="n">
        <v>437</v>
      </c>
      <c r="Q28" s="9" t="inlineStr">
        <is>
          <t>Audi A3 Sportback e-tron*</t>
        </is>
      </c>
    </row>
    <row r="29" ht="15.75" customHeight="1" s="28">
      <c r="A29" s="9" t="inlineStr">
        <is>
          <t>Honda</t>
        </is>
      </c>
      <c r="B29" s="9" t="inlineStr">
        <is>
          <t>BEV</t>
        </is>
      </c>
      <c r="C29" s="9" t="inlineStr">
        <is>
          <t>Honda Clarity BEV* 🔋</t>
        </is>
      </c>
      <c r="D29" s="9" t="n">
        <v>78</v>
      </c>
      <c r="E29" s="9" t="n">
        <v>68</v>
      </c>
      <c r="F29" s="9" t="n">
        <v>92</v>
      </c>
      <c r="G29" s="9" t="n">
        <v>88</v>
      </c>
      <c r="H29" s="9" t="n">
        <v>82</v>
      </c>
      <c r="P29" s="9" t="n">
        <v>408</v>
      </c>
      <c r="Q29" s="9" t="inlineStr">
        <is>
          <t>Honda Clarity BEV* 🔋</t>
        </is>
      </c>
    </row>
    <row r="30" ht="15.75" customHeight="1" s="28">
      <c r="A30" s="9" t="inlineStr">
        <is>
          <t>BMW</t>
        </is>
      </c>
      <c r="B30" s="9" t="inlineStr">
        <is>
          <t>PHEV</t>
        </is>
      </c>
      <c r="C30" s="9" t="inlineStr">
        <is>
          <t>BMW i8</t>
        </is>
      </c>
      <c r="D30" s="9" t="n">
        <v>23</v>
      </c>
      <c r="E30" s="9" t="n">
        <v>47</v>
      </c>
      <c r="F30" s="9" t="n">
        <v>91</v>
      </c>
      <c r="G30" s="9" t="n">
        <v>87</v>
      </c>
      <c r="H30" s="9" t="n">
        <v>145</v>
      </c>
      <c r="P30" s="9" t="n">
        <v>393</v>
      </c>
      <c r="Q30" s="9" t="inlineStr">
        <is>
          <t>BMW i8</t>
        </is>
      </c>
    </row>
    <row r="31" ht="15.75" customHeight="1" s="28">
      <c r="A31" s="9" t="inlineStr">
        <is>
          <t>Hyundai</t>
        </is>
      </c>
      <c r="B31" s="9" t="inlineStr">
        <is>
          <t>PHEV</t>
        </is>
      </c>
      <c r="C31" s="9" t="inlineStr">
        <is>
          <t>Hyundai IONIQ PHEV*</t>
        </is>
      </c>
      <c r="D31" s="9" t="n">
        <v>73</v>
      </c>
      <c r="E31" s="9" t="n">
        <v>54</v>
      </c>
      <c r="F31" s="9" t="n">
        <v>94</v>
      </c>
      <c r="G31" s="9" t="n">
        <v>63</v>
      </c>
      <c r="H31" s="9" t="n">
        <v>63</v>
      </c>
      <c r="P31" s="9" t="n">
        <v>347</v>
      </c>
      <c r="Q31" s="9" t="inlineStr">
        <is>
          <t>Hyundai IONIQ PHEV</t>
        </is>
      </c>
    </row>
    <row r="32" ht="15.75" customHeight="1" s="28">
      <c r="A32" s="9" t="inlineStr">
        <is>
          <t>mercedes</t>
        </is>
      </c>
      <c r="B32" s="9" t="inlineStr">
        <is>
          <t>BEV</t>
        </is>
      </c>
      <c r="C32" s="9" t="inlineStr">
        <is>
          <t>smart ED 🔋</t>
        </is>
      </c>
      <c r="D32" s="9" t="n">
        <v>83</v>
      </c>
      <c r="E32" s="9" t="n">
        <v>58</v>
      </c>
      <c r="F32" s="9" t="n">
        <v>90</v>
      </c>
      <c r="G32" s="9" t="n">
        <v>85</v>
      </c>
      <c r="H32" s="9" t="n">
        <v>85</v>
      </c>
      <c r="P32" s="9" t="n">
        <v>401</v>
      </c>
      <c r="Q32" s="9" t="inlineStr">
        <is>
          <t>smart ED 🔋</t>
        </is>
      </c>
    </row>
    <row r="33" ht="15.75" customHeight="1" s="28">
      <c r="A33" s="9" t="inlineStr">
        <is>
          <t>Hyundai</t>
        </is>
      </c>
      <c r="B33" s="9" t="inlineStr">
        <is>
          <t>BEV</t>
        </is>
      </c>
      <c r="C33" s="9" t="inlineStr">
        <is>
          <t>Hyundai Kona Electric* 🔋</t>
        </is>
      </c>
      <c r="D33" s="9" t="n">
        <v>0</v>
      </c>
      <c r="E33" s="9" t="n">
        <v>16</v>
      </c>
      <c r="F33" s="9" t="n">
        <v>127</v>
      </c>
      <c r="G33" s="9" t="n">
        <v>77</v>
      </c>
      <c r="H33" s="9" t="n">
        <v>91</v>
      </c>
      <c r="P33" s="9" t="n">
        <v>311</v>
      </c>
      <c r="Q33" s="9" t="inlineStr">
        <is>
          <t>Hyundai Kona Electric* 🔋</t>
        </is>
      </c>
    </row>
    <row r="34" ht="15.75" customHeight="1" s="28">
      <c r="A34" s="9" t="inlineStr">
        <is>
          <t>BMW</t>
        </is>
      </c>
      <c r="B34" s="9" t="inlineStr">
        <is>
          <t>PHEV</t>
        </is>
      </c>
      <c r="C34" s="9" t="inlineStr">
        <is>
          <t>Mini Countryman SE PHEV*</t>
        </is>
      </c>
      <c r="D34" s="9" t="n">
        <v>50</v>
      </c>
      <c r="E34" s="9" t="n">
        <v>63</v>
      </c>
      <c r="F34" s="9" t="n">
        <v>45</v>
      </c>
      <c r="G34" s="9" t="n">
        <v>37</v>
      </c>
      <c r="H34" s="9" t="n">
        <v>85</v>
      </c>
      <c r="P34" s="9" t="n">
        <v>280</v>
      </c>
      <c r="Q34" s="9" t="inlineStr">
        <is>
          <t>Mini Countryman SE PHEV*</t>
        </is>
      </c>
    </row>
    <row r="35" ht="15.75" customHeight="1" s="28">
      <c r="A35" s="9" t="inlineStr">
        <is>
          <t>FCA</t>
        </is>
      </c>
      <c r="B35" s="9" t="inlineStr">
        <is>
          <t>BEV</t>
        </is>
      </c>
      <c r="C35" s="9" t="inlineStr">
        <is>
          <t>Fiat 500e* 🔋</t>
        </is>
      </c>
      <c r="D35" s="9" t="n">
        <v>72</v>
      </c>
      <c r="E35" s="9" t="n">
        <v>87</v>
      </c>
      <c r="F35" s="9" t="n">
        <v>33</v>
      </c>
      <c r="G35" s="9" t="n">
        <v>20</v>
      </c>
      <c r="H35" s="9" t="n">
        <v>60</v>
      </c>
      <c r="P35" s="9" t="n">
        <v>272</v>
      </c>
      <c r="Q35" s="9" t="inlineStr">
        <is>
          <t>Fiat 500e* 🔋</t>
        </is>
      </c>
    </row>
    <row r="36" ht="15.75" customHeight="1" s="28">
      <c r="A36" s="9" t="inlineStr">
        <is>
          <t>Volvo</t>
        </is>
      </c>
      <c r="B36" s="9" t="inlineStr">
        <is>
          <t>PHEV</t>
        </is>
      </c>
      <c r="C36" s="9" t="inlineStr">
        <is>
          <t>Volvo S90 T8 PHEV*</t>
        </is>
      </c>
      <c r="D36" s="9" t="n">
        <v>35</v>
      </c>
      <c r="E36" s="9" t="n">
        <v>45</v>
      </c>
      <c r="F36" s="9" t="n">
        <v>55</v>
      </c>
      <c r="G36" s="9" t="n">
        <v>35</v>
      </c>
      <c r="H36" s="9" t="n">
        <v>50</v>
      </c>
      <c r="P36" s="9" t="n">
        <v>220</v>
      </c>
      <c r="Q36" s="9" t="inlineStr">
        <is>
          <t>Volvo S90 T8 PHEV*</t>
        </is>
      </c>
    </row>
    <row r="37" ht="15.75" customHeight="1" s="28">
      <c r="A37" s="9" t="inlineStr">
        <is>
          <t>Subaru</t>
        </is>
      </c>
      <c r="B37" s="9" t="inlineStr">
        <is>
          <t>PHEV</t>
        </is>
      </c>
      <c r="C37" s="9" t="inlineStr">
        <is>
          <t>Subaru Crosstrek Hybrid*</t>
        </is>
      </c>
      <c r="E37" s="9" t="n">
        <v>27</v>
      </c>
      <c r="F37" s="9" t="n">
        <v>52</v>
      </c>
      <c r="G37" s="9" t="n">
        <v>47</v>
      </c>
      <c r="H37" s="9" t="n">
        <v>65</v>
      </c>
      <c r="P37" s="9" t="n">
        <v>191</v>
      </c>
      <c r="Q37" s="9" t="inlineStr">
        <is>
          <t>Subaru Crosstrek Hybrid*</t>
        </is>
      </c>
    </row>
    <row r="38" ht="15.75" customHeight="1" s="28">
      <c r="A38" s="9" t="inlineStr">
        <is>
          <t>Hyundai</t>
        </is>
      </c>
      <c r="B38" s="9" t="inlineStr">
        <is>
          <t>PHEV</t>
        </is>
      </c>
      <c r="C38" s="9" t="inlineStr">
        <is>
          <t>Hyundai Sonata PHEV*</t>
        </is>
      </c>
      <c r="D38" s="9" t="n">
        <v>4</v>
      </c>
      <c r="E38" s="9" t="n">
        <v>71</v>
      </c>
      <c r="F38" s="9" t="n">
        <v>7</v>
      </c>
      <c r="G38" s="9" t="n">
        <v>46</v>
      </c>
      <c r="H38" s="9" t="n">
        <v>40</v>
      </c>
      <c r="P38" s="9" t="n">
        <v>168</v>
      </c>
      <c r="Q38" s="9" t="inlineStr">
        <is>
          <t>Hyundai Sonata PHEV*</t>
        </is>
      </c>
    </row>
    <row r="39" ht="15.75" customHeight="1" s="28">
      <c r="A39" s="9" t="inlineStr">
        <is>
          <t>Hyundai</t>
        </is>
      </c>
      <c r="B39" s="9" t="inlineStr">
        <is>
          <t>BEV</t>
        </is>
      </c>
      <c r="C39" s="9" t="inlineStr">
        <is>
          <t>Hyundai IONIQ EV* 🔋</t>
        </is>
      </c>
      <c r="D39" s="9" t="n">
        <v>34</v>
      </c>
      <c r="E39" s="9" t="n">
        <v>32</v>
      </c>
      <c r="F39" s="9" t="n">
        <v>28</v>
      </c>
      <c r="G39" s="9" t="n">
        <v>9</v>
      </c>
      <c r="H39" s="9" t="n">
        <v>61</v>
      </c>
      <c r="P39" s="9" t="n">
        <v>164</v>
      </c>
      <c r="Q39" s="9" t="inlineStr">
        <is>
          <t>Hyundai IONIQ EV* 🔋</t>
        </is>
      </c>
    </row>
    <row r="40" ht="15.75" customHeight="1" s="28">
      <c r="A40" s="9" t="inlineStr">
        <is>
          <t>Kia</t>
        </is>
      </c>
      <c r="B40" s="9" t="inlineStr">
        <is>
          <t>BEV</t>
        </is>
      </c>
      <c r="C40" s="9" t="inlineStr">
        <is>
          <t>Kia Niro EV* 🔋</t>
        </is>
      </c>
      <c r="G40" s="9" t="n">
        <v>40</v>
      </c>
      <c r="H40" s="9" t="n">
        <v>119</v>
      </c>
      <c r="P40" s="9" t="n">
        <v>159</v>
      </c>
      <c r="Q40" s="9" t="inlineStr">
        <is>
          <t>Kia Niro EV* 🔋</t>
        </is>
      </c>
    </row>
    <row r="41" ht="15.75" customHeight="1" s="28">
      <c r="A41" s="9" t="inlineStr">
        <is>
          <t>BMW</t>
        </is>
      </c>
      <c r="B41" s="9" t="inlineStr">
        <is>
          <t>PHEV</t>
        </is>
      </c>
      <c r="C41" s="9" t="inlineStr">
        <is>
          <t>BMWX5 xDrive 40e*</t>
        </is>
      </c>
      <c r="D41" s="9" t="n">
        <v>71</v>
      </c>
      <c r="E41" s="9" t="n">
        <v>38</v>
      </c>
      <c r="F41" s="9" t="n">
        <v>26</v>
      </c>
      <c r="G41" s="9" t="n">
        <v>9</v>
      </c>
      <c r="H41" s="9" t="n">
        <v>4</v>
      </c>
      <c r="P41" s="9" t="n">
        <v>148</v>
      </c>
      <c r="Q41" s="9" t="inlineStr">
        <is>
          <t>BMWX5 xDrive 40e*</t>
        </is>
      </c>
    </row>
    <row r="42" ht="15.75" customHeight="1" s="28">
      <c r="A42" s="9" t="inlineStr">
        <is>
          <t>Mercedes</t>
        </is>
      </c>
      <c r="B42" s="9" t="inlineStr">
        <is>
          <t>PHEV</t>
        </is>
      </c>
      <c r="C42" s="9" t="inlineStr">
        <is>
          <t>Mercedes S550e*</t>
        </is>
      </c>
      <c r="D42" s="9" t="n">
        <v>8</v>
      </c>
      <c r="E42" s="9" t="n">
        <v>10</v>
      </c>
      <c r="F42" s="9" t="n">
        <v>22</v>
      </c>
      <c r="G42" s="9" t="n">
        <v>35</v>
      </c>
      <c r="H42" s="9" t="n">
        <v>51</v>
      </c>
      <c r="P42" s="9" t="n">
        <v>126</v>
      </c>
      <c r="Q42" s="9" t="inlineStr">
        <is>
          <t>Mercedes S550e*</t>
        </is>
      </c>
    </row>
    <row r="43" ht="15.75" customHeight="1" s="28">
      <c r="A43" s="9" t="inlineStr">
        <is>
          <t>BMW</t>
        </is>
      </c>
      <c r="B43" s="9" t="inlineStr">
        <is>
          <t>PHEV</t>
        </is>
      </c>
      <c r="C43" s="9" t="inlineStr">
        <is>
          <t>BMW 740e*</t>
        </is>
      </c>
      <c r="D43" s="9" t="n">
        <v>6</v>
      </c>
      <c r="E43" s="9" t="n">
        <v>14</v>
      </c>
      <c r="F43" s="9" t="n">
        <v>15</v>
      </c>
      <c r="G43" s="9" t="n">
        <v>8</v>
      </c>
      <c r="H43" s="9" t="n">
        <v>12</v>
      </c>
      <c r="P43" s="9" t="n">
        <v>55</v>
      </c>
      <c r="Q43" s="9" t="inlineStr">
        <is>
          <t>BMW 740e*</t>
        </is>
      </c>
    </row>
    <row r="44" ht="15.75" customHeight="1" s="28">
      <c r="A44" s="9" t="inlineStr">
        <is>
          <t>Kia</t>
        </is>
      </c>
      <c r="B44" s="9" t="inlineStr">
        <is>
          <t>PHEV</t>
        </is>
      </c>
      <c r="C44" s="9" t="inlineStr">
        <is>
          <t>Kia Optima PHEV</t>
        </is>
      </c>
      <c r="D44" s="9" t="n">
        <v>30</v>
      </c>
      <c r="E44" s="9" t="n">
        <v>11</v>
      </c>
      <c r="F44" s="9" t="n">
        <v>8</v>
      </c>
      <c r="G44" s="9" t="n">
        <v>5</v>
      </c>
      <c r="H44" s="9" t="n">
        <v>0</v>
      </c>
      <c r="P44" s="9" t="n">
        <v>54</v>
      </c>
      <c r="Q44" s="9" t="inlineStr">
        <is>
          <t>Kia Optima PHEV</t>
        </is>
      </c>
    </row>
    <row r="45" ht="15.75" customHeight="1" s="28">
      <c r="A45" s="9" t="inlineStr">
        <is>
          <t>GM</t>
        </is>
      </c>
      <c r="B45" s="9" t="inlineStr">
        <is>
          <t>PHEV</t>
        </is>
      </c>
      <c r="C45" s="9" t="inlineStr">
        <is>
          <t>Cadillac CT6 PHEV*</t>
        </is>
      </c>
      <c r="D45" s="9" t="n">
        <v>8</v>
      </c>
      <c r="E45" s="9" t="n">
        <v>1</v>
      </c>
      <c r="F45" s="9" t="n">
        <v>3</v>
      </c>
      <c r="G45" s="9" t="n">
        <v>2</v>
      </c>
      <c r="H45" s="9" t="n">
        <v>0</v>
      </c>
      <c r="P45" s="9" t="n">
        <v>14</v>
      </c>
      <c r="Q45" s="9" t="inlineStr">
        <is>
          <t>Cadillac CT6 PHEV*</t>
        </is>
      </c>
    </row>
    <row r="46" ht="15.75" customHeight="1" s="28">
      <c r="A46" s="9" t="inlineStr">
        <is>
          <t>Mercedes</t>
        </is>
      </c>
      <c r="B46" s="9" t="inlineStr">
        <is>
          <t>PHEV</t>
        </is>
      </c>
      <c r="C46" s="9" t="inlineStr">
        <is>
          <t>Mercedes B250e*</t>
        </is>
      </c>
      <c r="D46" s="9" t="n">
        <v>1</v>
      </c>
      <c r="E46" s="9" t="n">
        <v>2</v>
      </c>
      <c r="F46" s="9" t="n">
        <v>0</v>
      </c>
      <c r="G46" s="9" t="n">
        <v>1</v>
      </c>
      <c r="H46" s="9" t="n">
        <v>0</v>
      </c>
      <c r="P46" s="9" t="n">
        <v>4</v>
      </c>
      <c r="Q46" s="9" t="inlineStr">
        <is>
          <t>Mercedes B250e*</t>
        </is>
      </c>
    </row>
    <row r="47" ht="15.75" customHeight="1" s="28">
      <c r="A47" s="9" t="inlineStr">
        <is>
          <t>Kia</t>
        </is>
      </c>
      <c r="B47" s="9" t="inlineStr">
        <is>
          <t>BEV</t>
        </is>
      </c>
      <c r="C47" s="9" t="inlineStr">
        <is>
          <t>Kia Soul EV* 🔋</t>
        </is>
      </c>
      <c r="D47" s="9" t="n">
        <v>0</v>
      </c>
      <c r="E47" s="9" t="n">
        <v>1</v>
      </c>
      <c r="F47" s="9" t="n">
        <v>2</v>
      </c>
      <c r="G47" s="9" t="n">
        <v>0</v>
      </c>
      <c r="H47" s="9" t="n">
        <v>1</v>
      </c>
      <c r="P47" s="9" t="n">
        <v>4</v>
      </c>
      <c r="Q47" s="9" t="inlineStr">
        <is>
          <t>Kia Soul EV* 🔋</t>
        </is>
      </c>
    </row>
    <row r="48" ht="15.75" customHeight="1" s="28">
      <c r="C48" s="9" t="inlineStr">
        <is>
          <t>2019 U.S. Sales Totals*</t>
        </is>
      </c>
      <c r="D48" s="9" t="n">
        <v>16715</v>
      </c>
      <c r="E48" s="9" t="n">
        <v>16891</v>
      </c>
      <c r="F48" s="9" t="n">
        <v>27639</v>
      </c>
      <c r="G48" s="9" t="n">
        <v>21255</v>
      </c>
      <c r="H48" s="9" t="n">
        <v>28386</v>
      </c>
      <c r="P48" s="9" t="n">
        <v>110886</v>
      </c>
      <c r="Q48" s="9" t="inlineStr">
        <is>
          <t>2019 U.S. Sales Totals*</t>
        </is>
      </c>
    </row>
    <row r="49" ht="15.75" customHeight="1" s="28">
      <c r="C49" s="9" t="inlineStr">
        <is>
          <t>2018 U.S. Sales Totals*</t>
        </is>
      </c>
      <c r="D49" s="9" t="n">
        <v>12009</v>
      </c>
      <c r="E49" s="9" t="n">
        <v>16845</v>
      </c>
      <c r="F49" s="9" t="n">
        <v>26443</v>
      </c>
      <c r="G49" s="9" t="n">
        <v>19623</v>
      </c>
      <c r="H49" s="9" t="n">
        <v>24307</v>
      </c>
      <c r="I49" s="9" t="n">
        <v>25029</v>
      </c>
      <c r="J49" s="9" t="n">
        <v>29598</v>
      </c>
      <c r="K49" s="9" t="n">
        <v>36347</v>
      </c>
      <c r="L49" s="9" t="n">
        <v>44544</v>
      </c>
      <c r="M49" s="9" t="n">
        <v>34074</v>
      </c>
      <c r="N49" s="9" t="n">
        <v>42588</v>
      </c>
      <c r="O49" s="9" t="n">
        <v>49900</v>
      </c>
      <c r="P49" s="9" t="n">
        <v>361307</v>
      </c>
      <c r="Q49" s="9" t="inlineStr">
        <is>
          <t>2018 U.S. Sales Totals*</t>
        </is>
      </c>
    </row>
    <row r="50" ht="15.75" customHeight="1" s="28">
      <c r="C50" s="9" t="inlineStr">
        <is>
          <t>2019 Worldwide Sales*</t>
        </is>
      </c>
      <c r="D50" s="9" t="n">
        <v>159468</v>
      </c>
      <c r="E50" s="9" t="n">
        <v>111541</v>
      </c>
      <c r="F50" s="9" t="n">
        <v>224335</v>
      </c>
      <c r="G50" s="9" t="n">
        <v>166200</v>
      </c>
      <c r="P50" s="9" t="n">
        <v>661544</v>
      </c>
      <c r="Q50" s="9" t="inlineStr">
        <is>
          <t>2019 Worldwide Sales*</t>
        </is>
      </c>
    </row>
    <row r="51" ht="15.75" customHeight="1" s="28">
      <c r="C51" s="9" t="inlineStr">
        <is>
          <t>2018 Worldwide Sales*</t>
        </is>
      </c>
      <c r="D51" s="9" t="n">
        <v>82000</v>
      </c>
      <c r="E51" s="9" t="n">
        <v>81000</v>
      </c>
      <c r="F51" s="9" t="n">
        <v>141000</v>
      </c>
      <c r="G51" s="9" t="n">
        <v>128450</v>
      </c>
      <c r="H51" s="9" t="n">
        <v>159346</v>
      </c>
      <c r="I51" s="9" t="n">
        <v>160894</v>
      </c>
      <c r="J51" s="9" t="n">
        <v>144975</v>
      </c>
      <c r="K51" s="9" t="n">
        <v>175362</v>
      </c>
      <c r="L51" s="9" t="n">
        <v>206500</v>
      </c>
      <c r="M51" s="9" t="n">
        <v>214800</v>
      </c>
      <c r="N51" s="9" t="n">
        <v>237553</v>
      </c>
      <c r="O51" s="9" t="n">
        <v>286367</v>
      </c>
      <c r="P51" s="9" t="n">
        <v>2018247</v>
      </c>
      <c r="Q51" s="9" t="inlineStr">
        <is>
          <t>2018 Worldwide Sales*</t>
        </is>
      </c>
    </row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:A4"/>
    </sheetView>
  </sheetViews>
  <sheetFormatPr baseColWidth="10" defaultColWidth="12.6640625" defaultRowHeight="15" customHeight="1"/>
  <cols>
    <col width="25.1640625" customWidth="1" style="28" min="1" max="1"/>
    <col width="15.1640625" customWidth="1" style="28" min="2" max="2"/>
    <col width="7.6640625" customWidth="1" style="28" min="3" max="26"/>
  </cols>
  <sheetData>
    <row r="1">
      <c r="A1" s="29" t="inlineStr">
        <is>
          <t>Manufacturer*</t>
        </is>
      </c>
      <c r="B1" s="9" t="inlineStr">
        <is>
          <t>Total Sales</t>
        </is>
      </c>
      <c r="C1" s="9" t="inlineStr">
        <is>
          <t># To</t>
        </is>
      </c>
      <c r="D1" s="9" t="inlineStr">
        <is>
          <t xml:space="preserve">Reached / </t>
        </is>
      </c>
    </row>
    <row r="2">
      <c r="A2" s="42" t="n"/>
      <c r="B2" s="9" t="inlineStr">
        <is>
          <t>2010 - Mar. 2019**</t>
        </is>
      </c>
      <c r="C2" s="9" t="inlineStr">
        <is>
          <t>Reach</t>
        </is>
      </c>
      <c r="D2" s="9" t="inlineStr">
        <is>
          <t xml:space="preserve">Likely </t>
        </is>
      </c>
    </row>
    <row r="3">
      <c r="A3" s="42" t="n"/>
      <c r="C3" s="9" t="n">
        <v>200000</v>
      </c>
      <c r="D3" s="9" t="inlineStr">
        <is>
          <t xml:space="preserve">to Reach </t>
        </is>
      </c>
    </row>
    <row r="4">
      <c r="A4" s="42" t="n"/>
      <c r="D4" s="9" t="n">
        <v>200000</v>
      </c>
    </row>
    <row r="5">
      <c r="A5" s="9" t="inlineStr">
        <is>
          <t>Audi</t>
        </is>
      </c>
      <c r="B5" s="9" t="n">
        <v>10218</v>
      </c>
      <c r="C5" s="9" t="n">
        <v>189782</v>
      </c>
      <c r="D5" s="9" t="n">
        <v>2025</v>
      </c>
    </row>
    <row r="6">
      <c r="A6" s="9" t="inlineStr">
        <is>
          <t>BMW</t>
        </is>
      </c>
      <c r="B6" s="9" t="n">
        <v>85888</v>
      </c>
      <c r="C6" s="9" t="n">
        <v>114112</v>
      </c>
      <c r="D6" s="9" t="n">
        <v>2023</v>
      </c>
    </row>
    <row r="7">
      <c r="A7" s="9" t="inlineStr">
        <is>
          <t>FCA</t>
        </is>
      </c>
      <c r="B7" s="9" t="n">
        <v>39855</v>
      </c>
      <c r="C7" s="9" t="n">
        <v>160145</v>
      </c>
      <c r="D7" s="9" t="n">
        <v>2025</v>
      </c>
    </row>
    <row r="8">
      <c r="A8" s="9" t="inlineStr">
        <is>
          <t>Ford</t>
        </is>
      </c>
      <c r="B8" s="9" t="n">
        <v>114247</v>
      </c>
      <c r="C8" s="9" t="n">
        <v>88753</v>
      </c>
      <c r="D8" s="9" t="n">
        <v>2023</v>
      </c>
    </row>
    <row r="9">
      <c r="A9" s="9" t="inlineStr">
        <is>
          <t>GM</t>
        </is>
      </c>
      <c r="B9" s="9" t="n">
        <v>211587</v>
      </c>
      <c r="C9" s="9" t="n">
        <v>-11587</v>
      </c>
      <c r="D9" s="9" t="inlineStr">
        <is>
          <t>2018 Q4</t>
        </is>
      </c>
    </row>
    <row r="10">
      <c r="A10" s="9" t="inlineStr">
        <is>
          <t>Honda</t>
        </is>
      </c>
      <c r="B10" s="9" t="n">
        <v>27636</v>
      </c>
      <c r="C10" s="9" t="n">
        <v>172364</v>
      </c>
      <c r="D10" s="9" t="n">
        <v>2025</v>
      </c>
    </row>
    <row r="11">
      <c r="A11" s="9" t="inlineStr">
        <is>
          <t>Hyundai</t>
        </is>
      </c>
      <c r="B11" s="9" t="n">
        <v>9157</v>
      </c>
      <c r="C11" s="9" t="n">
        <v>190843</v>
      </c>
      <c r="D11" s="9" t="n">
        <v>2025</v>
      </c>
    </row>
    <row r="12">
      <c r="A12" s="9" t="inlineStr">
        <is>
          <t>Jaguar</t>
        </is>
      </c>
      <c r="B12" s="9" t="n">
        <v>1001</v>
      </c>
      <c r="C12" s="9" t="n">
        <v>198999</v>
      </c>
      <c r="D12" s="9" t="n">
        <v>2027</v>
      </c>
    </row>
    <row r="13">
      <c r="A13" s="9" t="inlineStr">
        <is>
          <t>Kia</t>
        </is>
      </c>
      <c r="B13" s="9" t="n">
        <v>13325</v>
      </c>
      <c r="C13" s="9" t="n">
        <v>186675</v>
      </c>
      <c r="D13" s="9" t="n">
        <v>2025</v>
      </c>
    </row>
    <row r="14">
      <c r="A14" s="9" t="inlineStr">
        <is>
          <t>Mercedes</t>
        </is>
      </c>
      <c r="B14" s="9" t="n">
        <v>19193</v>
      </c>
      <c r="C14" s="9" t="n">
        <v>180807</v>
      </c>
      <c r="D14" s="9" t="n">
        <v>2024</v>
      </c>
    </row>
    <row r="15">
      <c r="A15" s="9" t="inlineStr">
        <is>
          <t>Mitsubishi</t>
        </is>
      </c>
      <c r="B15" s="9" t="n">
        <v>7004</v>
      </c>
      <c r="C15" s="9" t="n">
        <v>192996</v>
      </c>
      <c r="D15" s="9" t="n">
        <v>2025</v>
      </c>
    </row>
    <row r="16">
      <c r="A16" s="9" t="inlineStr">
        <is>
          <t>Nissan</t>
        </is>
      </c>
      <c r="B16" s="9" t="n">
        <v>132227</v>
      </c>
      <c r="C16" s="9" t="n">
        <v>67773</v>
      </c>
      <c r="D16" s="9" t="n">
        <v>2021</v>
      </c>
    </row>
    <row r="17">
      <c r="A17" s="9" t="inlineStr">
        <is>
          <t>Porsche</t>
        </is>
      </c>
      <c r="B17" s="9" t="n">
        <v>10712</v>
      </c>
      <c r="C17" s="9" t="n">
        <v>189288</v>
      </c>
      <c r="D17" s="9" t="n">
        <v>2025</v>
      </c>
    </row>
    <row r="18">
      <c r="A18" s="9" t="inlineStr">
        <is>
          <t>Tesla</t>
        </is>
      </c>
      <c r="B18" s="9" t="n">
        <v>382573</v>
      </c>
      <c r="C18" s="9" t="n">
        <v>-182573</v>
      </c>
      <c r="D18" s="9" t="inlineStr">
        <is>
          <t>2018 Q3</t>
        </is>
      </c>
    </row>
    <row r="19">
      <c r="A19" s="9" t="inlineStr">
        <is>
          <t>Toyota</t>
        </is>
      </c>
      <c r="B19" s="9" t="n">
        <v>99918</v>
      </c>
      <c r="C19" s="9" t="n">
        <v>100082</v>
      </c>
      <c r="D19" s="9" t="n">
        <v>2021</v>
      </c>
    </row>
    <row r="20">
      <c r="A20" s="9" t="inlineStr">
        <is>
          <t>Volvo</t>
        </is>
      </c>
      <c r="B20" s="9" t="n">
        <v>9841</v>
      </c>
      <c r="C20" s="9" t="n">
        <v>190159</v>
      </c>
      <c r="D20" s="9" t="n">
        <v>2024</v>
      </c>
    </row>
    <row r="21" ht="15.75" customHeight="1" s="28">
      <c r="A21" s="9" t="inlineStr">
        <is>
          <t>VW</t>
        </is>
      </c>
      <c r="B21" s="9" t="n">
        <v>14277</v>
      </c>
      <c r="C21" s="9" t="n">
        <v>185723</v>
      </c>
      <c r="D21" s="9" t="n">
        <v>2023</v>
      </c>
    </row>
    <row r="22" ht="15.75" customHeight="1" s="28"/>
    <row r="23" ht="15.75" customHeight="1" s="28"/>
    <row r="24" ht="15.75" customHeight="1" s="28"/>
    <row r="25" ht="15.75" customHeight="1" s="28"/>
    <row r="26" ht="15.75" customHeight="1" s="28"/>
    <row r="27" ht="15.75" customHeight="1" s="28"/>
    <row r="28" ht="15.75" customHeight="1" s="28"/>
    <row r="29" ht="15.75" customHeight="1" s="28"/>
    <row r="30" ht="15.75" customHeight="1" s="28"/>
    <row r="31" ht="15.75" customHeight="1" s="28"/>
    <row r="32" ht="15.75" customHeight="1" s="28"/>
    <row r="33" ht="15.75" customHeight="1" s="28"/>
    <row r="34" ht="15.75" customHeight="1" s="28"/>
    <row r="35" ht="15.75" customHeight="1" s="28"/>
    <row r="36" ht="15.75" customHeight="1" s="28"/>
    <row r="37" ht="15.75" customHeight="1" s="28"/>
    <row r="38" ht="15.75" customHeight="1" s="28"/>
    <row r="39" ht="15.75" customHeight="1" s="28"/>
    <row r="40" ht="15.75" customHeight="1" s="28"/>
    <row r="41" ht="15.75" customHeight="1" s="28"/>
    <row r="42" ht="15.75" customHeight="1" s="28"/>
    <row r="43" ht="15.75" customHeight="1" s="28"/>
    <row r="44" ht="15.75" customHeight="1" s="28"/>
    <row r="45" ht="15.75" customHeight="1" s="28"/>
    <row r="46" ht="15.75" customHeight="1" s="28"/>
    <row r="47" ht="15.75" customHeight="1" s="28"/>
    <row r="48" ht="15.75" customHeight="1" s="28"/>
    <row r="49" ht="15.75" customHeight="1" s="28"/>
    <row r="50" ht="15.75" customHeight="1" s="28"/>
    <row r="51" ht="15.75" customHeight="1" s="28"/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J7"/>
  <sheetViews>
    <sheetView workbookViewId="0">
      <selection activeCell="K25" sqref="K25"/>
    </sheetView>
  </sheetViews>
  <sheetFormatPr baseColWidth="10" defaultColWidth="12.6640625" defaultRowHeight="15" customHeight="1"/>
  <cols>
    <col width="13.5" customWidth="1" style="28" min="1" max="1"/>
    <col width="7.6640625" customWidth="1" style="28" min="2" max="36"/>
  </cols>
  <sheetData>
    <row r="1" ht="48" customHeight="1" s="28">
      <c r="A1" s="25" t="inlineStr">
        <is>
          <t>Subsidy Percentage (dimensionless)</t>
        </is>
      </c>
      <c r="B1" s="9" t="n">
        <v>2016</v>
      </c>
      <c r="C1" s="9" t="n">
        <v>2017</v>
      </c>
      <c r="D1" s="9" t="n">
        <v>2018</v>
      </c>
      <c r="E1" s="9" t="n">
        <v>2019</v>
      </c>
      <c r="F1" s="9" t="n">
        <v>2020</v>
      </c>
      <c r="G1" s="9" t="n">
        <v>2021</v>
      </c>
      <c r="H1" s="9" t="n">
        <v>2022</v>
      </c>
      <c r="I1" s="9" t="n">
        <v>2023</v>
      </c>
      <c r="J1" s="9" t="n">
        <v>2024</v>
      </c>
      <c r="K1" s="9" t="n">
        <v>2025</v>
      </c>
      <c r="L1" s="9" t="n">
        <v>2026</v>
      </c>
      <c r="M1" s="9" t="n">
        <v>2027</v>
      </c>
      <c r="N1" s="9" t="n">
        <v>2028</v>
      </c>
      <c r="O1" s="9" t="n">
        <v>2029</v>
      </c>
      <c r="P1" s="9" t="n">
        <v>2030</v>
      </c>
      <c r="Q1" s="9" t="n">
        <v>2031</v>
      </c>
      <c r="R1" s="9" t="n">
        <v>2032</v>
      </c>
      <c r="S1" s="9" t="n">
        <v>2033</v>
      </c>
      <c r="T1" s="9" t="n">
        <v>2034</v>
      </c>
      <c r="U1" s="9" t="n">
        <v>2035</v>
      </c>
      <c r="V1" s="9" t="n">
        <v>2036</v>
      </c>
      <c r="W1" s="9" t="n">
        <v>2037</v>
      </c>
      <c r="X1" s="9" t="n">
        <v>2038</v>
      </c>
      <c r="Y1" s="9" t="n">
        <v>2039</v>
      </c>
      <c r="Z1" s="9" t="n">
        <v>2040</v>
      </c>
      <c r="AA1" s="9" t="n">
        <v>2041</v>
      </c>
      <c r="AB1" s="9" t="n">
        <v>2042</v>
      </c>
      <c r="AC1" s="9" t="n">
        <v>2043</v>
      </c>
      <c r="AD1" s="9" t="n">
        <v>2044</v>
      </c>
      <c r="AE1" s="9" t="n">
        <v>2045</v>
      </c>
      <c r="AF1" s="9" t="n">
        <v>2046</v>
      </c>
      <c r="AG1" s="9" t="n">
        <v>2047</v>
      </c>
      <c r="AH1" s="9" t="n">
        <v>2048</v>
      </c>
      <c r="AI1" s="9" t="n">
        <v>2049</v>
      </c>
      <c r="AJ1" s="9" t="n">
        <v>2050</v>
      </c>
    </row>
    <row r="2">
      <c r="A2" s="9" t="inlineStr">
        <is>
          <t>LDVs</t>
        </is>
      </c>
      <c r="B2" s="60">
        <f>C2</f>
        <v/>
      </c>
      <c r="C2" s="60">
        <f>D2</f>
        <v/>
      </c>
      <c r="D2" s="60">
        <f>E2</f>
        <v/>
      </c>
      <c r="E2" s="61">
        <f>Data!A33</f>
        <v/>
      </c>
      <c r="F2" s="61">
        <f>Data!B33</f>
        <v/>
      </c>
      <c r="G2" s="61">
        <f>Data!C33</f>
        <v/>
      </c>
      <c r="H2" s="61">
        <f>Data!D33</f>
        <v/>
      </c>
      <c r="I2" s="61">
        <f>Data!E33</f>
        <v/>
      </c>
      <c r="J2" s="61">
        <f>Data!F33</f>
        <v/>
      </c>
      <c r="K2" s="61">
        <f>Data!G33</f>
        <v/>
      </c>
      <c r="L2" s="61">
        <f>Data!H33</f>
        <v/>
      </c>
      <c r="M2" s="61">
        <f>Data!I33</f>
        <v/>
      </c>
      <c r="N2" s="61">
        <f>Data!J33</f>
        <v/>
      </c>
      <c r="O2" s="61">
        <f>Data!K33</f>
        <v/>
      </c>
      <c r="P2" s="61">
        <f>Data!L33</f>
        <v/>
      </c>
      <c r="Q2" s="61">
        <f>Data!M33</f>
        <v/>
      </c>
      <c r="R2" s="61">
        <f>Data!N33</f>
        <v/>
      </c>
      <c r="S2" s="61">
        <f>Data!O33</f>
        <v/>
      </c>
      <c r="T2" s="61">
        <f>Data!P33</f>
        <v/>
      </c>
      <c r="U2" s="61">
        <f>Data!Q33</f>
        <v/>
      </c>
      <c r="V2" s="61">
        <f>Data!R33</f>
        <v/>
      </c>
      <c r="W2" s="61">
        <f>Data!S33</f>
        <v/>
      </c>
      <c r="X2" s="61">
        <f>Data!T33</f>
        <v/>
      </c>
      <c r="Y2" s="61">
        <f>Data!U33</f>
        <v/>
      </c>
      <c r="Z2" s="61">
        <f>Data!V33</f>
        <v/>
      </c>
      <c r="AA2" s="61">
        <f>Data!W33</f>
        <v/>
      </c>
      <c r="AB2" s="61">
        <f>Data!X33</f>
        <v/>
      </c>
      <c r="AC2" s="61">
        <f>Data!Y33</f>
        <v/>
      </c>
      <c r="AD2" s="61">
        <f>Data!Z33</f>
        <v/>
      </c>
      <c r="AE2" s="61">
        <f>Data!AA33</f>
        <v/>
      </c>
      <c r="AF2" s="61">
        <f>Data!AB33</f>
        <v/>
      </c>
      <c r="AG2" s="61">
        <f>Data!AC33</f>
        <v/>
      </c>
      <c r="AH2" s="61">
        <f>Data!AD33</f>
        <v/>
      </c>
      <c r="AI2" s="61">
        <f>Data!AE33</f>
        <v/>
      </c>
      <c r="AJ2" s="61">
        <f>Data!AF33</f>
        <v/>
      </c>
    </row>
    <row r="3">
      <c r="A3" s="9" t="inlineStr">
        <is>
          <t>HDVs</t>
        </is>
      </c>
      <c r="B3" s="9" t="n">
        <v>0</v>
      </c>
      <c r="C3" s="9" t="n">
        <v>0</v>
      </c>
      <c r="D3" s="9" t="n">
        <v>0</v>
      </c>
      <c r="E3" s="9" t="n">
        <v>0</v>
      </c>
      <c r="F3" s="9">
        <f>Data!B35</f>
        <v/>
      </c>
      <c r="G3" s="11">
        <f>Data!C35</f>
        <v/>
      </c>
      <c r="H3" s="11">
        <f>Data!D35</f>
        <v/>
      </c>
      <c r="I3" s="11">
        <f>Data!E35</f>
        <v/>
      </c>
      <c r="J3" s="11">
        <f>Data!F35</f>
        <v/>
      </c>
      <c r="K3" s="11">
        <f>Data!G35</f>
        <v/>
      </c>
      <c r="L3" s="11">
        <f>Data!H35</f>
        <v/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9" t="n">
        <v>0</v>
      </c>
      <c r="AA3" s="9" t="n">
        <v>0</v>
      </c>
      <c r="AB3" s="9" t="n">
        <v>0</v>
      </c>
      <c r="AC3" s="9" t="n">
        <v>0</v>
      </c>
      <c r="AD3" s="9" t="n">
        <v>0</v>
      </c>
      <c r="AE3" s="9" t="n">
        <v>0</v>
      </c>
      <c r="AF3" s="9" t="n">
        <v>0</v>
      </c>
      <c r="AG3" s="9" t="n">
        <v>0</v>
      </c>
      <c r="AH3" s="9" t="n">
        <v>0</v>
      </c>
      <c r="AI3" s="9" t="n">
        <v>0</v>
      </c>
      <c r="AJ3" s="9" t="n">
        <v>0</v>
      </c>
    </row>
    <row r="4">
      <c r="A4" s="9" t="inlineStr">
        <is>
          <t>aircraft</t>
        </is>
      </c>
      <c r="B4" s="9" t="n">
        <v>0</v>
      </c>
      <c r="C4" s="9" t="n">
        <v>0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  <c r="X4" s="9" t="n">
        <v>0</v>
      </c>
      <c r="Y4" s="9" t="n">
        <v>0</v>
      </c>
      <c r="Z4" s="9" t="n">
        <v>0</v>
      </c>
      <c r="AA4" s="9" t="n">
        <v>0</v>
      </c>
      <c r="AB4" s="9" t="n">
        <v>0</v>
      </c>
      <c r="AC4" s="9" t="n">
        <v>0</v>
      </c>
      <c r="AD4" s="9" t="n">
        <v>0</v>
      </c>
      <c r="AE4" s="9" t="n">
        <v>0</v>
      </c>
      <c r="AF4" s="9" t="n">
        <v>0</v>
      </c>
      <c r="AG4" s="9" t="n">
        <v>0</v>
      </c>
      <c r="AH4" s="9" t="n">
        <v>0</v>
      </c>
      <c r="AI4" s="9" t="n">
        <v>0</v>
      </c>
      <c r="AJ4" s="9" t="n">
        <v>0</v>
      </c>
    </row>
    <row r="5">
      <c r="A5" s="9" t="inlineStr">
        <is>
          <t>rail</t>
        </is>
      </c>
      <c r="B5" s="9" t="n">
        <v>0</v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9" t="n">
        <v>0</v>
      </c>
      <c r="AA5" s="9" t="n">
        <v>0</v>
      </c>
      <c r="AB5" s="9" t="n">
        <v>0</v>
      </c>
      <c r="AC5" s="9" t="n">
        <v>0</v>
      </c>
      <c r="AD5" s="9" t="n">
        <v>0</v>
      </c>
      <c r="AE5" s="9" t="n">
        <v>0</v>
      </c>
      <c r="AF5" s="9" t="n">
        <v>0</v>
      </c>
      <c r="AG5" s="9" t="n">
        <v>0</v>
      </c>
      <c r="AH5" s="9" t="n">
        <v>0</v>
      </c>
      <c r="AI5" s="9" t="n">
        <v>0</v>
      </c>
      <c r="AJ5" s="9" t="n">
        <v>0</v>
      </c>
    </row>
    <row r="6">
      <c r="A6" s="9" t="inlineStr">
        <is>
          <t>ships</t>
        </is>
      </c>
      <c r="B6" s="9" t="n">
        <v>0</v>
      </c>
      <c r="C6" s="9" t="n">
        <v>0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  <c r="X6" s="9" t="n">
        <v>0</v>
      </c>
      <c r="Y6" s="9" t="n">
        <v>0</v>
      </c>
      <c r="Z6" s="9" t="n">
        <v>0</v>
      </c>
      <c r="AA6" s="9" t="n">
        <v>0</v>
      </c>
      <c r="AB6" s="9" t="n">
        <v>0</v>
      </c>
      <c r="AC6" s="9" t="n">
        <v>0</v>
      </c>
      <c r="AD6" s="9" t="n">
        <v>0</v>
      </c>
      <c r="AE6" s="9" t="n">
        <v>0</v>
      </c>
      <c r="AF6" s="9" t="n">
        <v>0</v>
      </c>
      <c r="AG6" s="9" t="n">
        <v>0</v>
      </c>
      <c r="AH6" s="9" t="n">
        <v>0</v>
      </c>
      <c r="AI6" s="9" t="n">
        <v>0</v>
      </c>
      <c r="AJ6" s="9" t="n">
        <v>0</v>
      </c>
    </row>
    <row r="7">
      <c r="A7" s="9" t="inlineStr">
        <is>
          <t>motorbikes</t>
        </is>
      </c>
      <c r="B7" s="9" t="n">
        <v>0</v>
      </c>
      <c r="C7" s="9" t="n">
        <v>0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C7" s="9" t="n">
        <v>0</v>
      </c>
      <c r="AD7" s="9" t="n">
        <v>0</v>
      </c>
      <c r="AE7" s="9" t="n">
        <v>0</v>
      </c>
      <c r="AF7" s="9" t="n">
        <v>0</v>
      </c>
      <c r="AG7" s="9" t="n">
        <v>0</v>
      </c>
      <c r="AH7" s="9" t="n">
        <v>0</v>
      </c>
      <c r="AI7" s="9" t="n">
        <v>0</v>
      </c>
      <c r="AJ7" s="9" t="n">
        <v>0</v>
      </c>
    </row>
    <row r="21" ht="15.75" customHeight="1" s="28"/>
    <row r="22" ht="15.75" customHeight="1" s="28"/>
    <row r="23" ht="15.75" customHeight="1" s="28"/>
    <row r="24" ht="15.75" customHeight="1" s="28"/>
    <row r="25" ht="15.75" customHeight="1" s="28"/>
    <row r="26" ht="15.75" customHeight="1" s="28"/>
    <row r="27" ht="15.75" customHeight="1" s="28"/>
    <row r="28" ht="15.75" customHeight="1" s="28"/>
    <row r="29" ht="15.75" customHeight="1" s="28"/>
    <row r="30" ht="15.75" customHeight="1" s="28"/>
    <row r="31" ht="15.75" customHeight="1" s="28"/>
    <row r="32" ht="15.75" customHeight="1" s="28"/>
    <row r="33" ht="15.75" customHeight="1" s="28"/>
    <row r="34" ht="15.75" customHeight="1" s="28"/>
    <row r="35" ht="15.75" customHeight="1" s="28"/>
    <row r="36" ht="15.75" customHeight="1" s="28"/>
    <row r="37" ht="15.75" customHeight="1" s="28"/>
    <row r="38" ht="15.75" customHeight="1" s="28"/>
    <row r="39" ht="15.75" customHeight="1" s="28"/>
    <row r="40" ht="15.75" customHeight="1" s="28"/>
    <row r="41" ht="15.75" customHeight="1" s="28"/>
    <row r="42" ht="15.75" customHeight="1" s="28"/>
    <row r="43" ht="15.75" customHeight="1" s="28"/>
    <row r="44" ht="15.75" customHeight="1" s="28"/>
    <row r="45" ht="15.75" customHeight="1" s="28"/>
    <row r="46" ht="15.75" customHeight="1" s="28"/>
    <row r="47" ht="15.75" customHeight="1" s="28"/>
    <row r="48" ht="15.75" customHeight="1" s="28"/>
    <row r="49" ht="15.75" customHeight="1" s="28"/>
    <row r="50" ht="15.75" customHeight="1" s="28"/>
    <row r="51" ht="15.75" customHeight="1" s="28"/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J7"/>
  <sheetViews>
    <sheetView workbookViewId="0">
      <selection activeCell="A1" sqref="A1"/>
    </sheetView>
  </sheetViews>
  <sheetFormatPr baseColWidth="10" defaultColWidth="12.6640625" defaultRowHeight="15" customHeight="1"/>
  <cols>
    <col width="14.6640625" customWidth="1" style="28" min="1" max="1"/>
    <col width="7.6640625" customWidth="1" style="28" min="2" max="36"/>
  </cols>
  <sheetData>
    <row r="1" ht="48" customHeight="1" s="28">
      <c r="A1" s="25" t="inlineStr">
        <is>
          <t>Subsidy Percentage (dimensionless)</t>
        </is>
      </c>
      <c r="B1" s="9" t="n">
        <v>2016</v>
      </c>
      <c r="C1" s="9" t="n">
        <v>2017</v>
      </c>
      <c r="D1" s="9" t="n">
        <v>2018</v>
      </c>
      <c r="E1" s="9" t="n">
        <v>2019</v>
      </c>
      <c r="F1" s="9" t="n">
        <v>2020</v>
      </c>
      <c r="G1" s="9" t="n">
        <v>2021</v>
      </c>
      <c r="H1" s="9" t="n">
        <v>2022</v>
      </c>
      <c r="I1" s="9" t="n">
        <v>2023</v>
      </c>
      <c r="J1" s="9" t="n">
        <v>2024</v>
      </c>
      <c r="K1" s="9" t="n">
        <v>2025</v>
      </c>
      <c r="L1" s="9" t="n">
        <v>2026</v>
      </c>
      <c r="M1" s="9" t="n">
        <v>2027</v>
      </c>
      <c r="N1" s="9" t="n">
        <v>2028</v>
      </c>
      <c r="O1" s="9" t="n">
        <v>2029</v>
      </c>
      <c r="P1" s="9" t="n">
        <v>2030</v>
      </c>
      <c r="Q1" s="9" t="n">
        <v>2031</v>
      </c>
      <c r="R1" s="9" t="n">
        <v>2032</v>
      </c>
      <c r="S1" s="9" t="n">
        <v>2033</v>
      </c>
      <c r="T1" s="9" t="n">
        <v>2034</v>
      </c>
      <c r="U1" s="9" t="n">
        <v>2035</v>
      </c>
      <c r="V1" s="9" t="n">
        <v>2036</v>
      </c>
      <c r="W1" s="9" t="n">
        <v>2037</v>
      </c>
      <c r="X1" s="9" t="n">
        <v>2038</v>
      </c>
      <c r="Y1" s="9" t="n">
        <v>2039</v>
      </c>
      <c r="Z1" s="9" t="n">
        <v>2040</v>
      </c>
      <c r="AA1" s="9" t="n">
        <v>2041</v>
      </c>
      <c r="AB1" s="9" t="n">
        <v>2042</v>
      </c>
      <c r="AC1" s="9" t="n">
        <v>2043</v>
      </c>
      <c r="AD1" s="9" t="n">
        <v>2044</v>
      </c>
      <c r="AE1" s="9" t="n">
        <v>2045</v>
      </c>
      <c r="AF1" s="9" t="n">
        <v>2046</v>
      </c>
      <c r="AG1" s="9" t="n">
        <v>2047</v>
      </c>
      <c r="AH1" s="9" t="n">
        <v>2048</v>
      </c>
      <c r="AI1" s="9" t="n">
        <v>2049</v>
      </c>
      <c r="AJ1" s="9" t="n">
        <v>2050</v>
      </c>
    </row>
    <row r="2">
      <c r="A2" s="9" t="inlineStr">
        <is>
          <t>LDVs</t>
        </is>
      </c>
      <c r="B2" s="9" t="n">
        <v>0</v>
      </c>
      <c r="C2" s="9" t="n">
        <v>0</v>
      </c>
      <c r="D2" s="9" t="n">
        <v>0</v>
      </c>
      <c r="E2" s="9" t="n">
        <v>0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  <c r="X2" s="9" t="n">
        <v>0</v>
      </c>
      <c r="Y2" s="9" t="n">
        <v>0</v>
      </c>
      <c r="Z2" s="9" t="n">
        <v>0</v>
      </c>
      <c r="AA2" s="9" t="n">
        <v>0</v>
      </c>
      <c r="AB2" s="9" t="n">
        <v>0</v>
      </c>
      <c r="AC2" s="9" t="n">
        <v>0</v>
      </c>
      <c r="AD2" s="9" t="n">
        <v>0</v>
      </c>
      <c r="AE2" s="9" t="n">
        <v>0</v>
      </c>
      <c r="AF2" s="9" t="n">
        <v>0</v>
      </c>
      <c r="AG2" s="9" t="n">
        <v>0</v>
      </c>
      <c r="AH2" s="9" t="n">
        <v>0</v>
      </c>
      <c r="AI2" s="9" t="n">
        <v>0</v>
      </c>
      <c r="AJ2" s="9" t="n">
        <v>0</v>
      </c>
    </row>
    <row r="3">
      <c r="A3" s="9" t="inlineStr">
        <is>
          <t>HDVs</t>
        </is>
      </c>
      <c r="B3" s="9" t="n">
        <v>0</v>
      </c>
      <c r="C3" s="9" t="n">
        <v>0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9" t="n">
        <v>0</v>
      </c>
      <c r="AA3" s="9" t="n">
        <v>0</v>
      </c>
      <c r="AB3" s="9" t="n">
        <v>0</v>
      </c>
      <c r="AC3" s="9" t="n">
        <v>0</v>
      </c>
      <c r="AD3" s="9" t="n">
        <v>0</v>
      </c>
      <c r="AE3" s="9" t="n">
        <v>0</v>
      </c>
      <c r="AF3" s="9" t="n">
        <v>0</v>
      </c>
      <c r="AG3" s="9" t="n">
        <v>0</v>
      </c>
      <c r="AH3" s="9" t="n">
        <v>0</v>
      </c>
      <c r="AI3" s="9" t="n">
        <v>0</v>
      </c>
      <c r="AJ3" s="9" t="n">
        <v>0</v>
      </c>
    </row>
    <row r="4">
      <c r="A4" s="9" t="inlineStr">
        <is>
          <t>aircraft</t>
        </is>
      </c>
      <c r="B4" s="9" t="n">
        <v>0</v>
      </c>
      <c r="C4" s="9" t="n">
        <v>0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  <c r="X4" s="9" t="n">
        <v>0</v>
      </c>
      <c r="Y4" s="9" t="n">
        <v>0</v>
      </c>
      <c r="Z4" s="9" t="n">
        <v>0</v>
      </c>
      <c r="AA4" s="9" t="n">
        <v>0</v>
      </c>
      <c r="AB4" s="9" t="n">
        <v>0</v>
      </c>
      <c r="AC4" s="9" t="n">
        <v>0</v>
      </c>
      <c r="AD4" s="9" t="n">
        <v>0</v>
      </c>
      <c r="AE4" s="9" t="n">
        <v>0</v>
      </c>
      <c r="AF4" s="9" t="n">
        <v>0</v>
      </c>
      <c r="AG4" s="9" t="n">
        <v>0</v>
      </c>
      <c r="AH4" s="9" t="n">
        <v>0</v>
      </c>
      <c r="AI4" s="9" t="n">
        <v>0</v>
      </c>
      <c r="AJ4" s="9" t="n">
        <v>0</v>
      </c>
    </row>
    <row r="5">
      <c r="A5" s="9" t="inlineStr">
        <is>
          <t>rail</t>
        </is>
      </c>
      <c r="B5" s="9" t="n">
        <v>0</v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9" t="n">
        <v>0</v>
      </c>
      <c r="AA5" s="9" t="n">
        <v>0</v>
      </c>
      <c r="AB5" s="9" t="n">
        <v>0</v>
      </c>
      <c r="AC5" s="9" t="n">
        <v>0</v>
      </c>
      <c r="AD5" s="9" t="n">
        <v>0</v>
      </c>
      <c r="AE5" s="9" t="n">
        <v>0</v>
      </c>
      <c r="AF5" s="9" t="n">
        <v>0</v>
      </c>
      <c r="AG5" s="9" t="n">
        <v>0</v>
      </c>
      <c r="AH5" s="9" t="n">
        <v>0</v>
      </c>
      <c r="AI5" s="9" t="n">
        <v>0</v>
      </c>
      <c r="AJ5" s="9" t="n">
        <v>0</v>
      </c>
    </row>
    <row r="6">
      <c r="A6" s="9" t="inlineStr">
        <is>
          <t>ships</t>
        </is>
      </c>
      <c r="B6" s="9" t="n">
        <v>0</v>
      </c>
      <c r="C6" s="9" t="n">
        <v>0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  <c r="X6" s="9" t="n">
        <v>0</v>
      </c>
      <c r="Y6" s="9" t="n">
        <v>0</v>
      </c>
      <c r="Z6" s="9" t="n">
        <v>0</v>
      </c>
      <c r="AA6" s="9" t="n">
        <v>0</v>
      </c>
      <c r="AB6" s="9" t="n">
        <v>0</v>
      </c>
      <c r="AC6" s="9" t="n">
        <v>0</v>
      </c>
      <c r="AD6" s="9" t="n">
        <v>0</v>
      </c>
      <c r="AE6" s="9" t="n">
        <v>0</v>
      </c>
      <c r="AF6" s="9" t="n">
        <v>0</v>
      </c>
      <c r="AG6" s="9" t="n">
        <v>0</v>
      </c>
      <c r="AH6" s="9" t="n">
        <v>0</v>
      </c>
      <c r="AI6" s="9" t="n">
        <v>0</v>
      </c>
      <c r="AJ6" s="9" t="n">
        <v>0</v>
      </c>
    </row>
    <row r="7">
      <c r="A7" s="9" t="inlineStr">
        <is>
          <t>motorbikes</t>
        </is>
      </c>
      <c r="B7" s="9" t="n">
        <v>0</v>
      </c>
      <c r="C7" s="9" t="n">
        <v>0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C7" s="9" t="n">
        <v>0</v>
      </c>
      <c r="AD7" s="9" t="n">
        <v>0</v>
      </c>
      <c r="AE7" s="9" t="n">
        <v>0</v>
      </c>
      <c r="AF7" s="9" t="n">
        <v>0</v>
      </c>
      <c r="AG7" s="9" t="n">
        <v>0</v>
      </c>
      <c r="AH7" s="9" t="n">
        <v>0</v>
      </c>
      <c r="AI7" s="9" t="n">
        <v>0</v>
      </c>
      <c r="AJ7" s="9" t="n">
        <v>0</v>
      </c>
    </row>
    <row r="21" ht="15.75" customHeight="1" s="28"/>
    <row r="22" ht="15.75" customHeight="1" s="28"/>
    <row r="23" ht="15.75" customHeight="1" s="28"/>
    <row r="24" ht="15.75" customHeight="1" s="28"/>
    <row r="25" ht="15.75" customHeight="1" s="28"/>
    <row r="26" ht="15.75" customHeight="1" s="28"/>
    <row r="27" ht="15.75" customHeight="1" s="28"/>
    <row r="28" ht="15.75" customHeight="1" s="28"/>
    <row r="29" ht="15.75" customHeight="1" s="28"/>
    <row r="30" ht="15.75" customHeight="1" s="28"/>
    <row r="31" ht="15.75" customHeight="1" s="28"/>
    <row r="32" ht="15.75" customHeight="1" s="28"/>
    <row r="33" ht="15.75" customHeight="1" s="28"/>
    <row r="34" ht="15.75" customHeight="1" s="28"/>
    <row r="35" ht="15.75" customHeight="1" s="28"/>
    <row r="36" ht="15.75" customHeight="1" s="28"/>
    <row r="37" ht="15.75" customHeight="1" s="28"/>
    <row r="38" ht="15.75" customHeight="1" s="28"/>
    <row r="39" ht="15.75" customHeight="1" s="28"/>
    <row r="40" ht="15.75" customHeight="1" s="28"/>
    <row r="41" ht="15.75" customHeight="1" s="28"/>
    <row r="42" ht="15.75" customHeight="1" s="28"/>
    <row r="43" ht="15.75" customHeight="1" s="28"/>
    <row r="44" ht="15.75" customHeight="1" s="28"/>
    <row r="45" ht="15.75" customHeight="1" s="28"/>
    <row r="46" ht="15.75" customHeight="1" s="28"/>
    <row r="47" ht="15.75" customHeight="1" s="28"/>
    <row r="48" ht="15.75" customHeight="1" s="28"/>
    <row r="49" ht="15.75" customHeight="1" s="28"/>
    <row r="50" ht="15.75" customHeight="1" s="28"/>
    <row r="51" ht="15.75" customHeight="1" s="28"/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2017-06-20T00:56:40Z</dcterms:created>
  <dcterms:modified xmlns:dcterms="http://purl.org/dc/terms/" xmlns:xsi="http://www.w3.org/2001/XMLSchema-instance" xsi:type="dcterms:W3CDTF">2020-08-04T20:11:27Z</dcterms:modified>
  <cp:lastModifiedBy>Microsoft Office User</cp:lastModifiedBy>
</cp:coreProperties>
</file>