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Virginia\Virginia_Model\InputData\plcy-schd\FoPITY\"/>
    </mc:Choice>
  </mc:AlternateContent>
  <xr:revisionPtr revIDLastSave="0" documentId="13_ncr:1_{B6BD418E-B149-4796-9059-63993016FB03}" xr6:coauthVersionLast="45" xr6:coauthVersionMax="45" xr10:uidLastSave="{00000000-0000-0000-0000-000000000000}"/>
  <bookViews>
    <workbookView xWindow="13620" yWindow="1095" windowWidth="12975" windowHeight="16170" activeTab="1" xr2:uid="{00000000-000D-0000-FFFF-FFFF00000000}"/>
  </bookViews>
  <sheets>
    <sheet name="About" sheetId="2" r:id="rId1"/>
    <sheet name="Set Schedules Here" sheetId="5" r:id="rId2"/>
    <sheet name="FoPITY-2" sheetId="4" r:id="rId3"/>
    <sheet name="FoPITY-2-WebApp" sheetId="6" r:id="rId4"/>
    <sheet name="Exogenous GDP Adjustment" sheetId="7" r:id="rId5"/>
  </sheets>
  <externalReferences>
    <externalReference r:id="rId6"/>
  </externalReferences>
  <definedNames>
    <definedName name="rounding_decimal_places" localSheetId="4">[1]About!$A$101</definedName>
    <definedName name="rounding_decimal_places">About!$A$101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D5" i="7" l="1"/>
  <c r="D8" i="7" s="1"/>
  <c r="B13" i="7" s="1"/>
  <c r="C5" i="7"/>
  <c r="C8" i="7" s="1"/>
  <c r="B12" i="7" s="1"/>
  <c r="B5" i="7"/>
  <c r="A82" i="6" l="1"/>
  <c r="B82" i="6"/>
  <c r="C82" i="6"/>
  <c r="D82" i="6"/>
  <c r="F82" i="6"/>
  <c r="H82" i="6"/>
  <c r="J82" i="6"/>
  <c r="L82" i="6"/>
  <c r="N82" i="6"/>
  <c r="P82" i="6"/>
  <c r="R82" i="6"/>
  <c r="T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A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C12" i="7"/>
  <c r="C163" i="5" s="1"/>
  <c r="B82" i="4" l="1"/>
  <c r="E82" i="6"/>
  <c r="E12" i="7"/>
  <c r="B14" i="7" s="1"/>
  <c r="C13" i="7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C82" i="4" l="1"/>
  <c r="D163" i="5"/>
  <c r="G82" i="6" s="1"/>
  <c r="C14" i="7"/>
  <c r="E163" i="5" s="1"/>
  <c r="B15" i="7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D82" i="4" l="1"/>
  <c r="I82" i="6"/>
  <c r="C15" i="7"/>
  <c r="F163" i="5" s="1"/>
  <c r="E82" i="4" s="1"/>
  <c r="B16" i="7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K82" i="6" l="1"/>
  <c r="C16" i="7"/>
  <c r="B17" i="7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G163" i="5" l="1"/>
  <c r="M82" i="6" s="1"/>
  <c r="B18" i="7"/>
  <c r="C17" i="7"/>
  <c r="BL80" i="6"/>
  <c r="BJ80" i="6"/>
  <c r="BH80" i="6"/>
  <c r="BF80" i="6"/>
  <c r="BD80" i="6"/>
  <c r="BB80" i="6"/>
  <c r="AZ80" i="6"/>
  <c r="AX80" i="6"/>
  <c r="AV80" i="6"/>
  <c r="AT80" i="6"/>
  <c r="AR80" i="6"/>
  <c r="AP80" i="6"/>
  <c r="AN80" i="6"/>
  <c r="AL80" i="6"/>
  <c r="AJ80" i="6"/>
  <c r="AH80" i="6"/>
  <c r="AF80" i="6"/>
  <c r="AD80" i="6"/>
  <c r="AB80" i="6"/>
  <c r="Z80" i="6"/>
  <c r="X80" i="6"/>
  <c r="V80" i="6"/>
  <c r="T80" i="6"/>
  <c r="R80" i="6"/>
  <c r="P80" i="6"/>
  <c r="N80" i="6"/>
  <c r="L80" i="6"/>
  <c r="J80" i="6"/>
  <c r="H80" i="6"/>
  <c r="F80" i="6"/>
  <c r="D80" i="6"/>
  <c r="C80" i="6"/>
  <c r="B80" i="6"/>
  <c r="BL79" i="6"/>
  <c r="BJ79" i="6"/>
  <c r="BH79" i="6"/>
  <c r="BF79" i="6"/>
  <c r="BD79" i="6"/>
  <c r="BB79" i="6"/>
  <c r="AZ79" i="6"/>
  <c r="AX79" i="6"/>
  <c r="AV79" i="6"/>
  <c r="AT79" i="6"/>
  <c r="AR79" i="6"/>
  <c r="AP79" i="6"/>
  <c r="AN79" i="6"/>
  <c r="AL79" i="6"/>
  <c r="AJ79" i="6"/>
  <c r="AH79" i="6"/>
  <c r="AF79" i="6"/>
  <c r="AD79" i="6"/>
  <c r="AB79" i="6"/>
  <c r="Z79" i="6"/>
  <c r="X79" i="6"/>
  <c r="V79" i="6"/>
  <c r="T79" i="6"/>
  <c r="R79" i="6"/>
  <c r="P79" i="6"/>
  <c r="N79" i="6"/>
  <c r="L79" i="6"/>
  <c r="J79" i="6"/>
  <c r="H79" i="6"/>
  <c r="F79" i="6"/>
  <c r="D79" i="6"/>
  <c r="C79" i="6"/>
  <c r="B79" i="6"/>
  <c r="BL78" i="6"/>
  <c r="BJ78" i="6"/>
  <c r="BH78" i="6"/>
  <c r="BF78" i="6"/>
  <c r="BD78" i="6"/>
  <c r="BB78" i="6"/>
  <c r="AZ78" i="6"/>
  <c r="AX78" i="6"/>
  <c r="AV78" i="6"/>
  <c r="AT78" i="6"/>
  <c r="AR78" i="6"/>
  <c r="AP78" i="6"/>
  <c r="AN78" i="6"/>
  <c r="AL78" i="6"/>
  <c r="AJ78" i="6"/>
  <c r="AH78" i="6"/>
  <c r="AF78" i="6"/>
  <c r="AD78" i="6"/>
  <c r="AB78" i="6"/>
  <c r="Z78" i="6"/>
  <c r="X78" i="6"/>
  <c r="V78" i="6"/>
  <c r="T78" i="6"/>
  <c r="R78" i="6"/>
  <c r="P78" i="6"/>
  <c r="N78" i="6"/>
  <c r="L78" i="6"/>
  <c r="J78" i="6"/>
  <c r="H78" i="6"/>
  <c r="F78" i="6"/>
  <c r="D78" i="6"/>
  <c r="C78" i="6"/>
  <c r="B78" i="6"/>
  <c r="BL77" i="6"/>
  <c r="BJ77" i="6"/>
  <c r="BH77" i="6"/>
  <c r="BF77" i="6"/>
  <c r="BD77" i="6"/>
  <c r="BB77" i="6"/>
  <c r="AZ77" i="6"/>
  <c r="AX77" i="6"/>
  <c r="AV77" i="6"/>
  <c r="AT77" i="6"/>
  <c r="AR77" i="6"/>
  <c r="AP77" i="6"/>
  <c r="AN77" i="6"/>
  <c r="AL77" i="6"/>
  <c r="AJ77" i="6"/>
  <c r="AH77" i="6"/>
  <c r="AF77" i="6"/>
  <c r="AD77" i="6"/>
  <c r="AB77" i="6"/>
  <c r="Z77" i="6"/>
  <c r="X77" i="6"/>
  <c r="V77" i="6"/>
  <c r="T77" i="6"/>
  <c r="R77" i="6"/>
  <c r="P77" i="6"/>
  <c r="N77" i="6"/>
  <c r="L77" i="6"/>
  <c r="J77" i="6"/>
  <c r="H77" i="6"/>
  <c r="F77" i="6"/>
  <c r="D77" i="6"/>
  <c r="C77" i="6"/>
  <c r="B77" i="6"/>
  <c r="BL76" i="6"/>
  <c r="BJ76" i="6"/>
  <c r="BH76" i="6"/>
  <c r="BF76" i="6"/>
  <c r="BD76" i="6"/>
  <c r="BB76" i="6"/>
  <c r="AZ76" i="6"/>
  <c r="AX76" i="6"/>
  <c r="AV76" i="6"/>
  <c r="AT76" i="6"/>
  <c r="AR76" i="6"/>
  <c r="AP76" i="6"/>
  <c r="AN76" i="6"/>
  <c r="AL76" i="6"/>
  <c r="AJ76" i="6"/>
  <c r="AH76" i="6"/>
  <c r="AF76" i="6"/>
  <c r="AD76" i="6"/>
  <c r="AB76" i="6"/>
  <c r="Z76" i="6"/>
  <c r="X76" i="6"/>
  <c r="V76" i="6"/>
  <c r="T76" i="6"/>
  <c r="R76" i="6"/>
  <c r="P76" i="6"/>
  <c r="N76" i="6"/>
  <c r="L76" i="6"/>
  <c r="J76" i="6"/>
  <c r="H76" i="6"/>
  <c r="F76" i="6"/>
  <c r="D76" i="6"/>
  <c r="C76" i="6"/>
  <c r="B76" i="6"/>
  <c r="BL75" i="6"/>
  <c r="BJ75" i="6"/>
  <c r="BH75" i="6"/>
  <c r="BF75" i="6"/>
  <c r="BD75" i="6"/>
  <c r="BB75" i="6"/>
  <c r="AZ75" i="6"/>
  <c r="AX75" i="6"/>
  <c r="AV75" i="6"/>
  <c r="AT75" i="6"/>
  <c r="AR75" i="6"/>
  <c r="AP75" i="6"/>
  <c r="AN75" i="6"/>
  <c r="AL75" i="6"/>
  <c r="AJ75" i="6"/>
  <c r="AH75" i="6"/>
  <c r="AF75" i="6"/>
  <c r="AD75" i="6"/>
  <c r="AB75" i="6"/>
  <c r="Z75" i="6"/>
  <c r="X75" i="6"/>
  <c r="V75" i="6"/>
  <c r="T75" i="6"/>
  <c r="R75" i="6"/>
  <c r="P75" i="6"/>
  <c r="N75" i="6"/>
  <c r="L75" i="6"/>
  <c r="J75" i="6"/>
  <c r="H75" i="6"/>
  <c r="F75" i="6"/>
  <c r="D75" i="6"/>
  <c r="C75" i="6"/>
  <c r="B75" i="6"/>
  <c r="BL74" i="6"/>
  <c r="BJ74" i="6"/>
  <c r="BH74" i="6"/>
  <c r="BF74" i="6"/>
  <c r="BD74" i="6"/>
  <c r="BB74" i="6"/>
  <c r="AZ74" i="6"/>
  <c r="AX74" i="6"/>
  <c r="AV74" i="6"/>
  <c r="AT74" i="6"/>
  <c r="AR74" i="6"/>
  <c r="AP74" i="6"/>
  <c r="AN74" i="6"/>
  <c r="AL74" i="6"/>
  <c r="AJ74" i="6"/>
  <c r="AH74" i="6"/>
  <c r="AF74" i="6"/>
  <c r="AD74" i="6"/>
  <c r="AB74" i="6"/>
  <c r="Z74" i="6"/>
  <c r="X74" i="6"/>
  <c r="V74" i="6"/>
  <c r="T74" i="6"/>
  <c r="R74" i="6"/>
  <c r="P74" i="6"/>
  <c r="N74" i="6"/>
  <c r="L74" i="6"/>
  <c r="J74" i="6"/>
  <c r="H74" i="6"/>
  <c r="F74" i="6"/>
  <c r="D74" i="6"/>
  <c r="C74" i="6"/>
  <c r="B74" i="6"/>
  <c r="BL73" i="6"/>
  <c r="BJ73" i="6"/>
  <c r="BH73" i="6"/>
  <c r="BF73" i="6"/>
  <c r="BD73" i="6"/>
  <c r="BB73" i="6"/>
  <c r="AZ73" i="6"/>
  <c r="AX73" i="6"/>
  <c r="AV73" i="6"/>
  <c r="AT73" i="6"/>
  <c r="AR73" i="6"/>
  <c r="AP73" i="6"/>
  <c r="AN73" i="6"/>
  <c r="AL73" i="6"/>
  <c r="AJ73" i="6"/>
  <c r="AH73" i="6"/>
  <c r="AF73" i="6"/>
  <c r="AD73" i="6"/>
  <c r="AB73" i="6"/>
  <c r="Z73" i="6"/>
  <c r="X73" i="6"/>
  <c r="V73" i="6"/>
  <c r="T73" i="6"/>
  <c r="R73" i="6"/>
  <c r="P73" i="6"/>
  <c r="N73" i="6"/>
  <c r="L73" i="6"/>
  <c r="J73" i="6"/>
  <c r="H73" i="6"/>
  <c r="F73" i="6"/>
  <c r="D73" i="6"/>
  <c r="C73" i="6"/>
  <c r="B73" i="6"/>
  <c r="BL72" i="6"/>
  <c r="BJ72" i="6"/>
  <c r="BH72" i="6"/>
  <c r="BF72" i="6"/>
  <c r="BD72" i="6"/>
  <c r="BB72" i="6"/>
  <c r="AZ72" i="6"/>
  <c r="AX72" i="6"/>
  <c r="AV72" i="6"/>
  <c r="AT72" i="6"/>
  <c r="AR72" i="6"/>
  <c r="AP72" i="6"/>
  <c r="AN72" i="6"/>
  <c r="AL72" i="6"/>
  <c r="AJ72" i="6"/>
  <c r="AH72" i="6"/>
  <c r="AF72" i="6"/>
  <c r="AD72" i="6"/>
  <c r="AB72" i="6"/>
  <c r="Z72" i="6"/>
  <c r="X72" i="6"/>
  <c r="V72" i="6"/>
  <c r="T72" i="6"/>
  <c r="R72" i="6"/>
  <c r="P72" i="6"/>
  <c r="N72" i="6"/>
  <c r="L72" i="6"/>
  <c r="J72" i="6"/>
  <c r="H72" i="6"/>
  <c r="F72" i="6"/>
  <c r="D72" i="6"/>
  <c r="C72" i="6"/>
  <c r="B72" i="6"/>
  <c r="BL71" i="6"/>
  <c r="BJ71" i="6"/>
  <c r="BH71" i="6"/>
  <c r="BF71" i="6"/>
  <c r="BD71" i="6"/>
  <c r="BB71" i="6"/>
  <c r="AZ71" i="6"/>
  <c r="AX71" i="6"/>
  <c r="AV71" i="6"/>
  <c r="AT71" i="6"/>
  <c r="AR71" i="6"/>
  <c r="AP71" i="6"/>
  <c r="AN71" i="6"/>
  <c r="AL71" i="6"/>
  <c r="AJ71" i="6"/>
  <c r="AH71" i="6"/>
  <c r="AF71" i="6"/>
  <c r="AD71" i="6"/>
  <c r="AB71" i="6"/>
  <c r="Z71" i="6"/>
  <c r="X71" i="6"/>
  <c r="V71" i="6"/>
  <c r="T71" i="6"/>
  <c r="R71" i="6"/>
  <c r="P71" i="6"/>
  <c r="N71" i="6"/>
  <c r="L71" i="6"/>
  <c r="J71" i="6"/>
  <c r="H71" i="6"/>
  <c r="F71" i="6"/>
  <c r="D71" i="6"/>
  <c r="C71" i="6"/>
  <c r="B71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12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B2" i="4"/>
  <c r="C2" i="4"/>
  <c r="D2" i="4"/>
  <c r="E2" i="4"/>
  <c r="F2" i="4"/>
  <c r="G2" i="4"/>
  <c r="H2" i="4"/>
  <c r="I2" i="4"/>
  <c r="J2" i="4"/>
  <c r="F82" i="4" l="1"/>
  <c r="G82" i="4"/>
  <c r="H163" i="5"/>
  <c r="O82" i="6" s="1"/>
  <c r="C18" i="7"/>
  <c r="I163" i="5" s="1"/>
  <c r="H82" i="4" s="1"/>
  <c r="B19" i="7"/>
  <c r="Q82" i="6" l="1"/>
  <c r="C19" i="7"/>
  <c r="J163" i="5" s="1"/>
  <c r="I82" i="4" s="1"/>
  <c r="B20" i="7"/>
  <c r="C20" i="7" s="1"/>
  <c r="K163" i="5" s="1"/>
  <c r="G12" i="4"/>
  <c r="E12" i="4"/>
  <c r="F12" i="4"/>
  <c r="D12" i="4"/>
  <c r="C12" i="6"/>
  <c r="C12" i="4"/>
  <c r="B12" i="4"/>
  <c r="U82" i="6" l="1"/>
  <c r="K82" i="4"/>
  <c r="S82" i="6"/>
  <c r="J82" i="4"/>
  <c r="S71" i="6"/>
  <c r="J71" i="4"/>
  <c r="AO71" i="6"/>
  <c r="U71" i="4"/>
  <c r="BI71" i="6"/>
  <c r="U72" i="6"/>
  <c r="K72" i="4"/>
  <c r="AQ72" i="6"/>
  <c r="V72" i="4"/>
  <c r="BK72" i="6"/>
  <c r="W73" i="6"/>
  <c r="L73" i="4"/>
  <c r="AS73" i="6"/>
  <c r="W73" i="4"/>
  <c r="BM73" i="6"/>
  <c r="AG73" i="4"/>
  <c r="Y74" i="6"/>
  <c r="M74" i="4"/>
  <c r="AU74" i="6"/>
  <c r="X74" i="4"/>
  <c r="E75" i="6"/>
  <c r="B75" i="4"/>
  <c r="AA75" i="6"/>
  <c r="N75" i="4"/>
  <c r="AW75" i="6"/>
  <c r="Y75" i="4"/>
  <c r="G76" i="6"/>
  <c r="AC76" i="6"/>
  <c r="O76" i="4"/>
  <c r="AY76" i="6"/>
  <c r="Z76" i="4"/>
  <c r="I77" i="6"/>
  <c r="AE77" i="6"/>
  <c r="P77" i="4"/>
  <c r="AO77" i="6"/>
  <c r="BK77" i="6"/>
  <c r="AF77" i="4"/>
  <c r="W78" i="6"/>
  <c r="L78" i="4"/>
  <c r="AC79" i="6"/>
  <c r="E80" i="6"/>
  <c r="B80" i="4"/>
  <c r="AS80" i="6"/>
  <c r="W80" i="4"/>
  <c r="AG71" i="6"/>
  <c r="Q71" i="4"/>
  <c r="M72" i="6"/>
  <c r="G72" i="4"/>
  <c r="AI72" i="6"/>
  <c r="R72" i="4"/>
  <c r="E73" i="6"/>
  <c r="B73" i="4"/>
  <c r="C73" i="4"/>
  <c r="AK73" i="6"/>
  <c r="S73" i="4"/>
  <c r="Q74" i="6"/>
  <c r="I74" i="4"/>
  <c r="AM74" i="6"/>
  <c r="T74" i="4"/>
  <c r="I75" i="6"/>
  <c r="E75" i="4"/>
  <c r="AC75" i="6"/>
  <c r="AY75" i="6"/>
  <c r="Z75" i="4"/>
  <c r="U76" i="6"/>
  <c r="K76" i="4"/>
  <c r="AQ76" i="6"/>
  <c r="V76" i="4"/>
  <c r="M77" i="6"/>
  <c r="G77" i="4"/>
  <c r="AG77" i="6"/>
  <c r="BC77" i="6"/>
  <c r="AB77" i="4"/>
  <c r="BM77" i="6"/>
  <c r="AG77" i="4"/>
  <c r="O78" i="6"/>
  <c r="H78" i="4"/>
  <c r="Y78" i="6"/>
  <c r="M78" i="4"/>
  <c r="AI78" i="6"/>
  <c r="AU78" i="6"/>
  <c r="X78" i="4"/>
  <c r="BE78" i="6"/>
  <c r="AC78" i="4"/>
  <c r="I79" i="6"/>
  <c r="E79" i="4"/>
  <c r="S79" i="6"/>
  <c r="AG79" i="6"/>
  <c r="Q79" i="4"/>
  <c r="AS79" i="6"/>
  <c r="BG79" i="6"/>
  <c r="AD79" i="4"/>
  <c r="K80" i="6"/>
  <c r="F80" i="4"/>
  <c r="U80" i="6"/>
  <c r="AI80" i="6"/>
  <c r="R80" i="4"/>
  <c r="AU80" i="6"/>
  <c r="BI80" i="6"/>
  <c r="AE80" i="4"/>
  <c r="K78" i="6"/>
  <c r="AG78" i="6"/>
  <c r="Q78" i="4"/>
  <c r="AQ78" i="6"/>
  <c r="BC78" i="6"/>
  <c r="AB78" i="4"/>
  <c r="BM78" i="6"/>
  <c r="AG78" i="4"/>
  <c r="Q79" i="6"/>
  <c r="I79" i="4"/>
  <c r="AQ79" i="6"/>
  <c r="V79" i="4"/>
  <c r="BE79" i="6"/>
  <c r="AC79" i="4"/>
  <c r="S80" i="6"/>
  <c r="J80" i="4"/>
  <c r="AE80" i="6"/>
  <c r="BG80" i="6"/>
  <c r="AD80" i="4"/>
  <c r="U71" i="6"/>
  <c r="BA71" i="6"/>
  <c r="BM71" i="6"/>
  <c r="AG71" i="4"/>
  <c r="W72" i="6"/>
  <c r="AS72" i="6"/>
  <c r="W72" i="4"/>
  <c r="BC72" i="6"/>
  <c r="O73" i="6"/>
  <c r="H73" i="4"/>
  <c r="Y73" i="6"/>
  <c r="BE73" i="6"/>
  <c r="AA74" i="6"/>
  <c r="AW74" i="6"/>
  <c r="Y74" i="4"/>
  <c r="BG74" i="6"/>
  <c r="S75" i="6"/>
  <c r="J75" i="4"/>
  <c r="AO75" i="6"/>
  <c r="U75" i="4"/>
  <c r="BI75" i="6"/>
  <c r="K76" i="6"/>
  <c r="F76" i="4"/>
  <c r="AE76" i="6"/>
  <c r="BA76" i="6"/>
  <c r="AA76" i="4"/>
  <c r="BK76" i="6"/>
  <c r="W77" i="6"/>
  <c r="L77" i="4"/>
  <c r="AS77" i="6"/>
  <c r="W77" i="4"/>
  <c r="M71" i="6"/>
  <c r="Y71" i="6"/>
  <c r="M71" i="4"/>
  <c r="AI71" i="6"/>
  <c r="R71" i="4"/>
  <c r="AS71" i="6"/>
  <c r="BE71" i="6"/>
  <c r="AC71" i="4"/>
  <c r="E72" i="6"/>
  <c r="C72" i="4"/>
  <c r="B72" i="4"/>
  <c r="O72" i="6"/>
  <c r="AA72" i="6"/>
  <c r="N72" i="4"/>
  <c r="AK72" i="6"/>
  <c r="S72" i="4"/>
  <c r="AU72" i="6"/>
  <c r="BG72" i="6"/>
  <c r="AD72" i="4"/>
  <c r="G73" i="6"/>
  <c r="D73" i="4"/>
  <c r="Q73" i="6"/>
  <c r="AC73" i="6"/>
  <c r="O73" i="4"/>
  <c r="AM73" i="6"/>
  <c r="T73" i="4"/>
  <c r="AW73" i="6"/>
  <c r="BI73" i="6"/>
  <c r="AE73" i="4"/>
  <c r="I74" i="6"/>
  <c r="E74" i="4"/>
  <c r="S74" i="6"/>
  <c r="AE74" i="6"/>
  <c r="P74" i="4"/>
  <c r="AO74" i="6"/>
  <c r="U74" i="4"/>
  <c r="AY74" i="6"/>
  <c r="BK74" i="6"/>
  <c r="AF74" i="4"/>
  <c r="K75" i="6"/>
  <c r="F75" i="4"/>
  <c r="U75" i="6"/>
  <c r="AG75" i="6"/>
  <c r="Q75" i="4"/>
  <c r="AQ75" i="6"/>
  <c r="V75" i="4"/>
  <c r="BA75" i="6"/>
  <c r="BM75" i="6"/>
  <c r="AG75" i="4"/>
  <c r="M76" i="6"/>
  <c r="G76" i="4"/>
  <c r="W76" i="6"/>
  <c r="AI76" i="6"/>
  <c r="R76" i="4"/>
  <c r="AS76" i="6"/>
  <c r="W76" i="4"/>
  <c r="BC76" i="6"/>
  <c r="E77" i="6"/>
  <c r="B77" i="4"/>
  <c r="C77" i="4"/>
  <c r="O77" i="6"/>
  <c r="H77" i="4"/>
  <c r="Y77" i="6"/>
  <c r="AK77" i="6"/>
  <c r="S77" i="4"/>
  <c r="AU77" i="6"/>
  <c r="X77" i="4"/>
  <c r="BE77" i="6"/>
  <c r="G78" i="6"/>
  <c r="D78" i="4"/>
  <c r="Q78" i="6"/>
  <c r="I78" i="4"/>
  <c r="AA78" i="6"/>
  <c r="AM78" i="6"/>
  <c r="T78" i="4"/>
  <c r="AW78" i="6"/>
  <c r="Y78" i="4"/>
  <c r="BG78" i="6"/>
  <c r="K79" i="6"/>
  <c r="F79" i="4"/>
  <c r="Y79" i="6"/>
  <c r="M79" i="4"/>
  <c r="AI79" i="6"/>
  <c r="AW79" i="6"/>
  <c r="Y79" i="4"/>
  <c r="BI79" i="6"/>
  <c r="M80" i="6"/>
  <c r="G80" i="4"/>
  <c r="AA80" i="6"/>
  <c r="N80" i="4"/>
  <c r="AK80" i="6"/>
  <c r="AY80" i="6"/>
  <c r="Z80" i="4"/>
  <c r="BK80" i="6"/>
  <c r="I71" i="6"/>
  <c r="E71" i="4"/>
  <c r="AC71" i="6"/>
  <c r="AY71" i="6"/>
  <c r="Z71" i="4"/>
  <c r="K72" i="6"/>
  <c r="F72" i="4"/>
  <c r="AE72" i="6"/>
  <c r="BA72" i="6"/>
  <c r="AA72" i="4"/>
  <c r="M73" i="6"/>
  <c r="G73" i="4"/>
  <c r="AG73" i="6"/>
  <c r="BC73" i="6"/>
  <c r="AB73" i="4"/>
  <c r="O74" i="6"/>
  <c r="H74" i="4"/>
  <c r="AI74" i="6"/>
  <c r="BE74" i="6"/>
  <c r="AC74" i="4"/>
  <c r="Q75" i="6"/>
  <c r="I75" i="4"/>
  <c r="AK75" i="6"/>
  <c r="BG75" i="6"/>
  <c r="AD75" i="4"/>
  <c r="S76" i="6"/>
  <c r="J76" i="4"/>
  <c r="AM76" i="6"/>
  <c r="BI76" i="6"/>
  <c r="AE76" i="4"/>
  <c r="U77" i="6"/>
  <c r="K77" i="4"/>
  <c r="BA77" i="6"/>
  <c r="AA77" i="4"/>
  <c r="K71" i="6"/>
  <c r="F71" i="4"/>
  <c r="AQ71" i="6"/>
  <c r="V71" i="4"/>
  <c r="AU73" i="6"/>
  <c r="X73" i="4"/>
  <c r="G74" i="6"/>
  <c r="D74" i="4"/>
  <c r="E71" i="6"/>
  <c r="B71" i="4"/>
  <c r="Q71" i="6"/>
  <c r="I71" i="4"/>
  <c r="AA71" i="6"/>
  <c r="N71" i="4"/>
  <c r="AK71" i="6"/>
  <c r="AW71" i="6"/>
  <c r="Y71" i="4"/>
  <c r="BG71" i="6"/>
  <c r="AD71" i="4"/>
  <c r="G72" i="6"/>
  <c r="S72" i="6"/>
  <c r="J72" i="4"/>
  <c r="AC72" i="6"/>
  <c r="O72" i="4"/>
  <c r="AM72" i="6"/>
  <c r="AY72" i="6"/>
  <c r="Z72" i="4"/>
  <c r="BI72" i="6"/>
  <c r="AE72" i="4"/>
  <c r="I73" i="6"/>
  <c r="U73" i="6"/>
  <c r="K73" i="4"/>
  <c r="AE73" i="6"/>
  <c r="P73" i="4"/>
  <c r="AO73" i="6"/>
  <c r="BA73" i="6"/>
  <c r="AA73" i="4"/>
  <c r="BK73" i="6"/>
  <c r="AF73" i="4"/>
  <c r="K74" i="6"/>
  <c r="W74" i="6"/>
  <c r="L74" i="4"/>
  <c r="AG74" i="6"/>
  <c r="Q74" i="4"/>
  <c r="AQ74" i="6"/>
  <c r="BC74" i="6"/>
  <c r="AB74" i="4"/>
  <c r="BM74" i="6"/>
  <c r="AG74" i="4"/>
  <c r="M75" i="6"/>
  <c r="Y75" i="6"/>
  <c r="M75" i="4"/>
  <c r="AI75" i="6"/>
  <c r="R75" i="4"/>
  <c r="AS75" i="6"/>
  <c r="BE75" i="6"/>
  <c r="AC75" i="4"/>
  <c r="E76" i="6"/>
  <c r="C76" i="4"/>
  <c r="B76" i="4"/>
  <c r="O76" i="6"/>
  <c r="AA76" i="6"/>
  <c r="N76" i="4"/>
  <c r="AK76" i="6"/>
  <c r="S76" i="4"/>
  <c r="AU76" i="6"/>
  <c r="BG76" i="6"/>
  <c r="AD76" i="4"/>
  <c r="G77" i="6"/>
  <c r="D77" i="4"/>
  <c r="Q77" i="6"/>
  <c r="AC77" i="6"/>
  <c r="O77" i="4"/>
  <c r="AM77" i="6"/>
  <c r="T77" i="4"/>
  <c r="AW77" i="6"/>
  <c r="BI77" i="6"/>
  <c r="AE77" i="4"/>
  <c r="I78" i="6"/>
  <c r="E78" i="4"/>
  <c r="S78" i="6"/>
  <c r="AE78" i="6"/>
  <c r="P78" i="4"/>
  <c r="AO78" i="6"/>
  <c r="U78" i="4"/>
  <c r="AY78" i="6"/>
  <c r="BK78" i="6"/>
  <c r="AF78" i="4"/>
  <c r="M79" i="6"/>
  <c r="AA79" i="6"/>
  <c r="N79" i="4"/>
  <c r="AO79" i="6"/>
  <c r="U79" i="4"/>
  <c r="AY79" i="6"/>
  <c r="BM79" i="6"/>
  <c r="AG79" i="4"/>
  <c r="O80" i="6"/>
  <c r="AC80" i="6"/>
  <c r="O80" i="4"/>
  <c r="AQ80" i="6"/>
  <c r="V80" i="4"/>
  <c r="BA80" i="6"/>
  <c r="BE80" i="6"/>
  <c r="AC80" i="4"/>
  <c r="AE71" i="4"/>
  <c r="AF72" i="4"/>
  <c r="D76" i="4"/>
  <c r="T76" i="4"/>
  <c r="M77" i="4"/>
  <c r="N78" i="4"/>
  <c r="G79" i="4"/>
  <c r="O79" i="4"/>
  <c r="P80" i="4"/>
  <c r="J79" i="4"/>
  <c r="R79" i="4"/>
  <c r="Z79" i="4"/>
  <c r="AA80" i="4"/>
  <c r="C71" i="4"/>
  <c r="K71" i="4"/>
  <c r="S71" i="4"/>
  <c r="E73" i="4"/>
  <c r="U73" i="4"/>
  <c r="G75" i="4"/>
  <c r="O75" i="4"/>
  <c r="W75" i="4"/>
  <c r="P76" i="4"/>
  <c r="I77" i="4"/>
  <c r="J78" i="4"/>
  <c r="R78" i="4"/>
  <c r="Z78" i="4"/>
  <c r="M74" i="6" l="1"/>
  <c r="G74" i="4"/>
  <c r="I72" i="6"/>
  <c r="E72" i="4"/>
  <c r="Q80" i="6"/>
  <c r="I80" i="4"/>
  <c r="I80" i="6"/>
  <c r="E80" i="4"/>
  <c r="G79" i="6"/>
  <c r="D79" i="4"/>
  <c r="E78" i="6"/>
  <c r="B78" i="4"/>
  <c r="C78" i="4"/>
  <c r="BM76" i="6"/>
  <c r="AG76" i="4"/>
  <c r="AF75" i="4"/>
  <c r="BK75" i="6"/>
  <c r="BI74" i="6"/>
  <c r="AE74" i="4"/>
  <c r="BG73" i="6"/>
  <c r="AD73" i="4"/>
  <c r="BE72" i="6"/>
  <c r="AC72" i="4"/>
  <c r="BC71" i="6"/>
  <c r="AB71" i="4"/>
  <c r="BC80" i="6"/>
  <c r="AB80" i="4"/>
  <c r="BA79" i="6"/>
  <c r="AA79" i="4"/>
  <c r="BM80" i="6"/>
  <c r="AG80" i="4"/>
  <c r="BK79" i="6"/>
  <c r="AF79" i="4"/>
  <c r="BI78" i="6"/>
  <c r="AE78" i="4"/>
  <c r="BG77" i="6"/>
  <c r="AD77" i="4"/>
  <c r="BE76" i="6"/>
  <c r="AC76" i="4"/>
  <c r="BC75" i="6"/>
  <c r="AB75" i="4"/>
  <c r="BA74" i="6"/>
  <c r="AA74" i="4"/>
  <c r="AY73" i="6"/>
  <c r="Z73" i="4"/>
  <c r="AW72" i="6"/>
  <c r="Y72" i="4"/>
  <c r="AU71" i="6"/>
  <c r="X71" i="4"/>
  <c r="F74" i="4"/>
  <c r="D72" i="4"/>
  <c r="AB76" i="4"/>
  <c r="AA75" i="4"/>
  <c r="Z74" i="4"/>
  <c r="Y73" i="4"/>
  <c r="X72" i="4"/>
  <c r="AY77" i="6"/>
  <c r="Z77" i="4"/>
  <c r="AW76" i="6"/>
  <c r="Y76" i="4"/>
  <c r="AO72" i="6"/>
  <c r="U72" i="4"/>
  <c r="AM80" i="6"/>
  <c r="T80" i="4"/>
  <c r="AU79" i="6"/>
  <c r="X79" i="4"/>
  <c r="AQ77" i="6"/>
  <c r="V77" i="4"/>
  <c r="AM75" i="6"/>
  <c r="T75" i="4"/>
  <c r="AK74" i="6"/>
  <c r="S74" i="4"/>
  <c r="AG72" i="6"/>
  <c r="Q72" i="4"/>
  <c r="AE71" i="6"/>
  <c r="P71" i="4"/>
  <c r="X76" i="4"/>
  <c r="P72" i="4"/>
  <c r="W71" i="4"/>
  <c r="AF76" i="4"/>
  <c r="AE75" i="4"/>
  <c r="AC73" i="4"/>
  <c r="W79" i="4"/>
  <c r="BC79" i="6"/>
  <c r="AB79" i="4"/>
  <c r="AS74" i="6"/>
  <c r="W74" i="4"/>
  <c r="AW80" i="6"/>
  <c r="Y80" i="4"/>
  <c r="Y77" i="4"/>
  <c r="R74" i="4"/>
  <c r="AE79" i="4"/>
  <c r="AO80" i="6"/>
  <c r="U80" i="4"/>
  <c r="AM79" i="6"/>
  <c r="T79" i="4"/>
  <c r="AK78" i="6"/>
  <c r="S78" i="4"/>
  <c r="AI77" i="6"/>
  <c r="R77" i="4"/>
  <c r="AG76" i="6"/>
  <c r="Q76" i="4"/>
  <c r="AE75" i="6"/>
  <c r="P75" i="4"/>
  <c r="AC74" i="6"/>
  <c r="O74" i="4"/>
  <c r="AA73" i="6"/>
  <c r="N73" i="4"/>
  <c r="Y72" i="6"/>
  <c r="M72" i="4"/>
  <c r="W71" i="6"/>
  <c r="L71" i="4"/>
  <c r="W80" i="6"/>
  <c r="L80" i="4"/>
  <c r="U79" i="6"/>
  <c r="K79" i="4"/>
  <c r="AG80" i="6"/>
  <c r="Q80" i="4"/>
  <c r="AE79" i="6"/>
  <c r="P79" i="4"/>
  <c r="AC78" i="6"/>
  <c r="O78" i="4"/>
  <c r="AA77" i="6"/>
  <c r="N77" i="4"/>
  <c r="Y76" i="6"/>
  <c r="M76" i="4"/>
  <c r="W75" i="6"/>
  <c r="L75" i="4"/>
  <c r="U74" i="6"/>
  <c r="K74" i="4"/>
  <c r="S73" i="6"/>
  <c r="J73" i="4"/>
  <c r="Q72" i="6"/>
  <c r="I72" i="4"/>
  <c r="O71" i="6"/>
  <c r="H71" i="4"/>
  <c r="V74" i="4"/>
  <c r="T72" i="4"/>
  <c r="L76" i="4"/>
  <c r="K75" i="4"/>
  <c r="J74" i="4"/>
  <c r="I73" i="4"/>
  <c r="H72" i="4"/>
  <c r="BA78" i="6"/>
  <c r="AA78" i="4"/>
  <c r="X75" i="4"/>
  <c r="AU75" i="6"/>
  <c r="AQ73" i="6"/>
  <c r="V73" i="4"/>
  <c r="AM71" i="6"/>
  <c r="T71" i="4"/>
  <c r="AK79" i="6"/>
  <c r="S79" i="4"/>
  <c r="AS78" i="6"/>
  <c r="W78" i="4"/>
  <c r="AO76" i="6"/>
  <c r="U76" i="4"/>
  <c r="AI73" i="6"/>
  <c r="R73" i="4"/>
  <c r="Y80" i="6"/>
  <c r="M80" i="4"/>
  <c r="W79" i="6"/>
  <c r="L79" i="4"/>
  <c r="U78" i="6"/>
  <c r="K78" i="4"/>
  <c r="S77" i="6"/>
  <c r="J77" i="4"/>
  <c r="Q76" i="6"/>
  <c r="I76" i="4"/>
  <c r="O75" i="6"/>
  <c r="H75" i="4"/>
  <c r="K73" i="6"/>
  <c r="F73" i="4"/>
  <c r="G71" i="6"/>
  <c r="D71" i="4"/>
  <c r="G80" i="6"/>
  <c r="D80" i="4"/>
  <c r="E79" i="6"/>
  <c r="B79" i="4"/>
  <c r="C79" i="4"/>
  <c r="O79" i="6"/>
  <c r="H79" i="4"/>
  <c r="M78" i="6"/>
  <c r="G78" i="4"/>
  <c r="K77" i="6"/>
  <c r="F77" i="4"/>
  <c r="I76" i="6"/>
  <c r="E76" i="4"/>
  <c r="G75" i="6"/>
  <c r="D75" i="4"/>
  <c r="E74" i="6"/>
  <c r="B74" i="4"/>
  <c r="C74" i="4"/>
  <c r="BM72" i="6"/>
  <c r="AG72" i="4"/>
  <c r="BK71" i="6"/>
  <c r="AF71" i="4"/>
  <c r="H80" i="4"/>
  <c r="H76" i="4"/>
  <c r="S75" i="4"/>
  <c r="Q73" i="4"/>
  <c r="O71" i="4"/>
  <c r="AF80" i="4"/>
  <c r="S80" i="4"/>
  <c r="AD78" i="4"/>
  <c r="AC77" i="4"/>
  <c r="G71" i="4"/>
  <c r="AD74" i="4"/>
  <c r="N74" i="4"/>
  <c r="M73" i="4"/>
  <c r="AB72" i="4"/>
  <c r="L72" i="4"/>
  <c r="AA71" i="4"/>
  <c r="V78" i="4"/>
  <c r="F78" i="4"/>
  <c r="X80" i="4"/>
  <c r="K80" i="4"/>
  <c r="Q77" i="4"/>
  <c r="C80" i="4"/>
  <c r="U77" i="4"/>
  <c r="E77" i="4"/>
  <c r="C75" i="4"/>
</calcChain>
</file>

<file path=xl/sharedStrings.xml><?xml version="1.0" encoding="utf-8"?>
<sst xmlns="http://schemas.openxmlformats.org/spreadsheetml/2006/main" count="251" uniqueCount="187">
  <si>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</si>
  <si>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</si>
  <si>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</si>
  <si>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</si>
  <si>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</si>
  <si>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</si>
  <si>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</si>
  <si>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</si>
  <si>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</si>
  <si>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</si>
  <si>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</si>
  <si>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</si>
  <si>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</si>
  <si>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</si>
  <si>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</si>
  <si>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</si>
  <si>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</si>
  <si>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</si>
  <si>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</si>
  <si>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</si>
  <si>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</si>
  <si>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</si>
  <si>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</si>
  <si>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</si>
  <si>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</si>
  <si>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</si>
  <si>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</si>
  <si>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</si>
  <si>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</si>
  <si>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</si>
  <si>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</si>
  <si>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</si>
  <si>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</si>
  <si>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</si>
  <si>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</si>
  <si>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</si>
  <si>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</si>
  <si>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</si>
  <si>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</si>
  <si>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</si>
  <si>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</si>
  <si>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</si>
  <si>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</si>
  <si>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</si>
  <si>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</si>
  <si>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</si>
  <si>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</si>
  <si>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</si>
  <si>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</si>
  <si>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</si>
  <si>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</si>
  <si>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</si>
  <si>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</si>
  <si>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</si>
  <si>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</si>
  <si>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</si>
  <si>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</si>
  <si>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</si>
  <si>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</si>
  <si>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</si>
  <si>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</si>
  <si>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</si>
  <si>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</si>
  <si>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</si>
  <si>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</si>
  <si>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</si>
  <si>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</si>
  <si>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</si>
  <si>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</si>
  <si>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</si>
  <si>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</si>
  <si>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</si>
  <si>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</si>
  <si>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</si>
  <si>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</si>
  <si>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</si>
  <si>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</si>
  <si>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</si>
  <si>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</si>
  <si>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</si>
  <si>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</si>
  <si>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</si>
  <si>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</si>
  <si>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</si>
  <si>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</si>
  <si>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</si>
  <si>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</si>
  <si>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</si>
  <si>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</si>
  <si>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</si>
  <si>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</si>
  <si>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</si>
  <si>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</si>
  <si>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</si>
  <si>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</si>
  <si>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</si>
  <si>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</si>
  <si>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</si>
  <si>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</si>
  <si>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</si>
  <si>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</si>
  <si>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</si>
  <si>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</si>
  <si>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</si>
  <si>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</si>
  <si>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</si>
  <si>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</si>
  <si>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</si>
  <si>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</si>
  <si>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</si>
  <si>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</si>
  <si>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</si>
  <si>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</si>
  <si>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</si>
  <si>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</si>
  <si>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</si>
  <si>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</si>
  <si>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</si>
  <si>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</si>
  <si>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</si>
  <si>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</si>
  <si>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</si>
  <si>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</si>
  <si>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</si>
  <si>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</si>
  <si>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</si>
  <si>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</si>
  <si>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</si>
  <si>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</si>
  <si>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</si>
  <si>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</si>
  <si>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</si>
  <si>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</si>
  <si>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</si>
  <si>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</si>
  <si>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</si>
  <si>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</si>
  <si>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</si>
  <si>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</si>
  <si>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</si>
  <si>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</si>
  <si>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</si>
  <si>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</si>
  <si>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</si>
  <si>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</si>
  <si>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</si>
  <si>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</si>
  <si>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</si>
  <si>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</si>
  <si>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</si>
  <si>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</si>
  <si>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</si>
  <si>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</si>
  <si>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</si>
  <si>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</si>
  <si>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</si>
  <si>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</si>
  <si>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</si>
  <si>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</si>
  <si>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</si>
  <si>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</si>
  <si>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Sometimes rounding error in Excel can cause very small values (e.g. on the order of 10^-13) where there should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</si>
  <si>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</si>
  <si>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</si>
  <si>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</si>
  <si>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</si>
  <si>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</si>
  <si>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</si>
  <si>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</si>
  <si>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</si>
  <si>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</si>
  <si>
    <t>GDP Impact</t>
  </si>
  <si>
    <t>Impact Relative to 2020</t>
  </si>
  <si>
    <t>Fraction of Impact Carried to Following Year</t>
  </si>
  <si>
    <t>settings exogenous GDP adjustment</t>
  </si>
  <si>
    <t>U.S. GDP Impact of SARC-CoV-2 Pandemic</t>
  </si>
  <si>
    <t>U.S. Energy Information Administration</t>
  </si>
  <si>
    <t>Short-Term Energy Outlook</t>
  </si>
  <si>
    <t>https://www.eia.gov/outlooks/steo/</t>
  </si>
  <si>
    <t>Table 9a</t>
  </si>
  <si>
    <t>Other values intended to be user-specified, with no source needed.</t>
  </si>
  <si>
    <t>Real GDP (billion chained 2012 dollars)</t>
  </si>
  <si>
    <t>May STEO</t>
  </si>
  <si>
    <t>January STEO</t>
  </si>
  <si>
    <t>January STEO - Adjusted for 2019 value</t>
  </si>
  <si>
    <t>Source: Tables 9a, row 1</t>
  </si>
  <si>
    <t>January 2020 and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</si>
</sst>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0" fontId="1" fillId="0" borderId="0" xfId="0" applyFont="1" applyAlignment="1">
      <alignment horizontal="right"/>
    </xf>
    <xf numFmtId="17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17" fontId="0" fillId="0" borderId="0" xfId="0" applyNumberFormat="1" applyAlignment="1">
      <alignment horizontal="left"/>
    </xf>
    <xf numFmtId="0" fontId="2" fillId="0" borderId="0" xfId="12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04128"/>
        <c:axId val="126775680"/>
      </c:lineChart>
      <c:catAx>
        <c:axId val="1255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75680"/>
        <c:crosses val="autoZero"/>
        <c:auto val="1"/>
        <c:lblAlgn val="ctr"/>
        <c:lblOffset val="100"/>
        <c:noMultiLvlLbl val="0"/>
      </c:catAx>
      <c:valAx>
        <c:axId val="1267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0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101">
          <cell r="A101">
            <v>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workbookViewId="0"/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2" t="s">
        <v>175</v>
      </c>
      <c r="C3" s="13"/>
      <c r="D3" s="13"/>
      <c r="E3" s="13"/>
      <c r="F3" s="13"/>
    </row>
    <row r="4" spans="1:6" x14ac:dyDescent="0.25">
      <c r="B4" t="s">
        <v>176</v>
      </c>
    </row>
    <row r="5" spans="1:6" x14ac:dyDescent="0.25">
      <c r="B5" s="28" t="s">
        <v>186</v>
      </c>
    </row>
    <row r="6" spans="1:6" x14ac:dyDescent="0.25">
      <c r="B6" t="s">
        <v>177</v>
      </c>
    </row>
    <row r="7" spans="1:6" x14ac:dyDescent="0.25">
      <c r="B7" s="29" t="s">
        <v>178</v>
      </c>
    </row>
    <row r="8" spans="1:6" x14ac:dyDescent="0.25">
      <c r="B8" t="s">
        <v>179</v>
      </c>
    </row>
    <row r="10" spans="1:6" x14ac:dyDescent="0.25">
      <c r="B10" s="18" t="s">
        <v>180</v>
      </c>
    </row>
    <row r="12" spans="1:6" x14ac:dyDescent="0.25">
      <c r="A12" s="1" t="s">
        <v>35</v>
      </c>
    </row>
    <row r="13" spans="1:6" x14ac:dyDescent="0.25">
      <c r="A13" t="s">
        <v>36</v>
      </c>
    </row>
    <row r="14" spans="1:6" x14ac:dyDescent="0.25">
      <c r="A14" s="2" t="s">
        <v>37</v>
      </c>
    </row>
    <row r="15" spans="1:6" x14ac:dyDescent="0.25">
      <c r="A15" t="s">
        <v>79</v>
      </c>
    </row>
    <row r="16" spans="1:6" x14ac:dyDescent="0.25">
      <c r="A16" t="s">
        <v>80</v>
      </c>
    </row>
    <row r="18" spans="1:6" x14ac:dyDescent="0.25">
      <c r="A18" t="s">
        <v>81</v>
      </c>
    </row>
    <row r="19" spans="1:6" x14ac:dyDescent="0.25">
      <c r="A19" t="s">
        <v>149</v>
      </c>
    </row>
    <row r="20" spans="1:6" x14ac:dyDescent="0.25">
      <c r="A20" t="s">
        <v>83</v>
      </c>
    </row>
    <row r="22" spans="1:6" x14ac:dyDescent="0.25">
      <c r="A22" t="s">
        <v>38</v>
      </c>
    </row>
    <row r="23" spans="1:6" x14ac:dyDescent="0.25">
      <c r="A23" t="s">
        <v>39</v>
      </c>
    </row>
    <row r="24" spans="1:6" x14ac:dyDescent="0.25">
      <c r="A24" t="s">
        <v>40</v>
      </c>
    </row>
    <row r="25" spans="1:6" x14ac:dyDescent="0.25">
      <c r="A25" t="s">
        <v>41</v>
      </c>
    </row>
    <row r="26" spans="1:6" x14ac:dyDescent="0.25">
      <c r="A26" t="s">
        <v>82</v>
      </c>
    </row>
    <row r="27" spans="1:6" x14ac:dyDescent="0.25">
      <c r="A27">
        <v>2019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2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25">
      <c r="A30" s="1" t="s">
        <v>86</v>
      </c>
    </row>
    <row r="31" spans="1:6" x14ac:dyDescent="0.25">
      <c r="A31" t="s">
        <v>87</v>
      </c>
    </row>
    <row r="32" spans="1:6" x14ac:dyDescent="0.25">
      <c r="A32" t="s">
        <v>88</v>
      </c>
    </row>
    <row r="33" spans="1:2" x14ac:dyDescent="0.25">
      <c r="A33" t="s">
        <v>89</v>
      </c>
    </row>
    <row r="34" spans="1:2" x14ac:dyDescent="0.25">
      <c r="A34" t="s">
        <v>90</v>
      </c>
    </row>
    <row r="35" spans="1:2" x14ac:dyDescent="0.25">
      <c r="B35" t="s">
        <v>91</v>
      </c>
    </row>
    <row r="36" spans="1:2" x14ac:dyDescent="0.25">
      <c r="B36" s="18" t="s">
        <v>104</v>
      </c>
    </row>
    <row r="37" spans="1:2" x14ac:dyDescent="0.25">
      <c r="B37" t="s">
        <v>92</v>
      </c>
    </row>
    <row r="38" spans="1:2" x14ac:dyDescent="0.25">
      <c r="B38" s="18" t="s">
        <v>105</v>
      </c>
    </row>
    <row r="39" spans="1:2" x14ac:dyDescent="0.25">
      <c r="A39" t="s">
        <v>93</v>
      </c>
    </row>
    <row r="40" spans="1:2" x14ac:dyDescent="0.25">
      <c r="B40" s="2" t="s">
        <v>94</v>
      </c>
    </row>
    <row r="41" spans="1:2" x14ac:dyDescent="0.25">
      <c r="B41" s="18" t="s">
        <v>95</v>
      </c>
    </row>
    <row r="42" spans="1:2" x14ac:dyDescent="0.25">
      <c r="B42" s="18" t="s">
        <v>96</v>
      </c>
    </row>
    <row r="43" spans="1:2" x14ac:dyDescent="0.25">
      <c r="A43" t="s">
        <v>97</v>
      </c>
    </row>
    <row r="44" spans="1:2" x14ac:dyDescent="0.25">
      <c r="A44" t="s">
        <v>98</v>
      </c>
    </row>
    <row r="45" spans="1:2" x14ac:dyDescent="0.25">
      <c r="B45" t="s">
        <v>99</v>
      </c>
    </row>
    <row r="46" spans="1:2" x14ac:dyDescent="0.25">
      <c r="A46" t="s">
        <v>101</v>
      </c>
    </row>
    <row r="47" spans="1:2" x14ac:dyDescent="0.25">
      <c r="B47" t="s">
        <v>102</v>
      </c>
    </row>
    <row r="48" spans="1:2" x14ac:dyDescent="0.25">
      <c r="B48" t="s">
        <v>103</v>
      </c>
    </row>
    <row r="50" spans="1:1" x14ac:dyDescent="0.25">
      <c r="A50" s="1" t="s">
        <v>100</v>
      </c>
    </row>
    <row r="51" spans="1:1" x14ac:dyDescent="0.25">
      <c r="A51" t="s">
        <v>67</v>
      </c>
    </row>
    <row r="52" spans="1:1" x14ac:dyDescent="0.25">
      <c r="A52" t="s">
        <v>63</v>
      </c>
    </row>
    <row r="53" spans="1:1" x14ac:dyDescent="0.25">
      <c r="A53" t="s">
        <v>42</v>
      </c>
    </row>
    <row r="54" spans="1:1" x14ac:dyDescent="0.25">
      <c r="A54" t="s">
        <v>62</v>
      </c>
    </row>
    <row r="55" spans="1:1" x14ac:dyDescent="0.25">
      <c r="A55" t="s">
        <v>68</v>
      </c>
    </row>
    <row r="56" spans="1:1" x14ac:dyDescent="0.25">
      <c r="A56" t="s">
        <v>69</v>
      </c>
    </row>
    <row r="57" spans="1:1" x14ac:dyDescent="0.25">
      <c r="A57" t="s">
        <v>70</v>
      </c>
    </row>
    <row r="58" spans="1:1" x14ac:dyDescent="0.25">
      <c r="A58" t="s">
        <v>71</v>
      </c>
    </row>
    <row r="60" spans="1:1" x14ac:dyDescent="0.25">
      <c r="A60" t="s">
        <v>46</v>
      </c>
    </row>
    <row r="61" spans="1:1" x14ac:dyDescent="0.25">
      <c r="A61" t="s">
        <v>43</v>
      </c>
    </row>
    <row r="62" spans="1:1" x14ac:dyDescent="0.25">
      <c r="A62" t="s">
        <v>44</v>
      </c>
    </row>
    <row r="63" spans="1:1" x14ac:dyDescent="0.25">
      <c r="A63" t="s">
        <v>45</v>
      </c>
    </row>
    <row r="64" spans="1:1" ht="15.75" thickBot="1" x14ac:dyDescent="0.3"/>
    <row r="65" spans="1:4" x14ac:dyDescent="0.25">
      <c r="A65" s="3" t="s">
        <v>53</v>
      </c>
      <c r="B65" s="4"/>
      <c r="C65" s="4"/>
      <c r="D65" s="5"/>
    </row>
    <row r="66" spans="1:4" x14ac:dyDescent="0.25">
      <c r="A66" s="6" t="s">
        <v>50</v>
      </c>
      <c r="B66">
        <v>1.0149999999999999</v>
      </c>
      <c r="C66" s="7"/>
      <c r="D66" s="8"/>
    </row>
    <row r="67" spans="1:4" x14ac:dyDescent="0.25">
      <c r="A67" s="6" t="s">
        <v>51</v>
      </c>
      <c r="B67">
        <v>-0.27</v>
      </c>
      <c r="C67" s="7"/>
      <c r="D67" s="8"/>
    </row>
    <row r="68" spans="1:4" ht="15.75" thickBot="1" x14ac:dyDescent="0.3">
      <c r="A68" s="9" t="s">
        <v>52</v>
      </c>
      <c r="B68" s="10">
        <v>-14</v>
      </c>
      <c r="C68" s="10"/>
      <c r="D68" s="11"/>
    </row>
    <row r="97" spans="1:2" x14ac:dyDescent="0.25">
      <c r="A97" s="1" t="s">
        <v>157</v>
      </c>
    </row>
    <row r="98" spans="1:2" x14ac:dyDescent="0.25">
      <c r="A98" t="s">
        <v>161</v>
      </c>
    </row>
    <row r="99" spans="1:2" x14ac:dyDescent="0.25">
      <c r="A99" t="s">
        <v>158</v>
      </c>
    </row>
    <row r="100" spans="1:2" x14ac:dyDescent="0.25">
      <c r="A100" t="s">
        <v>159</v>
      </c>
    </row>
    <row r="101" spans="1:2" x14ac:dyDescent="0.25">
      <c r="A101" s="21">
        <v>6</v>
      </c>
      <c r="B101" t="s">
        <v>160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J163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E29" sqref="E29"/>
    </sheetView>
  </sheetViews>
  <sheetFormatPr defaultColWidth="9.140625" defaultRowHeight="15" x14ac:dyDescent="0.25"/>
  <cols>
    <col min="1" max="1" width="53.42578125" customWidth="1"/>
    <col min="2" max="33" width="9.140625" style="15"/>
    <col min="34" max="16384" width="9.140625" style="12"/>
  </cols>
  <sheetData>
    <row r="1" spans="1:33" x14ac:dyDescent="0.2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2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2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2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2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2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2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2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2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2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2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2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2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2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2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2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25">
      <c r="A21" s="12"/>
      <c r="B21">
        <v>0</v>
      </c>
      <c r="C21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25">
      <c r="A22" t="s">
        <v>4</v>
      </c>
      <c r="B22" s="14">
        <v>2019</v>
      </c>
      <c r="C22" s="14">
        <v>2020</v>
      </c>
      <c r="D22" s="14">
        <v>2021</v>
      </c>
      <c r="E22" s="14">
        <v>2022</v>
      </c>
      <c r="F22" s="14">
        <v>2023</v>
      </c>
      <c r="G22" s="14">
        <v>2024</v>
      </c>
      <c r="H22" s="14">
        <v>2025</v>
      </c>
      <c r="I22" s="14">
        <v>2026</v>
      </c>
      <c r="J22" s="14">
        <v>2027</v>
      </c>
      <c r="K22" s="14">
        <v>2028</v>
      </c>
      <c r="L22" s="14">
        <v>2029</v>
      </c>
      <c r="M22" s="14">
        <v>2030</v>
      </c>
      <c r="N22" s="14">
        <v>2031</v>
      </c>
      <c r="O22" s="14">
        <v>2032</v>
      </c>
      <c r="P22" s="14">
        <v>2033</v>
      </c>
      <c r="Q22" s="14">
        <v>2034</v>
      </c>
      <c r="R22" s="14">
        <v>2035</v>
      </c>
      <c r="S22" s="14">
        <v>2036</v>
      </c>
      <c r="T22" s="14">
        <v>2037</v>
      </c>
      <c r="U22" s="14">
        <v>2038</v>
      </c>
      <c r="V22" s="14">
        <v>2039</v>
      </c>
      <c r="W22" s="14">
        <v>2040</v>
      </c>
      <c r="X22" s="14">
        <v>2041</v>
      </c>
      <c r="Y22" s="14">
        <v>2042</v>
      </c>
      <c r="Z22" s="14">
        <v>2043</v>
      </c>
      <c r="AA22" s="14">
        <v>2044</v>
      </c>
      <c r="AB22" s="14">
        <v>2045</v>
      </c>
      <c r="AC22" s="14">
        <v>2046</v>
      </c>
      <c r="AD22" s="14">
        <v>2047</v>
      </c>
      <c r="AE22" s="14">
        <v>2048</v>
      </c>
      <c r="AF22" s="14">
        <v>2049</v>
      </c>
      <c r="AG22" s="14">
        <v>2050</v>
      </c>
    </row>
    <row r="23" spans="1:33" x14ac:dyDescent="0.25">
      <c r="B23">
        <v>0.38511987463374436</v>
      </c>
      <c r="C23">
        <v>0.37944527169539105</v>
      </c>
      <c r="D23">
        <v>0.39380637248961942</v>
      </c>
      <c r="E23">
        <v>0.40938627966092145</v>
      </c>
      <c r="F23">
        <v>0.42547904169785178</v>
      </c>
      <c r="G23">
        <v>0.44325293026100526</v>
      </c>
      <c r="H23">
        <v>0.46450341482914193</v>
      </c>
      <c r="I23">
        <v>0.48410717491587202</v>
      </c>
      <c r="J23">
        <v>0.50384904043677436</v>
      </c>
      <c r="K23">
        <v>0.52513774916983746</v>
      </c>
      <c r="L23">
        <v>0.54477669566109932</v>
      </c>
      <c r="M23">
        <v>0.56440905358204285</v>
      </c>
      <c r="N23">
        <v>0.58961126907055539</v>
      </c>
      <c r="O23">
        <v>0.61496006778213375</v>
      </c>
      <c r="P23">
        <v>0.63492469766477089</v>
      </c>
      <c r="Q23">
        <v>0.65494477457353206</v>
      </c>
      <c r="R23">
        <v>0.68072332025021143</v>
      </c>
      <c r="S23">
        <v>0.71492274550847579</v>
      </c>
      <c r="T23">
        <v>0.73634776646376254</v>
      </c>
      <c r="U23">
        <v>0.76456712612337319</v>
      </c>
      <c r="V23">
        <v>0.79307342780731327</v>
      </c>
      <c r="W23">
        <v>0.82185620019886241</v>
      </c>
      <c r="X23">
        <v>0.84931266092869995</v>
      </c>
      <c r="Y23">
        <v>0.87702744427341295</v>
      </c>
      <c r="Z23">
        <v>0.90496747047726855</v>
      </c>
      <c r="AA23">
        <v>0.93312730122999532</v>
      </c>
      <c r="AB23">
        <v>0.96738523522539277</v>
      </c>
      <c r="AC23">
        <v>0.97390818818031422</v>
      </c>
      <c r="AD23">
        <v>0.98043114113523566</v>
      </c>
      <c r="AE23">
        <v>0.986954094090157</v>
      </c>
      <c r="AF23">
        <v>0.99347704704507844</v>
      </c>
      <c r="AG23">
        <v>1</v>
      </c>
    </row>
    <row r="24" spans="1:33" x14ac:dyDescent="0.2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2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2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t="s">
        <v>6</v>
      </c>
      <c r="B28" s="14">
        <v>2019</v>
      </c>
      <c r="C28" s="14">
        <v>2020</v>
      </c>
      <c r="D28" s="14">
        <v>2021</v>
      </c>
      <c r="E28" s="14">
        <v>2024</v>
      </c>
      <c r="F28" s="14">
        <v>2050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25">
      <c r="B29">
        <v>0</v>
      </c>
      <c r="C29">
        <v>0</v>
      </c>
      <c r="D29">
        <v>0</v>
      </c>
      <c r="E29">
        <v>1</v>
      </c>
      <c r="F29">
        <v>0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2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5" x14ac:dyDescent="0.2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5" x14ac:dyDescent="0.25">
      <c r="A34" t="s">
        <v>7</v>
      </c>
      <c r="B34" s="14">
        <v>2019</v>
      </c>
      <c r="C34" s="14">
        <v>2020</v>
      </c>
      <c r="D34" s="14">
        <v>2021</v>
      </c>
      <c r="E34" s="14">
        <v>2035</v>
      </c>
      <c r="F34" s="14">
        <v>2036</v>
      </c>
      <c r="G34" s="14">
        <v>2050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 spans="1:35" x14ac:dyDescent="0.25"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x14ac:dyDescent="0.2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5" x14ac:dyDescent="0.2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5" s="15" customFormat="1" x14ac:dyDescent="0.2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5" s="15" customFormat="1" x14ac:dyDescent="0.2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5" s="15" customFormat="1" x14ac:dyDescent="0.2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5" s="15" customFormat="1" x14ac:dyDescent="0.2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5" s="15" customFormat="1" x14ac:dyDescent="0.2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5" s="15" customFormat="1" x14ac:dyDescent="0.2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5" s="15" customFormat="1" x14ac:dyDescent="0.2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5" s="15" customFormat="1" x14ac:dyDescent="0.2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5" s="15" customFormat="1" x14ac:dyDescent="0.2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5" s="15" customFormat="1" x14ac:dyDescent="0.2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5" s="15" customFormat="1" x14ac:dyDescent="0.2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6" s="15" customFormat="1" x14ac:dyDescent="0.2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6" s="15" customFormat="1" x14ac:dyDescent="0.2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6" s="15" customFormat="1" x14ac:dyDescent="0.2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6" s="15" customFormat="1" x14ac:dyDescent="0.2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6" s="15" customFormat="1" x14ac:dyDescent="0.2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6" s="15" customFormat="1" x14ac:dyDescent="0.2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6" s="15" customFormat="1" x14ac:dyDescent="0.2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6" s="15" customFormat="1" x14ac:dyDescent="0.2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6" s="15" customFormat="1" x14ac:dyDescent="0.2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6" s="15" customFormat="1" x14ac:dyDescent="0.25">
      <c r="A58" s="12" t="s">
        <v>9</v>
      </c>
      <c r="B58" s="14">
        <v>2019</v>
      </c>
      <c r="C58" s="14">
        <v>2021</v>
      </c>
      <c r="D58" s="14">
        <v>2022</v>
      </c>
      <c r="E58" s="14">
        <v>2025</v>
      </c>
      <c r="F58" s="14">
        <v>2026</v>
      </c>
      <c r="G58" s="14">
        <v>2050</v>
      </c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</row>
    <row r="59" spans="1:36" s="15" customFormat="1" x14ac:dyDescent="0.25">
      <c r="A59" s="12"/>
      <c r="B59">
        <v>0</v>
      </c>
      <c r="C59">
        <v>0</v>
      </c>
      <c r="D59">
        <v>0.92</v>
      </c>
      <c r="E59">
        <v>1</v>
      </c>
      <c r="F59">
        <v>0.2</v>
      </c>
      <c r="G59">
        <v>0.2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s="15" customFormat="1" x14ac:dyDescent="0.2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6" s="15" customFormat="1" x14ac:dyDescent="0.2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6" s="15" customFormat="1" x14ac:dyDescent="0.2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6" s="15" customFormat="1" x14ac:dyDescent="0.2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6" s="15" customFormat="1" x14ac:dyDescent="0.2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4" s="15" customFormat="1" x14ac:dyDescent="0.2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4" s="15" customFormat="1" x14ac:dyDescent="0.25">
      <c r="A66" s="12" t="s">
        <v>11</v>
      </c>
      <c r="B66" s="14">
        <v>2019</v>
      </c>
      <c r="C66" s="14">
        <v>2021</v>
      </c>
      <c r="D66" s="14">
        <v>2025</v>
      </c>
      <c r="E66" s="14">
        <v>2050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</row>
    <row r="67" spans="1:34" s="15" customFormat="1" x14ac:dyDescent="0.25">
      <c r="A67"/>
      <c r="B67">
        <v>0</v>
      </c>
      <c r="C67">
        <v>0</v>
      </c>
      <c r="D67">
        <v>1</v>
      </c>
      <c r="E67">
        <v>1</v>
      </c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s="15" customFormat="1" x14ac:dyDescent="0.2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4" s="15" customFormat="1" x14ac:dyDescent="0.2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4" s="15" customFormat="1" x14ac:dyDescent="0.2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4" s="15" customFormat="1" x14ac:dyDescent="0.2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4" s="15" customFormat="1" x14ac:dyDescent="0.2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4" s="15" customFormat="1" x14ac:dyDescent="0.2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4" s="15" customFormat="1" x14ac:dyDescent="0.2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4" s="15" customFormat="1" x14ac:dyDescent="0.2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4" s="15" customFormat="1" x14ac:dyDescent="0.25">
      <c r="A76" s="12" t="s">
        <v>162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4" s="15" customFormat="1" x14ac:dyDescent="0.2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4" s="15" customFormat="1" x14ac:dyDescent="0.25">
      <c r="A78" s="12" t="s">
        <v>163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4" s="15" customFormat="1" x14ac:dyDescent="0.2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4" s="15" customFormat="1" x14ac:dyDescent="0.25">
      <c r="A80" s="12" t="s">
        <v>164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2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25">
      <c r="A82" s="12" t="s">
        <v>165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2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25">
      <c r="A84" t="s">
        <v>166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2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2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2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25">
      <c r="A88" t="s">
        <v>167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2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2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2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2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2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2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2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2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2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2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2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2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2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2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2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2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2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2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2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2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2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2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2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2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2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2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2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2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2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2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2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2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2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2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2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2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2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2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2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2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2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2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2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2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2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2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2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2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2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2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2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2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25">
      <c r="B141">
        <v>0</v>
      </c>
      <c r="C141">
        <v>0</v>
      </c>
      <c r="D141">
        <f>About!$B$66/(1+EXP(About!$B$67*(D140-$D140+About!$B$68)))</f>
        <v>2.2648140279517712E-2</v>
      </c>
      <c r="E141">
        <f>About!$B$66/(1+EXP(About!$B$67*(E140-$D140+About!$B$68)))</f>
        <v>2.9464471373885869E-2</v>
      </c>
      <c r="F141">
        <f>About!$B$66/(1+EXP(About!$B$67*(F140-$D140+About!$B$68)))</f>
        <v>3.8253208866234997E-2</v>
      </c>
      <c r="G141">
        <f>About!$B$66/(1+EXP(About!$B$67*(G140-$D140+About!$B$68)))</f>
        <v>4.9531718843781984E-2</v>
      </c>
      <c r="H141">
        <f>About!$B$66/(1+EXP(About!$B$67*(H140-$D140+About!$B$68)))</f>
        <v>6.3917956397851416E-2</v>
      </c>
      <c r="I141">
        <f>About!$B$66/(1+EXP(About!$B$67*(I140-$D140+About!$B$68)))</f>
        <v>8.2127169223697311E-2</v>
      </c>
      <c r="J141">
        <f>About!$B$66/(1+EXP(About!$B$67*(J140-$D140+About!$B$68)))</f>
        <v>0.10495145823012331</v>
      </c>
      <c r="K141">
        <f>About!$B$66/(1+EXP(About!$B$67*(K140-$D140+About!$B$68)))</f>
        <v>0.13321313648010116</v>
      </c>
      <c r="L141">
        <f>About!$B$66/(1+EXP(About!$B$67*(L140-$D140+About!$B$68)))</f>
        <v>0.1676829432434738</v>
      </c>
      <c r="M141">
        <f>About!$B$66/(1+EXP(About!$B$67*(M140-$D140+About!$B$68)))</f>
        <v>0.20895842737796153</v>
      </c>
      <c r="N141">
        <f>About!$B$66/(1+EXP(About!$B$67*(N140-$D140+About!$B$68)))</f>
        <v>0.25730860691227286</v>
      </c>
      <c r="O141">
        <f>About!$B$66/(1+EXP(About!$B$67*(O140-$D140+About!$B$68)))</f>
        <v>0.31250885313368498</v>
      </c>
      <c r="P141">
        <f>About!$B$66/(1+EXP(About!$B$67*(P140-$D140+About!$B$68)))</f>
        <v>0.37371039599785677</v>
      </c>
      <c r="Q141">
        <f>About!$B$66/(1+EXP(About!$B$67*(Q140-$D140+About!$B$68)))</f>
        <v>0.43940070146006388</v>
      </c>
      <c r="R141">
        <f>About!$B$66/(1+EXP(About!$B$67*(R140-$D140+About!$B$68)))</f>
        <v>0.50749999999999995</v>
      </c>
      <c r="S141">
        <f>About!$B$66/(1+EXP(About!$B$67*(S140-$D140+About!$B$68)))</f>
        <v>0.57559929853993608</v>
      </c>
      <c r="T141">
        <f>About!$B$66/(1+EXP(About!$B$67*(T140-$D140+About!$B$68)))</f>
        <v>0.64128960400214308</v>
      </c>
      <c r="U141">
        <f>About!$B$66/(1+EXP(About!$B$67*(U140-$D140+About!$B$68)))</f>
        <v>0.70249114686631497</v>
      </c>
      <c r="V141">
        <f>About!$B$66/(1+EXP(About!$B$67*(V140-$D140+About!$B$68)))</f>
        <v>0.75769139308772704</v>
      </c>
      <c r="W141">
        <f>About!$B$66/(1+EXP(About!$B$67*(W140-$D140+About!$B$68)))</f>
        <v>0.80604157262203846</v>
      </c>
      <c r="X141">
        <f>About!$B$66/(1+EXP(About!$B$67*(X140-$D140+About!$B$68)))</f>
        <v>0.84731705675652613</v>
      </c>
      <c r="Y141">
        <f>About!$B$66/(1+EXP(About!$B$67*(Y140-$D140+About!$B$68)))</f>
        <v>0.88178686351989888</v>
      </c>
      <c r="Z141">
        <f>About!$B$66/(1+EXP(About!$B$67*(Z140-$D140+About!$B$68)))</f>
        <v>0.91004854176987648</v>
      </c>
      <c r="AA141">
        <f>About!$B$66/(1+EXP(About!$B$67*(AA140-$D140+About!$B$68)))</f>
        <v>0.93287283077630256</v>
      </c>
      <c r="AB141">
        <f>About!$B$66/(1+EXP(About!$B$67*(AB140-$D140+About!$B$68)))</f>
        <v>0.95108204360214854</v>
      </c>
      <c r="AC141">
        <f>About!$B$66/(1+EXP(About!$B$67*(AC140-$D140+About!$B$68)))</f>
        <v>0.96546828115621786</v>
      </c>
      <c r="AD141">
        <f>About!$B$66/(1+EXP(About!$B$67*(AD140-$D140+About!$B$68)))</f>
        <v>0.97674679113376495</v>
      </c>
      <c r="AE141">
        <f>About!$B$66/(1+EXP(About!$B$67*(AE140-$D140+About!$B$68)))</f>
        <v>0.98553552862611404</v>
      </c>
      <c r="AF141">
        <f>About!$B$66/(1+EXP(About!$B$67*(AF140-$D140+About!$B$68)))</f>
        <v>0.99235185972048212</v>
      </c>
      <c r="AG141">
        <f>About!$B$66/(1+EXP(About!$B$67*(AG140-$D140+About!$B$68)))</f>
        <v>0.99761910618453631</v>
      </c>
    </row>
    <row r="142" spans="1:33" x14ac:dyDescent="0.2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25">
      <c r="B143">
        <v>0</v>
      </c>
      <c r="C143">
        <v>0</v>
      </c>
      <c r="D143">
        <f>About!$B$66/(1+EXP(About!$B$67*(D142-$D142+About!$B$68)))</f>
        <v>2.2648140279517712E-2</v>
      </c>
      <c r="E143">
        <f>About!$B$66/(1+EXP(About!$B$67*(E142-$D142+About!$B$68)))</f>
        <v>2.9464471373885869E-2</v>
      </c>
      <c r="F143">
        <f>About!$B$66/(1+EXP(About!$B$67*(F142-$D142+About!$B$68)))</f>
        <v>3.8253208866234997E-2</v>
      </c>
      <c r="G143">
        <f>About!$B$66/(1+EXP(About!$B$67*(G142-$D142+About!$B$68)))</f>
        <v>4.9531718843781984E-2</v>
      </c>
      <c r="H143">
        <f>About!$B$66/(1+EXP(About!$B$67*(H142-$D142+About!$B$68)))</f>
        <v>6.3917956397851416E-2</v>
      </c>
      <c r="I143">
        <f>About!$B$66/(1+EXP(About!$B$67*(I142-$D142+About!$B$68)))</f>
        <v>8.2127169223697311E-2</v>
      </c>
      <c r="J143">
        <f>About!$B$66/(1+EXP(About!$B$67*(J142-$D142+About!$B$68)))</f>
        <v>0.10495145823012331</v>
      </c>
      <c r="K143">
        <f>About!$B$66/(1+EXP(About!$B$67*(K142-$D142+About!$B$68)))</f>
        <v>0.13321313648010116</v>
      </c>
      <c r="L143">
        <f>About!$B$66/(1+EXP(About!$B$67*(L142-$D142+About!$B$68)))</f>
        <v>0.1676829432434738</v>
      </c>
      <c r="M143">
        <f>About!$B$66/(1+EXP(About!$B$67*(M142-$D142+About!$B$68)))</f>
        <v>0.20895842737796153</v>
      </c>
      <c r="N143">
        <f>About!$B$66/(1+EXP(About!$B$67*(N142-$D142+About!$B$68)))</f>
        <v>0.25730860691227286</v>
      </c>
      <c r="O143">
        <f>About!$B$66/(1+EXP(About!$B$67*(O142-$D142+About!$B$68)))</f>
        <v>0.31250885313368498</v>
      </c>
      <c r="P143">
        <f>About!$B$66/(1+EXP(About!$B$67*(P142-$D142+About!$B$68)))</f>
        <v>0.37371039599785677</v>
      </c>
      <c r="Q143">
        <f>About!$B$66/(1+EXP(About!$B$67*(Q142-$D142+About!$B$68)))</f>
        <v>0.43940070146006388</v>
      </c>
      <c r="R143">
        <f>About!$B$66/(1+EXP(About!$B$67*(R142-$D142+About!$B$68)))</f>
        <v>0.50749999999999995</v>
      </c>
      <c r="S143">
        <f>About!$B$66/(1+EXP(About!$B$67*(S142-$D142+About!$B$68)))</f>
        <v>0.57559929853993608</v>
      </c>
      <c r="T143">
        <f>About!$B$66/(1+EXP(About!$B$67*(T142-$D142+About!$B$68)))</f>
        <v>0.64128960400214308</v>
      </c>
      <c r="U143">
        <f>About!$B$66/(1+EXP(About!$B$67*(U142-$D142+About!$B$68)))</f>
        <v>0.70249114686631497</v>
      </c>
      <c r="V143">
        <f>About!$B$66/(1+EXP(About!$B$67*(V142-$D142+About!$B$68)))</f>
        <v>0.75769139308772704</v>
      </c>
      <c r="W143">
        <f>About!$B$66/(1+EXP(About!$B$67*(W142-$D142+About!$B$68)))</f>
        <v>0.80604157262203846</v>
      </c>
      <c r="X143">
        <f>About!$B$66/(1+EXP(About!$B$67*(X142-$D142+About!$B$68)))</f>
        <v>0.84731705675652613</v>
      </c>
      <c r="Y143">
        <f>About!$B$66/(1+EXP(About!$B$67*(Y142-$D142+About!$B$68)))</f>
        <v>0.88178686351989888</v>
      </c>
      <c r="Z143">
        <f>About!$B$66/(1+EXP(About!$B$67*(Z142-$D142+About!$B$68)))</f>
        <v>0.91004854176987648</v>
      </c>
      <c r="AA143">
        <f>About!$B$66/(1+EXP(About!$B$67*(AA142-$D142+About!$B$68)))</f>
        <v>0.93287283077630256</v>
      </c>
      <c r="AB143">
        <f>About!$B$66/(1+EXP(About!$B$67*(AB142-$D142+About!$B$68)))</f>
        <v>0.95108204360214854</v>
      </c>
      <c r="AC143">
        <f>About!$B$66/(1+EXP(About!$B$67*(AC142-$D142+About!$B$68)))</f>
        <v>0.96546828115621786</v>
      </c>
      <c r="AD143">
        <f>About!$B$66/(1+EXP(About!$B$67*(AD142-$D142+About!$B$68)))</f>
        <v>0.97674679113376495</v>
      </c>
      <c r="AE143">
        <f>About!$B$66/(1+EXP(About!$B$67*(AE142-$D142+About!$B$68)))</f>
        <v>0.98553552862611404</v>
      </c>
      <c r="AF143">
        <f>About!$B$66/(1+EXP(About!$B$67*(AF142-$D142+About!$B$68)))</f>
        <v>0.99235185972048212</v>
      </c>
      <c r="AG143">
        <f>About!$B$66/(1+EXP(About!$B$67*(AG142-$D142+About!$B$68)))</f>
        <v>0.99761910618453631</v>
      </c>
    </row>
    <row r="144" spans="1:33" x14ac:dyDescent="0.2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25">
      <c r="B145">
        <v>0</v>
      </c>
      <c r="C145">
        <v>0</v>
      </c>
      <c r="D145">
        <f>About!$B$66/(1+EXP(About!$B$67*(D144-$D144+About!$B$68)))</f>
        <v>2.2648140279517712E-2</v>
      </c>
      <c r="E145">
        <f>About!$B$66/(1+EXP(About!$B$67*(E144-$D144+About!$B$68)))</f>
        <v>2.9464471373885869E-2</v>
      </c>
      <c r="F145">
        <f>About!$B$66/(1+EXP(About!$B$67*(F144-$D144+About!$B$68)))</f>
        <v>3.8253208866234997E-2</v>
      </c>
      <c r="G145">
        <f>About!$B$66/(1+EXP(About!$B$67*(G144-$D144+About!$B$68)))</f>
        <v>4.9531718843781984E-2</v>
      </c>
      <c r="H145">
        <f>About!$B$66/(1+EXP(About!$B$67*(H144-$D144+About!$B$68)))</f>
        <v>6.3917956397851416E-2</v>
      </c>
      <c r="I145">
        <f>About!$B$66/(1+EXP(About!$B$67*(I144-$D144+About!$B$68)))</f>
        <v>8.2127169223697311E-2</v>
      </c>
      <c r="J145">
        <f>About!$B$66/(1+EXP(About!$B$67*(J144-$D144+About!$B$68)))</f>
        <v>0.10495145823012331</v>
      </c>
      <c r="K145">
        <f>About!$B$66/(1+EXP(About!$B$67*(K144-$D144+About!$B$68)))</f>
        <v>0.13321313648010116</v>
      </c>
      <c r="L145">
        <f>About!$B$66/(1+EXP(About!$B$67*(L144-$D144+About!$B$68)))</f>
        <v>0.1676829432434738</v>
      </c>
      <c r="M145">
        <f>About!$B$66/(1+EXP(About!$B$67*(M144-$D144+About!$B$68)))</f>
        <v>0.20895842737796153</v>
      </c>
      <c r="N145">
        <f>About!$B$66/(1+EXP(About!$B$67*(N144-$D144+About!$B$68)))</f>
        <v>0.25730860691227286</v>
      </c>
      <c r="O145">
        <f>About!$B$66/(1+EXP(About!$B$67*(O144-$D144+About!$B$68)))</f>
        <v>0.31250885313368498</v>
      </c>
      <c r="P145">
        <f>About!$B$66/(1+EXP(About!$B$67*(P144-$D144+About!$B$68)))</f>
        <v>0.37371039599785677</v>
      </c>
      <c r="Q145">
        <f>About!$B$66/(1+EXP(About!$B$67*(Q144-$D144+About!$B$68)))</f>
        <v>0.43940070146006388</v>
      </c>
      <c r="R145">
        <f>About!$B$66/(1+EXP(About!$B$67*(R144-$D144+About!$B$68)))</f>
        <v>0.50749999999999995</v>
      </c>
      <c r="S145">
        <f>About!$B$66/(1+EXP(About!$B$67*(S144-$D144+About!$B$68)))</f>
        <v>0.57559929853993608</v>
      </c>
      <c r="T145">
        <f>About!$B$66/(1+EXP(About!$B$67*(T144-$D144+About!$B$68)))</f>
        <v>0.64128960400214308</v>
      </c>
      <c r="U145">
        <f>About!$B$66/(1+EXP(About!$B$67*(U144-$D144+About!$B$68)))</f>
        <v>0.70249114686631497</v>
      </c>
      <c r="V145">
        <f>About!$B$66/(1+EXP(About!$B$67*(V144-$D144+About!$B$68)))</f>
        <v>0.75769139308772704</v>
      </c>
      <c r="W145">
        <f>About!$B$66/(1+EXP(About!$B$67*(W144-$D144+About!$B$68)))</f>
        <v>0.80604157262203846</v>
      </c>
      <c r="X145">
        <f>About!$B$66/(1+EXP(About!$B$67*(X144-$D144+About!$B$68)))</f>
        <v>0.84731705675652613</v>
      </c>
      <c r="Y145">
        <f>About!$B$66/(1+EXP(About!$B$67*(Y144-$D144+About!$B$68)))</f>
        <v>0.88178686351989888</v>
      </c>
      <c r="Z145">
        <f>About!$B$66/(1+EXP(About!$B$67*(Z144-$D144+About!$B$68)))</f>
        <v>0.91004854176987648</v>
      </c>
      <c r="AA145">
        <f>About!$B$66/(1+EXP(About!$B$67*(AA144-$D144+About!$B$68)))</f>
        <v>0.93287283077630256</v>
      </c>
      <c r="AB145">
        <f>About!$B$66/(1+EXP(About!$B$67*(AB144-$D144+About!$B$68)))</f>
        <v>0.95108204360214854</v>
      </c>
      <c r="AC145">
        <f>About!$B$66/(1+EXP(About!$B$67*(AC144-$D144+About!$B$68)))</f>
        <v>0.96546828115621786</v>
      </c>
      <c r="AD145">
        <f>About!$B$66/(1+EXP(About!$B$67*(AD144-$D144+About!$B$68)))</f>
        <v>0.97674679113376495</v>
      </c>
      <c r="AE145">
        <f>About!$B$66/(1+EXP(About!$B$67*(AE144-$D144+About!$B$68)))</f>
        <v>0.98553552862611404</v>
      </c>
      <c r="AF145">
        <f>About!$B$66/(1+EXP(About!$B$67*(AF144-$D144+About!$B$68)))</f>
        <v>0.99235185972048212</v>
      </c>
      <c r="AG145">
        <f>About!$B$66/(1+EXP(About!$B$67*(AG144-$D144+About!$B$68)))</f>
        <v>0.99761910618453631</v>
      </c>
    </row>
    <row r="146" spans="1:33" x14ac:dyDescent="0.2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25">
      <c r="B147">
        <v>0</v>
      </c>
      <c r="C147">
        <v>0</v>
      </c>
      <c r="D147">
        <f>About!$B$66/(1+EXP(About!$B$67*(D146-$D146+About!$B$68)))</f>
        <v>2.2648140279517712E-2</v>
      </c>
      <c r="E147">
        <f>About!$B$66/(1+EXP(About!$B$67*(E146-$D146+About!$B$68)))</f>
        <v>2.9464471373885869E-2</v>
      </c>
      <c r="F147">
        <f>About!$B$66/(1+EXP(About!$B$67*(F146-$D146+About!$B$68)))</f>
        <v>3.8253208866234997E-2</v>
      </c>
      <c r="G147">
        <f>About!$B$66/(1+EXP(About!$B$67*(G146-$D146+About!$B$68)))</f>
        <v>4.9531718843781984E-2</v>
      </c>
      <c r="H147">
        <f>About!$B$66/(1+EXP(About!$B$67*(H146-$D146+About!$B$68)))</f>
        <v>6.3917956397851416E-2</v>
      </c>
      <c r="I147">
        <f>About!$B$66/(1+EXP(About!$B$67*(I146-$D146+About!$B$68)))</f>
        <v>8.2127169223697311E-2</v>
      </c>
      <c r="J147">
        <f>About!$B$66/(1+EXP(About!$B$67*(J146-$D146+About!$B$68)))</f>
        <v>0.10495145823012331</v>
      </c>
      <c r="K147">
        <f>About!$B$66/(1+EXP(About!$B$67*(K146-$D146+About!$B$68)))</f>
        <v>0.13321313648010116</v>
      </c>
      <c r="L147">
        <f>About!$B$66/(1+EXP(About!$B$67*(L146-$D146+About!$B$68)))</f>
        <v>0.1676829432434738</v>
      </c>
      <c r="M147">
        <f>About!$B$66/(1+EXP(About!$B$67*(M146-$D146+About!$B$68)))</f>
        <v>0.20895842737796153</v>
      </c>
      <c r="N147">
        <f>About!$B$66/(1+EXP(About!$B$67*(N146-$D146+About!$B$68)))</f>
        <v>0.25730860691227286</v>
      </c>
      <c r="O147">
        <f>About!$B$66/(1+EXP(About!$B$67*(O146-$D146+About!$B$68)))</f>
        <v>0.31250885313368498</v>
      </c>
      <c r="P147">
        <f>About!$B$66/(1+EXP(About!$B$67*(P146-$D146+About!$B$68)))</f>
        <v>0.37371039599785677</v>
      </c>
      <c r="Q147">
        <f>About!$B$66/(1+EXP(About!$B$67*(Q146-$D146+About!$B$68)))</f>
        <v>0.43940070146006388</v>
      </c>
      <c r="R147">
        <f>About!$B$66/(1+EXP(About!$B$67*(R146-$D146+About!$B$68)))</f>
        <v>0.50749999999999995</v>
      </c>
      <c r="S147">
        <f>About!$B$66/(1+EXP(About!$B$67*(S146-$D146+About!$B$68)))</f>
        <v>0.57559929853993608</v>
      </c>
      <c r="T147">
        <f>About!$B$66/(1+EXP(About!$B$67*(T146-$D146+About!$B$68)))</f>
        <v>0.64128960400214308</v>
      </c>
      <c r="U147">
        <f>About!$B$66/(1+EXP(About!$B$67*(U146-$D146+About!$B$68)))</f>
        <v>0.70249114686631497</v>
      </c>
      <c r="V147">
        <f>About!$B$66/(1+EXP(About!$B$67*(V146-$D146+About!$B$68)))</f>
        <v>0.75769139308772704</v>
      </c>
      <c r="W147">
        <f>About!$B$66/(1+EXP(About!$B$67*(W146-$D146+About!$B$68)))</f>
        <v>0.80604157262203846</v>
      </c>
      <c r="X147">
        <f>About!$B$66/(1+EXP(About!$B$67*(X146-$D146+About!$B$68)))</f>
        <v>0.84731705675652613</v>
      </c>
      <c r="Y147">
        <f>About!$B$66/(1+EXP(About!$B$67*(Y146-$D146+About!$B$68)))</f>
        <v>0.88178686351989888</v>
      </c>
      <c r="Z147">
        <f>About!$B$66/(1+EXP(About!$B$67*(Z146-$D146+About!$B$68)))</f>
        <v>0.91004854176987648</v>
      </c>
      <c r="AA147">
        <f>About!$B$66/(1+EXP(About!$B$67*(AA146-$D146+About!$B$68)))</f>
        <v>0.93287283077630256</v>
      </c>
      <c r="AB147">
        <f>About!$B$66/(1+EXP(About!$B$67*(AB146-$D146+About!$B$68)))</f>
        <v>0.95108204360214854</v>
      </c>
      <c r="AC147">
        <f>About!$B$66/(1+EXP(About!$B$67*(AC146-$D146+About!$B$68)))</f>
        <v>0.96546828115621786</v>
      </c>
      <c r="AD147">
        <f>About!$B$66/(1+EXP(About!$B$67*(AD146-$D146+About!$B$68)))</f>
        <v>0.97674679113376495</v>
      </c>
      <c r="AE147">
        <f>About!$B$66/(1+EXP(About!$B$67*(AE146-$D146+About!$B$68)))</f>
        <v>0.98553552862611404</v>
      </c>
      <c r="AF147">
        <f>About!$B$66/(1+EXP(About!$B$67*(AF146-$D146+About!$B$68)))</f>
        <v>0.99235185972048212</v>
      </c>
      <c r="AG147">
        <f>About!$B$66/(1+EXP(About!$B$67*(AG146-$D146+About!$B$68)))</f>
        <v>0.99761910618453631</v>
      </c>
    </row>
    <row r="148" spans="1:33" x14ac:dyDescent="0.2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25">
      <c r="B149">
        <v>0</v>
      </c>
      <c r="C149">
        <v>0</v>
      </c>
      <c r="D149">
        <f>About!$B$66/(1+EXP(About!$B$67*(D148-$D148+About!$B$68)))</f>
        <v>2.2648140279517712E-2</v>
      </c>
      <c r="E149">
        <f>About!$B$66/(1+EXP(About!$B$67*(E148-$D148+About!$B$68)))</f>
        <v>2.9464471373885869E-2</v>
      </c>
      <c r="F149">
        <f>About!$B$66/(1+EXP(About!$B$67*(F148-$D148+About!$B$68)))</f>
        <v>3.8253208866234997E-2</v>
      </c>
      <c r="G149">
        <f>About!$B$66/(1+EXP(About!$B$67*(G148-$D148+About!$B$68)))</f>
        <v>4.9531718843781984E-2</v>
      </c>
      <c r="H149">
        <f>About!$B$66/(1+EXP(About!$B$67*(H148-$D148+About!$B$68)))</f>
        <v>6.3917956397851416E-2</v>
      </c>
      <c r="I149">
        <f>About!$B$66/(1+EXP(About!$B$67*(I148-$D148+About!$B$68)))</f>
        <v>8.2127169223697311E-2</v>
      </c>
      <c r="J149">
        <f>About!$B$66/(1+EXP(About!$B$67*(J148-$D148+About!$B$68)))</f>
        <v>0.10495145823012331</v>
      </c>
      <c r="K149">
        <f>About!$B$66/(1+EXP(About!$B$67*(K148-$D148+About!$B$68)))</f>
        <v>0.13321313648010116</v>
      </c>
      <c r="L149">
        <f>About!$B$66/(1+EXP(About!$B$67*(L148-$D148+About!$B$68)))</f>
        <v>0.1676829432434738</v>
      </c>
      <c r="M149">
        <f>About!$B$66/(1+EXP(About!$B$67*(M148-$D148+About!$B$68)))</f>
        <v>0.20895842737796153</v>
      </c>
      <c r="N149">
        <f>About!$B$66/(1+EXP(About!$B$67*(N148-$D148+About!$B$68)))</f>
        <v>0.25730860691227286</v>
      </c>
      <c r="O149">
        <f>About!$B$66/(1+EXP(About!$B$67*(O148-$D148+About!$B$68)))</f>
        <v>0.31250885313368498</v>
      </c>
      <c r="P149">
        <f>About!$B$66/(1+EXP(About!$B$67*(P148-$D148+About!$B$68)))</f>
        <v>0.37371039599785677</v>
      </c>
      <c r="Q149">
        <f>About!$B$66/(1+EXP(About!$B$67*(Q148-$D148+About!$B$68)))</f>
        <v>0.43940070146006388</v>
      </c>
      <c r="R149">
        <f>About!$B$66/(1+EXP(About!$B$67*(R148-$D148+About!$B$68)))</f>
        <v>0.50749999999999995</v>
      </c>
      <c r="S149">
        <f>About!$B$66/(1+EXP(About!$B$67*(S148-$D148+About!$B$68)))</f>
        <v>0.57559929853993608</v>
      </c>
      <c r="T149">
        <f>About!$B$66/(1+EXP(About!$B$67*(T148-$D148+About!$B$68)))</f>
        <v>0.64128960400214308</v>
      </c>
      <c r="U149">
        <f>About!$B$66/(1+EXP(About!$B$67*(U148-$D148+About!$B$68)))</f>
        <v>0.70249114686631497</v>
      </c>
      <c r="V149">
        <f>About!$B$66/(1+EXP(About!$B$67*(V148-$D148+About!$B$68)))</f>
        <v>0.75769139308772704</v>
      </c>
      <c r="W149">
        <f>About!$B$66/(1+EXP(About!$B$67*(W148-$D148+About!$B$68)))</f>
        <v>0.80604157262203846</v>
      </c>
      <c r="X149">
        <f>About!$B$66/(1+EXP(About!$B$67*(X148-$D148+About!$B$68)))</f>
        <v>0.84731705675652613</v>
      </c>
      <c r="Y149">
        <f>About!$B$66/(1+EXP(About!$B$67*(Y148-$D148+About!$B$68)))</f>
        <v>0.88178686351989888</v>
      </c>
      <c r="Z149">
        <f>About!$B$66/(1+EXP(About!$B$67*(Z148-$D148+About!$B$68)))</f>
        <v>0.91004854176987648</v>
      </c>
      <c r="AA149">
        <f>About!$B$66/(1+EXP(About!$B$67*(AA148-$D148+About!$B$68)))</f>
        <v>0.93287283077630256</v>
      </c>
      <c r="AB149">
        <f>About!$B$66/(1+EXP(About!$B$67*(AB148-$D148+About!$B$68)))</f>
        <v>0.95108204360214854</v>
      </c>
      <c r="AC149">
        <f>About!$B$66/(1+EXP(About!$B$67*(AC148-$D148+About!$B$68)))</f>
        <v>0.96546828115621786</v>
      </c>
      <c r="AD149">
        <f>About!$B$66/(1+EXP(About!$B$67*(AD148-$D148+About!$B$68)))</f>
        <v>0.97674679113376495</v>
      </c>
      <c r="AE149">
        <f>About!$B$66/(1+EXP(About!$B$67*(AE148-$D148+About!$B$68)))</f>
        <v>0.98553552862611404</v>
      </c>
      <c r="AF149">
        <f>About!$B$66/(1+EXP(About!$B$67*(AF148-$D148+About!$B$68)))</f>
        <v>0.99235185972048212</v>
      </c>
      <c r="AG149">
        <f>About!$B$66/(1+EXP(About!$B$67*(AG148-$D148+About!$B$68)))</f>
        <v>0.99761910618453631</v>
      </c>
    </row>
    <row r="150" spans="1:33" x14ac:dyDescent="0.2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25">
      <c r="B151">
        <v>0</v>
      </c>
      <c r="C151">
        <v>0</v>
      </c>
      <c r="D151">
        <f>About!$B$66/(1+EXP(About!$B$67*(D150-$D150+About!$B$68)))</f>
        <v>2.2648140279517712E-2</v>
      </c>
      <c r="E151">
        <f>About!$B$66/(1+EXP(About!$B$67*(E150-$D150+About!$B$68)))</f>
        <v>2.9464471373885869E-2</v>
      </c>
      <c r="F151">
        <f>About!$B$66/(1+EXP(About!$B$67*(F150-$D150+About!$B$68)))</f>
        <v>3.8253208866234997E-2</v>
      </c>
      <c r="G151">
        <f>About!$B$66/(1+EXP(About!$B$67*(G150-$D150+About!$B$68)))</f>
        <v>4.9531718843781984E-2</v>
      </c>
      <c r="H151">
        <f>About!$B$66/(1+EXP(About!$B$67*(H150-$D150+About!$B$68)))</f>
        <v>6.3917956397851416E-2</v>
      </c>
      <c r="I151">
        <f>About!$B$66/(1+EXP(About!$B$67*(I150-$D150+About!$B$68)))</f>
        <v>8.2127169223697311E-2</v>
      </c>
      <c r="J151">
        <f>About!$B$66/(1+EXP(About!$B$67*(J150-$D150+About!$B$68)))</f>
        <v>0.10495145823012331</v>
      </c>
      <c r="K151">
        <f>About!$B$66/(1+EXP(About!$B$67*(K150-$D150+About!$B$68)))</f>
        <v>0.13321313648010116</v>
      </c>
      <c r="L151">
        <f>About!$B$66/(1+EXP(About!$B$67*(L150-$D150+About!$B$68)))</f>
        <v>0.1676829432434738</v>
      </c>
      <c r="M151">
        <f>About!$B$66/(1+EXP(About!$B$67*(M150-$D150+About!$B$68)))</f>
        <v>0.20895842737796153</v>
      </c>
      <c r="N151">
        <f>About!$B$66/(1+EXP(About!$B$67*(N150-$D150+About!$B$68)))</f>
        <v>0.25730860691227286</v>
      </c>
      <c r="O151">
        <f>About!$B$66/(1+EXP(About!$B$67*(O150-$D150+About!$B$68)))</f>
        <v>0.31250885313368498</v>
      </c>
      <c r="P151">
        <f>About!$B$66/(1+EXP(About!$B$67*(P150-$D150+About!$B$68)))</f>
        <v>0.37371039599785677</v>
      </c>
      <c r="Q151">
        <f>About!$B$66/(1+EXP(About!$B$67*(Q150-$D150+About!$B$68)))</f>
        <v>0.43940070146006388</v>
      </c>
      <c r="R151">
        <f>About!$B$66/(1+EXP(About!$B$67*(R150-$D150+About!$B$68)))</f>
        <v>0.50749999999999995</v>
      </c>
      <c r="S151">
        <f>About!$B$66/(1+EXP(About!$B$67*(S150-$D150+About!$B$68)))</f>
        <v>0.57559929853993608</v>
      </c>
      <c r="T151">
        <f>About!$B$66/(1+EXP(About!$B$67*(T150-$D150+About!$B$68)))</f>
        <v>0.64128960400214308</v>
      </c>
      <c r="U151">
        <f>About!$B$66/(1+EXP(About!$B$67*(U150-$D150+About!$B$68)))</f>
        <v>0.70249114686631497</v>
      </c>
      <c r="V151">
        <f>About!$B$66/(1+EXP(About!$B$67*(V150-$D150+About!$B$68)))</f>
        <v>0.75769139308772704</v>
      </c>
      <c r="W151">
        <f>About!$B$66/(1+EXP(About!$B$67*(W150-$D150+About!$B$68)))</f>
        <v>0.80604157262203846</v>
      </c>
      <c r="X151">
        <f>About!$B$66/(1+EXP(About!$B$67*(X150-$D150+About!$B$68)))</f>
        <v>0.84731705675652613</v>
      </c>
      <c r="Y151">
        <f>About!$B$66/(1+EXP(About!$B$67*(Y150-$D150+About!$B$68)))</f>
        <v>0.88178686351989888</v>
      </c>
      <c r="Z151">
        <f>About!$B$66/(1+EXP(About!$B$67*(Z150-$D150+About!$B$68)))</f>
        <v>0.91004854176987648</v>
      </c>
      <c r="AA151">
        <f>About!$B$66/(1+EXP(About!$B$67*(AA150-$D150+About!$B$68)))</f>
        <v>0.93287283077630256</v>
      </c>
      <c r="AB151">
        <f>About!$B$66/(1+EXP(About!$B$67*(AB150-$D150+About!$B$68)))</f>
        <v>0.95108204360214854</v>
      </c>
      <c r="AC151">
        <f>About!$B$66/(1+EXP(About!$B$67*(AC150-$D150+About!$B$68)))</f>
        <v>0.96546828115621786</v>
      </c>
      <c r="AD151">
        <f>About!$B$66/(1+EXP(About!$B$67*(AD150-$D150+About!$B$68)))</f>
        <v>0.97674679113376495</v>
      </c>
      <c r="AE151">
        <f>About!$B$66/(1+EXP(About!$B$67*(AE150-$D150+About!$B$68)))</f>
        <v>0.98553552862611404</v>
      </c>
      <c r="AF151">
        <f>About!$B$66/(1+EXP(About!$B$67*(AF150-$D150+About!$B$68)))</f>
        <v>0.99235185972048212</v>
      </c>
      <c r="AG151">
        <f>About!$B$66/(1+EXP(About!$B$67*(AG150-$D150+About!$B$68)))</f>
        <v>0.99761910618453631</v>
      </c>
    </row>
    <row r="152" spans="1:33" x14ac:dyDescent="0.2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25">
      <c r="B153">
        <v>0</v>
      </c>
      <c r="C153">
        <v>0</v>
      </c>
      <c r="D153">
        <f>About!$B$66/(1+EXP(About!$B$67*(D152-$D152+About!$B$68)))</f>
        <v>2.2648140279517712E-2</v>
      </c>
      <c r="E153">
        <f>About!$B$66/(1+EXP(About!$B$67*(E152-$D152+About!$B$68)))</f>
        <v>2.9464471373885869E-2</v>
      </c>
      <c r="F153">
        <f>About!$B$66/(1+EXP(About!$B$67*(F152-$D152+About!$B$68)))</f>
        <v>3.8253208866234997E-2</v>
      </c>
      <c r="G153">
        <f>About!$B$66/(1+EXP(About!$B$67*(G152-$D152+About!$B$68)))</f>
        <v>4.9531718843781984E-2</v>
      </c>
      <c r="H153">
        <f>About!$B$66/(1+EXP(About!$B$67*(H152-$D152+About!$B$68)))</f>
        <v>6.3917956397851416E-2</v>
      </c>
      <c r="I153">
        <f>About!$B$66/(1+EXP(About!$B$67*(I152-$D152+About!$B$68)))</f>
        <v>8.2127169223697311E-2</v>
      </c>
      <c r="J153">
        <f>About!$B$66/(1+EXP(About!$B$67*(J152-$D152+About!$B$68)))</f>
        <v>0.10495145823012331</v>
      </c>
      <c r="K153">
        <f>About!$B$66/(1+EXP(About!$B$67*(K152-$D152+About!$B$68)))</f>
        <v>0.13321313648010116</v>
      </c>
      <c r="L153">
        <f>About!$B$66/(1+EXP(About!$B$67*(L152-$D152+About!$B$68)))</f>
        <v>0.1676829432434738</v>
      </c>
      <c r="M153">
        <f>About!$B$66/(1+EXP(About!$B$67*(M152-$D152+About!$B$68)))</f>
        <v>0.20895842737796153</v>
      </c>
      <c r="N153">
        <f>About!$B$66/(1+EXP(About!$B$67*(N152-$D152+About!$B$68)))</f>
        <v>0.25730860691227286</v>
      </c>
      <c r="O153">
        <f>About!$B$66/(1+EXP(About!$B$67*(O152-$D152+About!$B$68)))</f>
        <v>0.31250885313368498</v>
      </c>
      <c r="P153">
        <f>About!$B$66/(1+EXP(About!$B$67*(P152-$D152+About!$B$68)))</f>
        <v>0.37371039599785677</v>
      </c>
      <c r="Q153">
        <f>About!$B$66/(1+EXP(About!$B$67*(Q152-$D152+About!$B$68)))</f>
        <v>0.43940070146006388</v>
      </c>
      <c r="R153">
        <f>About!$B$66/(1+EXP(About!$B$67*(R152-$D152+About!$B$68)))</f>
        <v>0.50749999999999995</v>
      </c>
      <c r="S153">
        <f>About!$B$66/(1+EXP(About!$B$67*(S152-$D152+About!$B$68)))</f>
        <v>0.57559929853993608</v>
      </c>
      <c r="T153">
        <f>About!$B$66/(1+EXP(About!$B$67*(T152-$D152+About!$B$68)))</f>
        <v>0.64128960400214308</v>
      </c>
      <c r="U153">
        <f>About!$B$66/(1+EXP(About!$B$67*(U152-$D152+About!$B$68)))</f>
        <v>0.70249114686631497</v>
      </c>
      <c r="V153">
        <f>About!$B$66/(1+EXP(About!$B$67*(V152-$D152+About!$B$68)))</f>
        <v>0.75769139308772704</v>
      </c>
      <c r="W153">
        <f>About!$B$66/(1+EXP(About!$B$67*(W152-$D152+About!$B$68)))</f>
        <v>0.80604157262203846</v>
      </c>
      <c r="X153">
        <f>About!$B$66/(1+EXP(About!$B$67*(X152-$D152+About!$B$68)))</f>
        <v>0.84731705675652613</v>
      </c>
      <c r="Y153">
        <f>About!$B$66/(1+EXP(About!$B$67*(Y152-$D152+About!$B$68)))</f>
        <v>0.88178686351989888</v>
      </c>
      <c r="Z153">
        <f>About!$B$66/(1+EXP(About!$B$67*(Z152-$D152+About!$B$68)))</f>
        <v>0.91004854176987648</v>
      </c>
      <c r="AA153">
        <f>About!$B$66/(1+EXP(About!$B$67*(AA152-$D152+About!$B$68)))</f>
        <v>0.93287283077630256</v>
      </c>
      <c r="AB153">
        <f>About!$B$66/(1+EXP(About!$B$67*(AB152-$D152+About!$B$68)))</f>
        <v>0.95108204360214854</v>
      </c>
      <c r="AC153">
        <f>About!$B$66/(1+EXP(About!$B$67*(AC152-$D152+About!$B$68)))</f>
        <v>0.96546828115621786</v>
      </c>
      <c r="AD153">
        <f>About!$B$66/(1+EXP(About!$B$67*(AD152-$D152+About!$B$68)))</f>
        <v>0.97674679113376495</v>
      </c>
      <c r="AE153">
        <f>About!$B$66/(1+EXP(About!$B$67*(AE152-$D152+About!$B$68)))</f>
        <v>0.98553552862611404</v>
      </c>
      <c r="AF153">
        <f>About!$B$66/(1+EXP(About!$B$67*(AF152-$D152+About!$B$68)))</f>
        <v>0.99235185972048212</v>
      </c>
      <c r="AG153">
        <f>About!$B$66/(1+EXP(About!$B$67*(AG152-$D152+About!$B$68)))</f>
        <v>0.99761910618453631</v>
      </c>
    </row>
    <row r="154" spans="1:33" x14ac:dyDescent="0.2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25">
      <c r="B155">
        <v>0</v>
      </c>
      <c r="C155">
        <v>0</v>
      </c>
      <c r="D155">
        <f>About!$B$66/(1+EXP(About!$B$67*(D154-$D154+About!$B$68)))</f>
        <v>2.2648140279517712E-2</v>
      </c>
      <c r="E155">
        <f>About!$B$66/(1+EXP(About!$B$67*(E154-$D154+About!$B$68)))</f>
        <v>2.9464471373885869E-2</v>
      </c>
      <c r="F155">
        <f>About!$B$66/(1+EXP(About!$B$67*(F154-$D154+About!$B$68)))</f>
        <v>3.8253208866234997E-2</v>
      </c>
      <c r="G155">
        <f>About!$B$66/(1+EXP(About!$B$67*(G154-$D154+About!$B$68)))</f>
        <v>4.9531718843781984E-2</v>
      </c>
      <c r="H155">
        <f>About!$B$66/(1+EXP(About!$B$67*(H154-$D154+About!$B$68)))</f>
        <v>6.3917956397851416E-2</v>
      </c>
      <c r="I155">
        <f>About!$B$66/(1+EXP(About!$B$67*(I154-$D154+About!$B$68)))</f>
        <v>8.2127169223697311E-2</v>
      </c>
      <c r="J155">
        <f>About!$B$66/(1+EXP(About!$B$67*(J154-$D154+About!$B$68)))</f>
        <v>0.10495145823012331</v>
      </c>
      <c r="K155">
        <f>About!$B$66/(1+EXP(About!$B$67*(K154-$D154+About!$B$68)))</f>
        <v>0.13321313648010116</v>
      </c>
      <c r="L155">
        <f>About!$B$66/(1+EXP(About!$B$67*(L154-$D154+About!$B$68)))</f>
        <v>0.1676829432434738</v>
      </c>
      <c r="M155">
        <f>About!$B$66/(1+EXP(About!$B$67*(M154-$D154+About!$B$68)))</f>
        <v>0.20895842737796153</v>
      </c>
      <c r="N155">
        <f>About!$B$66/(1+EXP(About!$B$67*(N154-$D154+About!$B$68)))</f>
        <v>0.25730860691227286</v>
      </c>
      <c r="O155">
        <f>About!$B$66/(1+EXP(About!$B$67*(O154-$D154+About!$B$68)))</f>
        <v>0.31250885313368498</v>
      </c>
      <c r="P155">
        <f>About!$B$66/(1+EXP(About!$B$67*(P154-$D154+About!$B$68)))</f>
        <v>0.37371039599785677</v>
      </c>
      <c r="Q155">
        <f>About!$B$66/(1+EXP(About!$B$67*(Q154-$D154+About!$B$68)))</f>
        <v>0.43940070146006388</v>
      </c>
      <c r="R155">
        <f>About!$B$66/(1+EXP(About!$B$67*(R154-$D154+About!$B$68)))</f>
        <v>0.50749999999999995</v>
      </c>
      <c r="S155">
        <f>About!$B$66/(1+EXP(About!$B$67*(S154-$D154+About!$B$68)))</f>
        <v>0.57559929853993608</v>
      </c>
      <c r="T155">
        <f>About!$B$66/(1+EXP(About!$B$67*(T154-$D154+About!$B$68)))</f>
        <v>0.64128960400214308</v>
      </c>
      <c r="U155">
        <f>About!$B$66/(1+EXP(About!$B$67*(U154-$D154+About!$B$68)))</f>
        <v>0.70249114686631497</v>
      </c>
      <c r="V155">
        <f>About!$B$66/(1+EXP(About!$B$67*(V154-$D154+About!$B$68)))</f>
        <v>0.75769139308772704</v>
      </c>
      <c r="W155">
        <f>About!$B$66/(1+EXP(About!$B$67*(W154-$D154+About!$B$68)))</f>
        <v>0.80604157262203846</v>
      </c>
      <c r="X155">
        <f>About!$B$66/(1+EXP(About!$B$67*(X154-$D154+About!$B$68)))</f>
        <v>0.84731705675652613</v>
      </c>
      <c r="Y155">
        <f>About!$B$66/(1+EXP(About!$B$67*(Y154-$D154+About!$B$68)))</f>
        <v>0.88178686351989888</v>
      </c>
      <c r="Z155">
        <f>About!$B$66/(1+EXP(About!$B$67*(Z154-$D154+About!$B$68)))</f>
        <v>0.91004854176987648</v>
      </c>
      <c r="AA155">
        <f>About!$B$66/(1+EXP(About!$B$67*(AA154-$D154+About!$B$68)))</f>
        <v>0.93287283077630256</v>
      </c>
      <c r="AB155">
        <f>About!$B$66/(1+EXP(About!$B$67*(AB154-$D154+About!$B$68)))</f>
        <v>0.95108204360214854</v>
      </c>
      <c r="AC155">
        <f>About!$B$66/(1+EXP(About!$B$67*(AC154-$D154+About!$B$68)))</f>
        <v>0.96546828115621786</v>
      </c>
      <c r="AD155">
        <f>About!$B$66/(1+EXP(About!$B$67*(AD154-$D154+About!$B$68)))</f>
        <v>0.97674679113376495</v>
      </c>
      <c r="AE155">
        <f>About!$B$66/(1+EXP(About!$B$67*(AE154-$D154+About!$B$68)))</f>
        <v>0.98553552862611404</v>
      </c>
      <c r="AF155">
        <f>About!$B$66/(1+EXP(About!$B$67*(AF154-$D154+About!$B$68)))</f>
        <v>0.99235185972048212</v>
      </c>
      <c r="AG155">
        <f>About!$B$66/(1+EXP(About!$B$67*(AG154-$D154+About!$B$68)))</f>
        <v>0.99761910618453631</v>
      </c>
    </row>
    <row r="156" spans="1:33" x14ac:dyDescent="0.2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25">
      <c r="B157">
        <v>0</v>
      </c>
      <c r="C157">
        <v>0</v>
      </c>
      <c r="D157">
        <f>About!$B$66/(1+EXP(About!$B$67*(D156-$D156+About!$B$68)))</f>
        <v>2.2648140279517712E-2</v>
      </c>
      <c r="E157">
        <f>About!$B$66/(1+EXP(About!$B$67*(E156-$D156+About!$B$68)))</f>
        <v>2.9464471373885869E-2</v>
      </c>
      <c r="F157">
        <f>About!$B$66/(1+EXP(About!$B$67*(F156-$D156+About!$B$68)))</f>
        <v>3.8253208866234997E-2</v>
      </c>
      <c r="G157">
        <f>About!$B$66/(1+EXP(About!$B$67*(G156-$D156+About!$B$68)))</f>
        <v>4.9531718843781984E-2</v>
      </c>
      <c r="H157">
        <f>About!$B$66/(1+EXP(About!$B$67*(H156-$D156+About!$B$68)))</f>
        <v>6.3917956397851416E-2</v>
      </c>
      <c r="I157">
        <f>About!$B$66/(1+EXP(About!$B$67*(I156-$D156+About!$B$68)))</f>
        <v>8.2127169223697311E-2</v>
      </c>
      <c r="J157">
        <f>About!$B$66/(1+EXP(About!$B$67*(J156-$D156+About!$B$68)))</f>
        <v>0.10495145823012331</v>
      </c>
      <c r="K157">
        <f>About!$B$66/(1+EXP(About!$B$67*(K156-$D156+About!$B$68)))</f>
        <v>0.13321313648010116</v>
      </c>
      <c r="L157">
        <f>About!$B$66/(1+EXP(About!$B$67*(L156-$D156+About!$B$68)))</f>
        <v>0.1676829432434738</v>
      </c>
      <c r="M157">
        <f>About!$B$66/(1+EXP(About!$B$67*(M156-$D156+About!$B$68)))</f>
        <v>0.20895842737796153</v>
      </c>
      <c r="N157">
        <f>About!$B$66/(1+EXP(About!$B$67*(N156-$D156+About!$B$68)))</f>
        <v>0.25730860691227286</v>
      </c>
      <c r="O157">
        <f>About!$B$66/(1+EXP(About!$B$67*(O156-$D156+About!$B$68)))</f>
        <v>0.31250885313368498</v>
      </c>
      <c r="P157">
        <f>About!$B$66/(1+EXP(About!$B$67*(P156-$D156+About!$B$68)))</f>
        <v>0.37371039599785677</v>
      </c>
      <c r="Q157">
        <f>About!$B$66/(1+EXP(About!$B$67*(Q156-$D156+About!$B$68)))</f>
        <v>0.43940070146006388</v>
      </c>
      <c r="R157">
        <f>About!$B$66/(1+EXP(About!$B$67*(R156-$D156+About!$B$68)))</f>
        <v>0.50749999999999995</v>
      </c>
      <c r="S157">
        <f>About!$B$66/(1+EXP(About!$B$67*(S156-$D156+About!$B$68)))</f>
        <v>0.57559929853993608</v>
      </c>
      <c r="T157">
        <f>About!$B$66/(1+EXP(About!$B$67*(T156-$D156+About!$B$68)))</f>
        <v>0.64128960400214308</v>
      </c>
      <c r="U157">
        <f>About!$B$66/(1+EXP(About!$B$67*(U156-$D156+About!$B$68)))</f>
        <v>0.70249114686631497</v>
      </c>
      <c r="V157">
        <f>About!$B$66/(1+EXP(About!$B$67*(V156-$D156+About!$B$68)))</f>
        <v>0.75769139308772704</v>
      </c>
      <c r="W157">
        <f>About!$B$66/(1+EXP(About!$B$67*(W156-$D156+About!$B$68)))</f>
        <v>0.80604157262203846</v>
      </c>
      <c r="X157">
        <f>About!$B$66/(1+EXP(About!$B$67*(X156-$D156+About!$B$68)))</f>
        <v>0.84731705675652613</v>
      </c>
      <c r="Y157">
        <f>About!$B$66/(1+EXP(About!$B$67*(Y156-$D156+About!$B$68)))</f>
        <v>0.88178686351989888</v>
      </c>
      <c r="Z157">
        <f>About!$B$66/(1+EXP(About!$B$67*(Z156-$D156+About!$B$68)))</f>
        <v>0.91004854176987648</v>
      </c>
      <c r="AA157">
        <f>About!$B$66/(1+EXP(About!$B$67*(AA156-$D156+About!$B$68)))</f>
        <v>0.93287283077630256</v>
      </c>
      <c r="AB157">
        <f>About!$B$66/(1+EXP(About!$B$67*(AB156-$D156+About!$B$68)))</f>
        <v>0.95108204360214854</v>
      </c>
      <c r="AC157">
        <f>About!$B$66/(1+EXP(About!$B$67*(AC156-$D156+About!$B$68)))</f>
        <v>0.96546828115621786</v>
      </c>
      <c r="AD157">
        <f>About!$B$66/(1+EXP(About!$B$67*(AD156-$D156+About!$B$68)))</f>
        <v>0.97674679113376495</v>
      </c>
      <c r="AE157">
        <f>About!$B$66/(1+EXP(About!$B$67*(AE156-$D156+About!$B$68)))</f>
        <v>0.98553552862611404</v>
      </c>
      <c r="AF157">
        <f>About!$B$66/(1+EXP(About!$B$67*(AF156-$D156+About!$B$68)))</f>
        <v>0.99235185972048212</v>
      </c>
      <c r="AG157">
        <f>About!$B$66/(1+EXP(About!$B$67*(AG156-$D156+About!$B$68)))</f>
        <v>0.99761910618453631</v>
      </c>
    </row>
    <row r="158" spans="1:33" x14ac:dyDescent="0.2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25">
      <c r="B159">
        <v>0</v>
      </c>
      <c r="C159">
        <v>0</v>
      </c>
      <c r="D159">
        <f>About!$B$66/(1+EXP(About!$B$67*(D158-$D158+About!$B$68)))</f>
        <v>2.2648140279517712E-2</v>
      </c>
      <c r="E159">
        <f>About!$B$66/(1+EXP(About!$B$67*(E158-$D158+About!$B$68)))</f>
        <v>2.9464471373885869E-2</v>
      </c>
      <c r="F159">
        <f>About!$B$66/(1+EXP(About!$B$67*(F158-$D158+About!$B$68)))</f>
        <v>3.8253208866234997E-2</v>
      </c>
      <c r="G159">
        <f>About!$B$66/(1+EXP(About!$B$67*(G158-$D158+About!$B$68)))</f>
        <v>4.9531718843781984E-2</v>
      </c>
      <c r="H159">
        <f>About!$B$66/(1+EXP(About!$B$67*(H158-$D158+About!$B$68)))</f>
        <v>6.3917956397851416E-2</v>
      </c>
      <c r="I159">
        <f>About!$B$66/(1+EXP(About!$B$67*(I158-$D158+About!$B$68)))</f>
        <v>8.2127169223697311E-2</v>
      </c>
      <c r="J159">
        <f>About!$B$66/(1+EXP(About!$B$67*(J158-$D158+About!$B$68)))</f>
        <v>0.10495145823012331</v>
      </c>
      <c r="K159">
        <f>About!$B$66/(1+EXP(About!$B$67*(K158-$D158+About!$B$68)))</f>
        <v>0.13321313648010116</v>
      </c>
      <c r="L159">
        <f>About!$B$66/(1+EXP(About!$B$67*(L158-$D158+About!$B$68)))</f>
        <v>0.1676829432434738</v>
      </c>
      <c r="M159">
        <f>About!$B$66/(1+EXP(About!$B$67*(M158-$D158+About!$B$68)))</f>
        <v>0.20895842737796153</v>
      </c>
      <c r="N159">
        <f>About!$B$66/(1+EXP(About!$B$67*(N158-$D158+About!$B$68)))</f>
        <v>0.25730860691227286</v>
      </c>
      <c r="O159">
        <f>About!$B$66/(1+EXP(About!$B$67*(O158-$D158+About!$B$68)))</f>
        <v>0.31250885313368498</v>
      </c>
      <c r="P159">
        <f>About!$B$66/(1+EXP(About!$B$67*(P158-$D158+About!$B$68)))</f>
        <v>0.37371039599785677</v>
      </c>
      <c r="Q159">
        <f>About!$B$66/(1+EXP(About!$B$67*(Q158-$D158+About!$B$68)))</f>
        <v>0.43940070146006388</v>
      </c>
      <c r="R159">
        <f>About!$B$66/(1+EXP(About!$B$67*(R158-$D158+About!$B$68)))</f>
        <v>0.50749999999999995</v>
      </c>
      <c r="S159">
        <f>About!$B$66/(1+EXP(About!$B$67*(S158-$D158+About!$B$68)))</f>
        <v>0.57559929853993608</v>
      </c>
      <c r="T159">
        <f>About!$B$66/(1+EXP(About!$B$67*(T158-$D158+About!$B$68)))</f>
        <v>0.64128960400214308</v>
      </c>
      <c r="U159">
        <f>About!$B$66/(1+EXP(About!$B$67*(U158-$D158+About!$B$68)))</f>
        <v>0.70249114686631497</v>
      </c>
      <c r="V159">
        <f>About!$B$66/(1+EXP(About!$B$67*(V158-$D158+About!$B$68)))</f>
        <v>0.75769139308772704</v>
      </c>
      <c r="W159">
        <f>About!$B$66/(1+EXP(About!$B$67*(W158-$D158+About!$B$68)))</f>
        <v>0.80604157262203846</v>
      </c>
      <c r="X159">
        <f>About!$B$66/(1+EXP(About!$B$67*(X158-$D158+About!$B$68)))</f>
        <v>0.84731705675652613</v>
      </c>
      <c r="Y159">
        <f>About!$B$66/(1+EXP(About!$B$67*(Y158-$D158+About!$B$68)))</f>
        <v>0.88178686351989888</v>
      </c>
      <c r="Z159">
        <f>About!$B$66/(1+EXP(About!$B$67*(Z158-$D158+About!$B$68)))</f>
        <v>0.91004854176987648</v>
      </c>
      <c r="AA159">
        <f>About!$B$66/(1+EXP(About!$B$67*(AA158-$D158+About!$B$68)))</f>
        <v>0.93287283077630256</v>
      </c>
      <c r="AB159">
        <f>About!$B$66/(1+EXP(About!$B$67*(AB158-$D158+About!$B$68)))</f>
        <v>0.95108204360214854</v>
      </c>
      <c r="AC159">
        <f>About!$B$66/(1+EXP(About!$B$67*(AC158-$D158+About!$B$68)))</f>
        <v>0.96546828115621786</v>
      </c>
      <c r="AD159">
        <f>About!$B$66/(1+EXP(About!$B$67*(AD158-$D158+About!$B$68)))</f>
        <v>0.97674679113376495</v>
      </c>
      <c r="AE159">
        <f>About!$B$66/(1+EXP(About!$B$67*(AE158-$D158+About!$B$68)))</f>
        <v>0.98553552862611404</v>
      </c>
      <c r="AF159">
        <f>About!$B$66/(1+EXP(About!$B$67*(AF158-$D158+About!$B$68)))</f>
        <v>0.99235185972048212</v>
      </c>
      <c r="AG159">
        <f>About!$B$66/(1+EXP(About!$B$67*(AG158-$D158+About!$B$68)))</f>
        <v>0.99761910618453631</v>
      </c>
    </row>
    <row r="160" spans="1:33" x14ac:dyDescent="0.2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2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25">
      <c r="A162" t="s">
        <v>174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2050</v>
      </c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25">
      <c r="B163">
        <v>0</v>
      </c>
      <c r="C163">
        <f>VLOOKUP(C$162,'Exogenous GDP Adjustment'!$A$12:$C$20,3,FALSE)</f>
        <v>1</v>
      </c>
      <c r="D163">
        <f>VLOOKUP(D$162,'Exogenous GDP Adjustment'!$A$12:$C$20,3,FALSE)</f>
        <v>0.69902883943152239</v>
      </c>
      <c r="E163">
        <f>VLOOKUP(E$162,'Exogenous GDP Adjustment'!$A$12:$C$20,3,FALSE)</f>
        <v>0.4886413183569811</v>
      </c>
      <c r="F163">
        <f>VLOOKUP(F$162,'Exogenous GDP Adjustment'!$A$12:$C$20,3,FALSE)</f>
        <v>0.34157437366936949</v>
      </c>
      <c r="G163">
        <f>VLOOKUP(G$162,'Exogenous GDP Adjustment'!$A$12:$C$20,3,FALSE)</f>
        <v>0.23877033800564854</v>
      </c>
      <c r="H163">
        <f>VLOOKUP(H$162,'Exogenous GDP Adjustment'!$A$12:$C$20,3,FALSE)</f>
        <v>0.16690735226676084</v>
      </c>
      <c r="I163">
        <f>VLOOKUP(I$162,'Exogenous GDP Adjustment'!$A$12:$C$20,3,FALSE)</f>
        <v>0.1166730527476221</v>
      </c>
      <c r="J163">
        <f>VLOOKUP(J$162,'Exogenous GDP Adjustment'!$A$12:$C$20,3,FALSE)</f>
        <v>8.1557828655103068E-2</v>
      </c>
      <c r="K163">
        <f>VLOOKUP(K$162,'Exogenous GDP Adjustment'!$A$12:$C$20,3,FALSE)</f>
        <v>5.7011274311331663E-2</v>
      </c>
      <c r="L163">
        <v>0</v>
      </c>
      <c r="M163">
        <v>0</v>
      </c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82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0.38512000000000002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0.37944499999999998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0.39380599999999999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0.40938600000000003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0.425479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0.44325300000000001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0.464503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0.48410700000000001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0.50384899999999999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0.52513799999999999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0.54477699999999996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0.56440900000000005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0.589611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0.61495999999999995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0.63492499999999996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0.654945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0.68072299999999997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0.71492299999999998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0.736348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0.764567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0.79307300000000003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0.82185600000000003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0.84931299999999998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0.877027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0.90496699999999997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0.93312700000000004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0.96738500000000005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0.973908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0.98043100000000005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0.986954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0.99347700000000005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0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0.33333299999999999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0.66666700000000001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0.961538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0.92307700000000004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0.88461500000000004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0.84615399999999996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0.80769199999999997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0.769231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0.730769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0.69230800000000003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0.65384600000000004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0.61538499999999996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0.57692299999999996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0.538462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0.5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0.461538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0.42307699999999998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0.38461499999999998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0.34615400000000002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0.30769200000000002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0.269231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0.230769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0.19230800000000001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0.15384600000000001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0.115385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7.6923000000000005E-2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3.8462000000000003E-2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0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0.92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0.94666700000000004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0.973333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0.2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0.2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0.2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0.2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0.2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0.2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0.2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0.2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0.2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0.2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0.2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0.2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0.2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0.2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0.2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0.2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0.2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0.25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0.5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0.75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0.69902900000000001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0.48864099999999999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0.34157399999999999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0.23877000000000001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0.166907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0.116673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8.1558000000000005E-2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5.7010999999999999E-2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20"/>
    <col min="66" max="16384" width="9.140625" style="12"/>
  </cols>
  <sheetData>
    <row r="1" spans="1:65" x14ac:dyDescent="0.2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0.38512000000000002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0.37944499999999998</v>
      </c>
      <c r="F12" s="12">
        <f>IF(ISBLANK('Set Schedules Here'!D22),"",ROUND('Set Schedules Here'!D22,rounding_decimal_places))</f>
        <v>2021</v>
      </c>
      <c r="G12" s="12">
        <f>IF(ISBLANK('Set Schedules Here'!D23),"",ROUND('Set Schedules Here'!D23,rounding_decimal_places))</f>
        <v>0.39380599999999999</v>
      </c>
      <c r="H12" s="12">
        <f>IF(ISBLANK('Set Schedules Here'!E22),"",ROUND('Set Schedules Here'!E22,rounding_decimal_places))</f>
        <v>2022</v>
      </c>
      <c r="I12" s="12">
        <f>IF(ISBLANK('Set Schedules Here'!E23),"",ROUND('Set Schedules Here'!E23,rounding_decimal_places))</f>
        <v>0.40938600000000003</v>
      </c>
      <c r="J12" s="12">
        <f>IF(ISBLANK('Set Schedules Here'!F22),"",ROUND('Set Schedules Here'!F22,rounding_decimal_places))</f>
        <v>2023</v>
      </c>
      <c r="K12" s="12">
        <f>IF(ISBLANK('Set Schedules Here'!F23),"",ROUND('Set Schedules Here'!F23,rounding_decimal_places))</f>
        <v>0.425479</v>
      </c>
      <c r="L12" s="12">
        <f>IF(ISBLANK('Set Schedules Here'!G22),"",ROUND('Set Schedules Here'!G22,rounding_decimal_places))</f>
        <v>2024</v>
      </c>
      <c r="M12" s="12">
        <f>IF(ISBLANK('Set Schedules Here'!G23),"",ROUND('Set Schedules Here'!G23,rounding_decimal_places))</f>
        <v>0.44325300000000001</v>
      </c>
      <c r="N12" s="12">
        <f>IF(ISBLANK('Set Schedules Here'!H22),"",ROUND('Set Schedules Here'!H22,rounding_decimal_places))</f>
        <v>2025</v>
      </c>
      <c r="O12" s="12">
        <f>IF(ISBLANK('Set Schedules Here'!H23),"",ROUND('Set Schedules Here'!H23,rounding_decimal_places))</f>
        <v>0.464503</v>
      </c>
      <c r="P12" s="12">
        <f>IF(ISBLANK('Set Schedules Here'!I22),"",ROUND('Set Schedules Here'!I22,rounding_decimal_places))</f>
        <v>2026</v>
      </c>
      <c r="Q12" s="12">
        <f>IF(ISBLANK('Set Schedules Here'!I23),"",ROUND('Set Schedules Here'!I23,rounding_decimal_places))</f>
        <v>0.48410700000000001</v>
      </c>
      <c r="R12" s="12">
        <f>IF(ISBLANK('Set Schedules Here'!J22),"",ROUND('Set Schedules Here'!J22,rounding_decimal_places))</f>
        <v>2027</v>
      </c>
      <c r="S12" s="12">
        <f>IF(ISBLANK('Set Schedules Here'!J23),"",ROUND('Set Schedules Here'!J23,rounding_decimal_places))</f>
        <v>0.50384899999999999</v>
      </c>
      <c r="T12" s="12">
        <f>IF(ISBLANK('Set Schedules Here'!K22),"",ROUND('Set Schedules Here'!K22,rounding_decimal_places))</f>
        <v>2028</v>
      </c>
      <c r="U12" s="12">
        <f>IF(ISBLANK('Set Schedules Here'!K23),"",ROUND('Set Schedules Here'!K23,rounding_decimal_places))</f>
        <v>0.52513799999999999</v>
      </c>
      <c r="V12" s="12">
        <f>IF(ISBLANK('Set Schedules Here'!L22),"",ROUND('Set Schedules Here'!L22,rounding_decimal_places))</f>
        <v>2029</v>
      </c>
      <c r="W12" s="12">
        <f>IF(ISBLANK('Set Schedules Here'!L23),"",ROUND('Set Schedules Here'!L23,rounding_decimal_places))</f>
        <v>0.54477699999999996</v>
      </c>
      <c r="X12" s="12">
        <f>IF(ISBLANK('Set Schedules Here'!M22),"",ROUND('Set Schedules Here'!M22,rounding_decimal_places))</f>
        <v>2030</v>
      </c>
      <c r="Y12" s="12">
        <f>IF(ISBLANK('Set Schedules Here'!M23),"",ROUND('Set Schedules Here'!M23,rounding_decimal_places))</f>
        <v>0.56440900000000005</v>
      </c>
      <c r="Z12" s="12">
        <f>IF(ISBLANK('Set Schedules Here'!N22),"",ROUND('Set Schedules Here'!N22,rounding_decimal_places))</f>
        <v>2031</v>
      </c>
      <c r="AA12" s="12">
        <f>IF(ISBLANK('Set Schedules Here'!N23),"",ROUND('Set Schedules Here'!N23,rounding_decimal_places))</f>
        <v>0.589611</v>
      </c>
      <c r="AB12" s="12">
        <f>IF(ISBLANK('Set Schedules Here'!O22),"",ROUND('Set Schedules Here'!O22,rounding_decimal_places))</f>
        <v>2032</v>
      </c>
      <c r="AC12" s="12">
        <f>IF(ISBLANK('Set Schedules Here'!O23),"",ROUND('Set Schedules Here'!O23,rounding_decimal_places))</f>
        <v>0.61495999999999995</v>
      </c>
      <c r="AD12" s="12">
        <f>IF(ISBLANK('Set Schedules Here'!P22),"",ROUND('Set Schedules Here'!P22,rounding_decimal_places))</f>
        <v>2033</v>
      </c>
      <c r="AE12" s="12">
        <f>IF(ISBLANK('Set Schedules Here'!P23),"",ROUND('Set Schedules Here'!P23,rounding_decimal_places))</f>
        <v>0.63492499999999996</v>
      </c>
      <c r="AF12" s="12">
        <f>IF(ISBLANK('Set Schedules Here'!Q22),"",ROUND('Set Schedules Here'!Q22,rounding_decimal_places))</f>
        <v>2034</v>
      </c>
      <c r="AG12" s="12">
        <f>IF(ISBLANK('Set Schedules Here'!Q23),"",ROUND('Set Schedules Here'!Q23,rounding_decimal_places))</f>
        <v>0.654945</v>
      </c>
      <c r="AH12" s="12">
        <f>IF(ISBLANK('Set Schedules Here'!R22),"",ROUND('Set Schedules Here'!R22,rounding_decimal_places))</f>
        <v>2035</v>
      </c>
      <c r="AI12" s="12">
        <f>IF(ISBLANK('Set Schedules Here'!R23),"",ROUND('Set Schedules Here'!R23,rounding_decimal_places))</f>
        <v>0.68072299999999997</v>
      </c>
      <c r="AJ12" s="12">
        <f>IF(ISBLANK('Set Schedules Here'!S22),"",ROUND('Set Schedules Here'!S22,rounding_decimal_places))</f>
        <v>2036</v>
      </c>
      <c r="AK12" s="12">
        <f>IF(ISBLANK('Set Schedules Here'!S23),"",ROUND('Set Schedules Here'!S23,rounding_decimal_places))</f>
        <v>0.71492299999999998</v>
      </c>
      <c r="AL12" s="12">
        <f>IF(ISBLANK('Set Schedules Here'!T22),"",ROUND('Set Schedules Here'!T22,rounding_decimal_places))</f>
        <v>2037</v>
      </c>
      <c r="AM12" s="12">
        <f>IF(ISBLANK('Set Schedules Here'!T23),"",ROUND('Set Schedules Here'!T23,rounding_decimal_places))</f>
        <v>0.736348</v>
      </c>
      <c r="AN12" s="12">
        <f>IF(ISBLANK('Set Schedules Here'!U22),"",ROUND('Set Schedules Here'!U22,rounding_decimal_places))</f>
        <v>2038</v>
      </c>
      <c r="AO12" s="12">
        <f>IF(ISBLANK('Set Schedules Here'!U23),"",ROUND('Set Schedules Here'!U23,rounding_decimal_places))</f>
        <v>0.764567</v>
      </c>
      <c r="AP12" s="12">
        <f>IF(ISBLANK('Set Schedules Here'!V22),"",ROUND('Set Schedules Here'!V22,rounding_decimal_places))</f>
        <v>2039</v>
      </c>
      <c r="AQ12" s="12">
        <f>IF(ISBLANK('Set Schedules Here'!V23),"",ROUND('Set Schedules Here'!V23,rounding_decimal_places))</f>
        <v>0.79307300000000003</v>
      </c>
      <c r="AR12" s="12">
        <f>IF(ISBLANK('Set Schedules Here'!W22),"",ROUND('Set Schedules Here'!W22,rounding_decimal_places))</f>
        <v>2040</v>
      </c>
      <c r="AS12" s="12">
        <f>IF(ISBLANK('Set Schedules Here'!W23),"",ROUND('Set Schedules Here'!W23,rounding_decimal_places))</f>
        <v>0.82185600000000003</v>
      </c>
      <c r="AT12" s="12">
        <f>IF(ISBLANK('Set Schedules Here'!X22),"",ROUND('Set Schedules Here'!X22,rounding_decimal_places))</f>
        <v>2041</v>
      </c>
      <c r="AU12" s="12">
        <f>IF(ISBLANK('Set Schedules Here'!X23),"",ROUND('Set Schedules Here'!X23,rounding_decimal_places))</f>
        <v>0.84931299999999998</v>
      </c>
      <c r="AV12" s="12">
        <f>IF(ISBLANK('Set Schedules Here'!Y22),"",ROUND('Set Schedules Here'!Y22,rounding_decimal_places))</f>
        <v>2042</v>
      </c>
      <c r="AW12" s="12">
        <f>IF(ISBLANK('Set Schedules Here'!Y23),"",ROUND('Set Schedules Here'!Y23,rounding_decimal_places))</f>
        <v>0.877027</v>
      </c>
      <c r="AX12" s="12">
        <f>IF(ISBLANK('Set Schedules Here'!Z22),"",ROUND('Set Schedules Here'!Z22,rounding_decimal_places))</f>
        <v>2043</v>
      </c>
      <c r="AY12" s="12">
        <f>IF(ISBLANK('Set Schedules Here'!Z23),"",ROUND('Set Schedules Here'!Z23,rounding_decimal_places))</f>
        <v>0.90496699999999997</v>
      </c>
      <c r="AZ12" s="12">
        <f>IF(ISBLANK('Set Schedules Here'!AA22),"",ROUND('Set Schedules Here'!AA22,rounding_decimal_places))</f>
        <v>2044</v>
      </c>
      <c r="BA12" s="12">
        <f>IF(ISBLANK('Set Schedules Here'!AA23),"",ROUND('Set Schedules Here'!AA23,rounding_decimal_places))</f>
        <v>0.93312700000000004</v>
      </c>
      <c r="BB12" s="12">
        <f>IF(ISBLANK('Set Schedules Here'!AB22),"",ROUND('Set Schedules Here'!AB22,rounding_decimal_places))</f>
        <v>2045</v>
      </c>
      <c r="BC12" s="12">
        <f>IF(ISBLANK('Set Schedules Here'!AB23),"",ROUND('Set Schedules Here'!AB23,rounding_decimal_places))</f>
        <v>0.96738500000000005</v>
      </c>
      <c r="BD12" s="12">
        <f>IF(ISBLANK('Set Schedules Here'!AC22),"",ROUND('Set Schedules Here'!AC22,rounding_decimal_places))</f>
        <v>2046</v>
      </c>
      <c r="BE12" s="12">
        <f>IF(ISBLANK('Set Schedules Here'!AC23),"",ROUND('Set Schedules Here'!AC23,rounding_decimal_places))</f>
        <v>0.973908</v>
      </c>
      <c r="BF12" s="12">
        <f>IF(ISBLANK('Set Schedules Here'!AD22),"",ROUND('Set Schedules Here'!AD22,rounding_decimal_places))</f>
        <v>2047</v>
      </c>
      <c r="BG12" s="12">
        <f>IF(ISBLANK('Set Schedules Here'!AD23),"",ROUND('Set Schedules Here'!AD23,rounding_decimal_places))</f>
        <v>0.98043100000000005</v>
      </c>
      <c r="BH12" s="12">
        <f>IF(ISBLANK('Set Schedules Here'!AE22),"",ROUND('Set Schedules Here'!AE22,rounding_decimal_places))</f>
        <v>2048</v>
      </c>
      <c r="BI12" s="12">
        <f>IF(ISBLANK('Set Schedules Here'!AE23),"",ROUND('Set Schedules Here'!AE23,rounding_decimal_places))</f>
        <v>0.986954</v>
      </c>
      <c r="BJ12" s="12">
        <f>IF(ISBLANK('Set Schedules Here'!AF22),"",ROUND('Set Schedules Here'!AF22,rounding_decimal_places))</f>
        <v>2049</v>
      </c>
      <c r="BK12" s="12">
        <f>IF(ISBLANK('Set Schedules Here'!AF23),"",ROUND('Set Schedules Here'!AF23,rounding_decimal_places))</f>
        <v>0.99347700000000005</v>
      </c>
      <c r="BL12" s="12">
        <f>IF(ISBLANK('Set Schedules Here'!AG22),"",ROUND('Set Schedules Here'!AG22,rounding_decimal_places))</f>
        <v>2050</v>
      </c>
      <c r="BM12" s="20">
        <f>IF(ISBLANK('Set Schedules Here'!AG23),"",ROUND('Set Schedules Here'!AG23,rounding_decimal_places))</f>
        <v>1</v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0</v>
      </c>
      <c r="H15" s="12">
        <f>IF(ISBLANK('Set Schedules Here'!E28),"",ROUND('Set Schedules Here'!E28,rounding_decimal_places))</f>
        <v>2024</v>
      </c>
      <c r="I15" s="12">
        <f>IF(ISBLANK('Set Schedules Here'!E29),"",ROUND('Set Schedules Here'!E29,rounding_decimal_places))</f>
        <v>1</v>
      </c>
      <c r="J15" s="12">
        <f>IF(ISBLANK('Set Schedules Here'!F28),"",ROUND('Set Schedules Here'!F28,rounding_decimal_places))</f>
        <v>2050</v>
      </c>
      <c r="K15" s="12">
        <f>IF(ISBLANK('Set Schedules Here'!F29),"",ROUND('Set Schedules Here'!F29,rounding_decimal_places))</f>
        <v>0</v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Here'!G34),"",ROUND('Set Schedules Here'!G34,rounding_decimal_places))</f>
        <v>2050</v>
      </c>
      <c r="I18" s="12">
        <f>IF(ISBLANK('Set Schedules Here'!G35),"",ROUND('Set Schedules Here'!G35,rounding_decimal_places))</f>
        <v>0</v>
      </c>
      <c r="J18" s="12" t="str">
        <f>IF(ISBLANK('Set Schedules Here'!H34),"",ROUND('Set Schedules Here'!H34,rounding_decimal_places))</f>
        <v/>
      </c>
      <c r="K18" s="12" t="str">
        <f>IF(ISBLANK('Set Schedules Here'!H35),"",ROUND('Set Schedules Here'!H35,rounding_decimal_places))</f>
        <v/>
      </c>
      <c r="L18" s="12" t="str">
        <f>IF(ISBLANK('Set Schedules Here'!I34),"",ROUND('Set Schedules Here'!I34,rounding_decimal_places))</f>
        <v/>
      </c>
      <c r="M18" s="12" t="str">
        <f>IF(ISBLANK('Set Schedules Here'!I35),"",ROUND('Set Schedules Here'!I35,rounding_decimal_places))</f>
        <v/>
      </c>
      <c r="N18" s="12" t="str">
        <f>IF(ISBLANK('Set Schedules Here'!J34),"",ROUND('Set Schedules Here'!J34,rounding_decimal_places))</f>
        <v/>
      </c>
      <c r="O18" s="12" t="str">
        <f>IF(ISBLANK('Set Schedules Here'!J35),"",ROUND('Set Schedules Here'!J35,rounding_decimal_places))</f>
        <v/>
      </c>
      <c r="P18" s="12" t="str">
        <f>IF(ISBLANK('Set Schedules Here'!K34),"",ROUND('Set Schedules Here'!K34,rounding_decimal_places))</f>
        <v/>
      </c>
      <c r="Q18" s="12" t="str">
        <f>IF(ISBLANK('Set Schedules Here'!K35),"",ROUND('Set Schedules Here'!K35,rounding_decimal_places))</f>
        <v/>
      </c>
      <c r="R18" s="12" t="str">
        <f>IF(ISBLANK('Set Schedules Here'!L34),"",ROUND('Set Schedules Here'!L34,rounding_decimal_places))</f>
        <v/>
      </c>
      <c r="S18" s="12" t="str">
        <f>IF(ISBLANK('Set Schedules Here'!L35),"",ROUND('Set Schedules Here'!L35,rounding_decimal_places))</f>
        <v/>
      </c>
      <c r="T18" s="12" t="str">
        <f>IF(ISBLANK('Set Schedules Here'!M34),"",ROUND('Set Schedules Here'!M34,rounding_decimal_places))</f>
        <v/>
      </c>
      <c r="U18" s="12" t="str">
        <f>IF(ISBLANK('Set Schedules Here'!M35),"",ROUND('Set Schedules Here'!M35,rounding_decimal_places))</f>
        <v/>
      </c>
      <c r="V18" s="12" t="str">
        <f>IF(ISBLANK('Set Schedules Here'!N34),"",ROUND('Set Schedules Here'!N34,rounding_decimal_places))</f>
        <v/>
      </c>
      <c r="W18" s="12" t="str">
        <f>IF(ISBLANK('Set Schedules Here'!N35),"",ROUND('Set Schedules Here'!N35,rounding_decimal_places))</f>
        <v/>
      </c>
      <c r="X18" s="12" t="str">
        <f>IF(ISBLANK('Set Schedules Here'!O34),"",ROUND('Set Schedules Here'!O34,rounding_decimal_places))</f>
        <v/>
      </c>
      <c r="Y18" s="12" t="str">
        <f>IF(ISBLANK('Set Schedules Here'!O35),"",ROUND('Set Schedules Here'!O35,rounding_decimal_places))</f>
        <v/>
      </c>
      <c r="Z18" s="12" t="str">
        <f>IF(ISBLANK('Set Schedules Here'!P34),"",ROUND('Set Schedules Here'!P34,rounding_decimal_places))</f>
        <v/>
      </c>
      <c r="AA18" s="12" t="str">
        <f>IF(ISBLANK('Set Schedules Here'!P35),"",ROUND('Set Schedules Here'!P35,rounding_decimal_places))</f>
        <v/>
      </c>
      <c r="AB18" s="12" t="str">
        <f>IF(ISBLANK('Set Schedules Here'!Q34),"",ROUND('Set Schedules Here'!Q34,rounding_decimal_places))</f>
        <v/>
      </c>
      <c r="AC18" s="12" t="str">
        <f>IF(ISBLANK('Set Schedules Here'!Q35),"",ROUND('Set Schedules Here'!Q35,rounding_decimal_places))</f>
        <v/>
      </c>
      <c r="AD18" s="12" t="str">
        <f>IF(ISBLANK('Set Schedules Here'!R34),"",ROUND('Set Schedules Here'!R34,rounding_decimal_places))</f>
        <v/>
      </c>
      <c r="AE18" s="12" t="str">
        <f>IF(ISBLANK('Set Schedules Here'!R35),"",ROUND('Set Schedules Here'!R35,rounding_decimal_places))</f>
        <v/>
      </c>
      <c r="AF18" s="12" t="str">
        <f>IF(ISBLANK('Set Schedules Here'!S34),"",ROUND('Set Schedules Here'!S34,rounding_decimal_places))</f>
        <v/>
      </c>
      <c r="AG18" s="12" t="str">
        <f>IF(ISBLANK('Set Schedules Here'!S35),"",ROUND('Set Schedules Here'!S35,rounding_decimal_places))</f>
        <v/>
      </c>
      <c r="AH18" s="12" t="str">
        <f>IF(ISBLANK('Set Schedules Here'!T34),"",ROUND('Set Schedules Here'!T34,rounding_decimal_places))</f>
        <v/>
      </c>
      <c r="AI18" s="12" t="str">
        <f>IF(ISBLANK('Set Schedules Here'!T35),"",ROUND('Set Schedules Here'!T35,rounding_decimal_places))</f>
        <v/>
      </c>
      <c r="AJ18" s="12" t="str">
        <f>IF(ISBLANK('Set Schedules Here'!U34),"",ROUND('Set Schedules Here'!U34,rounding_decimal_places))</f>
        <v/>
      </c>
      <c r="AK18" s="12" t="str">
        <f>IF(ISBLANK('Set Schedules Here'!U35),"",ROUND('Set Schedules Here'!U35,rounding_decimal_places))</f>
        <v/>
      </c>
      <c r="AL18" s="12" t="str">
        <f>IF(ISBLANK('Set Schedules Here'!V34),"",ROUND('Set Schedules Here'!V34,rounding_decimal_places))</f>
        <v/>
      </c>
      <c r="AM18" s="12" t="str">
        <f>IF(ISBLANK('Set Schedules Here'!V35),"",ROUND('Set Schedules Here'!V35,rounding_decimal_places))</f>
        <v/>
      </c>
      <c r="AN18" s="12" t="str">
        <f>IF(ISBLANK('Set Schedules Here'!W34),"",ROUND('Set Schedules Here'!W34,rounding_decimal_places))</f>
        <v/>
      </c>
      <c r="AO18" s="12" t="str">
        <f>IF(ISBLANK('Set Schedules Here'!W35),"",ROUND('Set Schedules Here'!W35,rounding_decimal_places))</f>
        <v/>
      </c>
      <c r="AP18" s="12" t="str">
        <f>IF(ISBLANK('Set Schedules Here'!X34),"",ROUND('Set Schedules Here'!X34,rounding_decimal_places))</f>
        <v/>
      </c>
      <c r="AQ18" s="12" t="str">
        <f>IF(ISBLANK('Set Schedules Here'!X35),"",ROUND('Set Schedules Here'!X35,rounding_decimal_places))</f>
        <v/>
      </c>
      <c r="AR18" s="12" t="str">
        <f>IF(ISBLANK('Set Schedules Here'!Y34),"",ROUND('Set Schedules Here'!Y34,rounding_decimal_places))</f>
        <v/>
      </c>
      <c r="AS18" s="12" t="str">
        <f>IF(ISBLANK('Set Schedules Here'!Y35),"",ROUND('Set Schedules Here'!Y35,rounding_decimal_places))</f>
        <v/>
      </c>
      <c r="AT18" s="12" t="str">
        <f>IF(ISBLANK('Set Schedules Here'!Z34),"",ROUND('Set Schedules Here'!Z34,rounding_decimal_places))</f>
        <v/>
      </c>
      <c r="AU18" s="12" t="str">
        <f>IF(ISBLANK('Set Schedules Here'!Z35),"",ROUND('Set Schedules Here'!Z35,rounding_decimal_places))</f>
        <v/>
      </c>
      <c r="AV18" s="12" t="str">
        <f>IF(ISBLANK('Set Schedules Here'!AA34),"",ROUND('Set Schedules Here'!AA34,rounding_decimal_places))</f>
        <v/>
      </c>
      <c r="AW18" s="12" t="str">
        <f>IF(ISBLANK('Set Schedules Here'!AA35),"",ROUND('Set Schedules Here'!AA35,rounding_decimal_places))</f>
        <v/>
      </c>
      <c r="AX18" s="12" t="str">
        <f>IF(ISBLANK('Set Schedules Here'!AB34),"",ROUND('Set Schedules Here'!AB34,rounding_decimal_places))</f>
        <v/>
      </c>
      <c r="AY18" s="12" t="str">
        <f>IF(ISBLANK('Set Schedules Here'!AB35),"",ROUND('Set Schedules Here'!AB35,rounding_decimal_places))</f>
        <v/>
      </c>
      <c r="AZ18" s="12" t="str">
        <f>IF(ISBLANK('Set Schedules Here'!AC34),"",ROUND('Set Schedules Here'!AC34,rounding_decimal_places))</f>
        <v/>
      </c>
      <c r="BA18" s="12" t="str">
        <f>IF(ISBLANK('Set Schedules Here'!AC35),"",ROUND('Set Schedules Here'!AC35,rounding_decimal_places))</f>
        <v/>
      </c>
      <c r="BB18" s="12" t="str">
        <f>IF(ISBLANK('Set Schedules Here'!AD34),"",ROUND('Set Schedules Here'!AD34,rounding_decimal_places))</f>
        <v/>
      </c>
      <c r="BC18" s="12" t="str">
        <f>IF(ISBLANK('Set Schedules Here'!AD35),"",ROUND('Set Schedules Here'!AD35,rounding_decimal_places))</f>
        <v/>
      </c>
      <c r="BD18" s="12" t="str">
        <f>IF(ISBLANK('Set Schedules Here'!AE34),"",ROUND('Set Schedules Here'!AE34,rounding_decimal_places))</f>
        <v/>
      </c>
      <c r="BE18" s="12" t="str">
        <f>IF(ISBLANK('Set Schedules Here'!AE35),"",ROUND('Set Schedules Here'!AE35,rounding_decimal_places))</f>
        <v/>
      </c>
      <c r="BF18" s="12" t="str">
        <f>IF(ISBLANK('Set Schedules Here'!AF34),"",ROUND('Set Schedules Here'!AF34,rounding_decimal_places))</f>
        <v/>
      </c>
      <c r="BG18" s="12" t="str">
        <f>IF(ISBLANK('Set Schedules Here'!AF35),"",ROUND('Set Schedules Here'!AF35,rounding_decimal_places))</f>
        <v/>
      </c>
      <c r="BH18" s="12" t="str">
        <f>IF(ISBLANK('Set Schedules Here'!AG34),"",ROUND('Set Schedules Here'!AG34,rounding_decimal_places))</f>
        <v/>
      </c>
      <c r="BI18" s="12" t="str">
        <f>IF(ISBLANK('Set Schedules Here'!AG35),"",ROUND('Set Schedules Here'!AG35,rounding_decimal_places))</f>
        <v/>
      </c>
      <c r="BJ18" s="12" t="str">
        <f>IF(ISBLANK('Set Schedules Here'!AH34),"",ROUND('Set Schedules Here'!AH34,rounding_decimal_places))</f>
        <v/>
      </c>
      <c r="BK18" s="12" t="str">
        <f>IF(ISBLANK('Set Schedules Here'!AH35),"",ROUND('Set Schedules Here'!AH35,rounding_decimal_places))</f>
        <v/>
      </c>
      <c r="BL18" s="12" t="str">
        <f>IF(ISBLANK('Set Schedules Here'!AI34),"",ROUND('Set Schedules Here'!AI34,rounding_decimal_places))</f>
        <v/>
      </c>
      <c r="BM18" s="20" t="str">
        <f>IF(ISBLANK('Set Schedules Here'!AI35),"",ROUND('Set Schedules Here'!AI35,rounding_decimal_places))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2021</v>
      </c>
      <c r="E30" s="12">
        <f>IF(ISBLANK('Set Schedules Here'!C59),"",ROUND('Set Schedules Here'!C59,rounding_decimal_places))</f>
        <v>0</v>
      </c>
      <c r="F30" s="12">
        <f>IF(ISBLANK('Set Schedules Here'!G58),"",ROUND('Set Schedules Here'!G58,rounding_decimal_places))</f>
        <v>2050</v>
      </c>
      <c r="G30" s="12">
        <f>IF(ISBLANK('Set Schedules Here'!G59),"",ROUND('Set Schedules Here'!G59,rounding_decimal_places))</f>
        <v>0.2</v>
      </c>
      <c r="H30" s="12" t="str">
        <f>IF(ISBLANK('Set Schedules Here'!H58),"",ROUND('Set Schedules Here'!H58,rounding_decimal_places))</f>
        <v/>
      </c>
      <c r="I30" s="12" t="str">
        <f>IF(ISBLANK('Set Schedules Here'!H59),"",ROUND('Set Schedules Here'!H59,rounding_decimal_places))</f>
        <v/>
      </c>
      <c r="J30" s="12" t="str">
        <f>IF(ISBLANK('Set Schedules Here'!I58),"",ROUND('Set Schedules Here'!I58,rounding_decimal_places))</f>
        <v/>
      </c>
      <c r="K30" s="12" t="str">
        <f>IF(ISBLANK('Set Schedules Here'!I59),"",ROUND('Set Schedules Here'!I59,rounding_decimal_places))</f>
        <v/>
      </c>
      <c r="L30" s="12" t="str">
        <f>IF(ISBLANK('Set Schedules Here'!J58),"",ROUND('Set Schedules Here'!J58,rounding_decimal_places))</f>
        <v/>
      </c>
      <c r="M30" s="12" t="str">
        <f>IF(ISBLANK('Set Schedules Here'!J59),"",ROUND('Set Schedules Here'!J59,rounding_decimal_places))</f>
        <v/>
      </c>
      <c r="N30" s="12" t="str">
        <f>IF(ISBLANK('Set Schedules Here'!K58),"",ROUND('Set Schedules Here'!K58,rounding_decimal_places))</f>
        <v/>
      </c>
      <c r="O30" s="12" t="str">
        <f>IF(ISBLANK('Set Schedules Here'!K59),"",ROUND('Set Schedules Here'!K59,rounding_decimal_places))</f>
        <v/>
      </c>
      <c r="P30" s="12" t="str">
        <f>IF(ISBLANK('Set Schedules Here'!L58),"",ROUND('Set Schedules Here'!L58,rounding_decimal_places))</f>
        <v/>
      </c>
      <c r="Q30" s="12" t="str">
        <f>IF(ISBLANK('Set Schedules Here'!L59),"",ROUND('Set Schedules Here'!L59,rounding_decimal_places))</f>
        <v/>
      </c>
      <c r="R30" s="12" t="str">
        <f>IF(ISBLANK('Set Schedules Here'!M58),"",ROUND('Set Schedules Here'!M58,rounding_decimal_places))</f>
        <v/>
      </c>
      <c r="S30" s="12" t="str">
        <f>IF(ISBLANK('Set Schedules Here'!M59),"",ROUND('Set Schedules Here'!M59,rounding_decimal_places))</f>
        <v/>
      </c>
      <c r="T30" s="12" t="str">
        <f>IF(ISBLANK('Set Schedules Here'!N58),"",ROUND('Set Schedules Here'!N58,rounding_decimal_places))</f>
        <v/>
      </c>
      <c r="U30" s="12" t="str">
        <f>IF(ISBLANK('Set Schedules Here'!N59),"",ROUND('Set Schedules Here'!N59,rounding_decimal_places))</f>
        <v/>
      </c>
      <c r="V30" s="12" t="str">
        <f>IF(ISBLANK('Set Schedules Here'!O58),"",ROUND('Set Schedules Here'!O58,rounding_decimal_places))</f>
        <v/>
      </c>
      <c r="W30" s="12" t="str">
        <f>IF(ISBLANK('Set Schedules Here'!O59),"",ROUND('Set Schedules Here'!O59,rounding_decimal_places))</f>
        <v/>
      </c>
      <c r="X30" s="12" t="str">
        <f>IF(ISBLANK('Set Schedules Here'!P58),"",ROUND('Set Schedules Here'!P58,rounding_decimal_places))</f>
        <v/>
      </c>
      <c r="Y30" s="12" t="str">
        <f>IF(ISBLANK('Set Schedules Here'!P59),"",ROUND('Set Schedules Here'!P59,rounding_decimal_places))</f>
        <v/>
      </c>
      <c r="Z30" s="12" t="str">
        <f>IF(ISBLANK('Set Schedules Here'!Q58),"",ROUND('Set Schedules Here'!Q58,rounding_decimal_places))</f>
        <v/>
      </c>
      <c r="AA30" s="12" t="str">
        <f>IF(ISBLANK('Set Schedules Here'!Q59),"",ROUND('Set Schedules Here'!Q59,rounding_decimal_places))</f>
        <v/>
      </c>
      <c r="AB30" s="12" t="str">
        <f>IF(ISBLANK('Set Schedules Here'!R58),"",ROUND('Set Schedules Here'!R58,rounding_decimal_places))</f>
        <v/>
      </c>
      <c r="AC30" s="12" t="str">
        <f>IF(ISBLANK('Set Schedules Here'!R59),"",ROUND('Set Schedules Here'!R59,rounding_decimal_places))</f>
        <v/>
      </c>
      <c r="AD30" s="12" t="str">
        <f>IF(ISBLANK('Set Schedules Here'!S58),"",ROUND('Set Schedules Here'!S58,rounding_decimal_places))</f>
        <v/>
      </c>
      <c r="AE30" s="12" t="str">
        <f>IF(ISBLANK('Set Schedules Here'!S59),"",ROUND('Set Schedules Here'!S59,rounding_decimal_places))</f>
        <v/>
      </c>
      <c r="AF30" s="12" t="str">
        <f>IF(ISBLANK('Set Schedules Here'!T58),"",ROUND('Set Schedules Here'!T58,rounding_decimal_places))</f>
        <v/>
      </c>
      <c r="AG30" s="12" t="str">
        <f>IF(ISBLANK('Set Schedules Here'!T59),"",ROUND('Set Schedules Here'!T59,rounding_decimal_places))</f>
        <v/>
      </c>
      <c r="AH30" s="12" t="str">
        <f>IF(ISBLANK('Set Schedules Here'!U58),"",ROUND('Set Schedules Here'!U58,rounding_decimal_places))</f>
        <v/>
      </c>
      <c r="AI30" s="12" t="str">
        <f>IF(ISBLANK('Set Schedules Here'!U59),"",ROUND('Set Schedules Here'!U59,rounding_decimal_places))</f>
        <v/>
      </c>
      <c r="AJ30" s="12" t="str">
        <f>IF(ISBLANK('Set Schedules Here'!V58),"",ROUND('Set Schedules Here'!V58,rounding_decimal_places))</f>
        <v/>
      </c>
      <c r="AK30" s="12" t="str">
        <f>IF(ISBLANK('Set Schedules Here'!V59),"",ROUND('Set Schedules Here'!V59,rounding_decimal_places))</f>
        <v/>
      </c>
      <c r="AL30" s="12" t="str">
        <f>IF(ISBLANK('Set Schedules Here'!W58),"",ROUND('Set Schedules Here'!W58,rounding_decimal_places))</f>
        <v/>
      </c>
      <c r="AM30" s="12" t="str">
        <f>IF(ISBLANK('Set Schedules Here'!W59),"",ROUND('Set Schedules Here'!W59,rounding_decimal_places))</f>
        <v/>
      </c>
      <c r="AN30" s="12" t="str">
        <f>IF(ISBLANK('Set Schedules Here'!X58),"",ROUND('Set Schedules Here'!X58,rounding_decimal_places))</f>
        <v/>
      </c>
      <c r="AO30" s="12" t="str">
        <f>IF(ISBLANK('Set Schedules Here'!X59),"",ROUND('Set Schedules Here'!X59,rounding_decimal_places))</f>
        <v/>
      </c>
      <c r="AP30" s="12" t="str">
        <f>IF(ISBLANK('Set Schedules Here'!Y58),"",ROUND('Set Schedules Here'!Y58,rounding_decimal_places))</f>
        <v/>
      </c>
      <c r="AQ30" s="12" t="str">
        <f>IF(ISBLANK('Set Schedules Here'!Y59),"",ROUND('Set Schedules Here'!Y59,rounding_decimal_places))</f>
        <v/>
      </c>
      <c r="AR30" s="12" t="str">
        <f>IF(ISBLANK('Set Schedules Here'!Z58),"",ROUND('Set Schedules Here'!Z58,rounding_decimal_places))</f>
        <v/>
      </c>
      <c r="AS30" s="12" t="str">
        <f>IF(ISBLANK('Set Schedules Here'!Z59),"",ROUND('Set Schedules Here'!Z59,rounding_decimal_places))</f>
        <v/>
      </c>
      <c r="AT30" s="12" t="str">
        <f>IF(ISBLANK('Set Schedules Here'!AA58),"",ROUND('Set Schedules Here'!AA58,rounding_decimal_places))</f>
        <v/>
      </c>
      <c r="AU30" s="12" t="str">
        <f>IF(ISBLANK('Set Schedules Here'!AA59),"",ROUND('Set Schedules Here'!AA59,rounding_decimal_places))</f>
        <v/>
      </c>
      <c r="AV30" s="12" t="str">
        <f>IF(ISBLANK('Set Schedules Here'!AB58),"",ROUND('Set Schedules Here'!AB58,rounding_decimal_places))</f>
        <v/>
      </c>
      <c r="AW30" s="12" t="str">
        <f>IF(ISBLANK('Set Schedules Here'!AB59),"",ROUND('Set Schedules Here'!AB59,rounding_decimal_places))</f>
        <v/>
      </c>
      <c r="AX30" s="12" t="str">
        <f>IF(ISBLANK('Set Schedules Here'!AC58),"",ROUND('Set Schedules Here'!AC58,rounding_decimal_places))</f>
        <v/>
      </c>
      <c r="AY30" s="12" t="str">
        <f>IF(ISBLANK('Set Schedules Here'!AC59),"",ROUND('Set Schedules Here'!AC59,rounding_decimal_places))</f>
        <v/>
      </c>
      <c r="AZ30" s="12" t="str">
        <f>IF(ISBLANK('Set Schedules Here'!AD58),"",ROUND('Set Schedules Here'!AD58,rounding_decimal_places))</f>
        <v/>
      </c>
      <c r="BA30" s="12" t="str">
        <f>IF(ISBLANK('Set Schedules Here'!AD59),"",ROUND('Set Schedules Here'!AD59,rounding_decimal_places))</f>
        <v/>
      </c>
      <c r="BB30" s="12" t="str">
        <f>IF(ISBLANK('Set Schedules Here'!AE58),"",ROUND('Set Schedules Here'!AE58,rounding_decimal_places))</f>
        <v/>
      </c>
      <c r="BC30" s="12" t="str">
        <f>IF(ISBLANK('Set Schedules Here'!AE59),"",ROUND('Set Schedules Here'!AE59,rounding_decimal_places))</f>
        <v/>
      </c>
      <c r="BD30" s="12" t="str">
        <f>IF(ISBLANK('Set Schedules Here'!AF58),"",ROUND('Set Schedules Here'!AF58,rounding_decimal_places))</f>
        <v/>
      </c>
      <c r="BE30" s="12" t="str">
        <f>IF(ISBLANK('Set Schedules Here'!AF59),"",ROUND('Set Schedules Here'!AF59,rounding_decimal_places))</f>
        <v/>
      </c>
      <c r="BF30" s="12" t="str">
        <f>IF(ISBLANK('Set Schedules Here'!AG58),"",ROUND('Set Schedules Here'!AG58,rounding_decimal_places))</f>
        <v/>
      </c>
      <c r="BG30" s="12" t="str">
        <f>IF(ISBLANK('Set Schedules Here'!AG59),"",ROUND('Set Schedules Here'!AG59,rounding_decimal_places))</f>
        <v/>
      </c>
      <c r="BH30" s="12" t="str">
        <f>IF(ISBLANK('Set Schedules Here'!AH58),"",ROUND('Set Schedules Here'!AH58,rounding_decimal_places))</f>
        <v/>
      </c>
      <c r="BI30" s="12" t="str">
        <f>IF(ISBLANK('Set Schedules Here'!AH59),"",ROUND('Set Schedules Here'!AH59,rounding_decimal_places))</f>
        <v/>
      </c>
      <c r="BJ30" s="12" t="str">
        <f>IF(ISBLANK('Set Schedules Here'!AI58),"",ROUND('Set Schedules Here'!AI58,rounding_decimal_places))</f>
        <v/>
      </c>
      <c r="BK30" s="12" t="str">
        <f>IF(ISBLANK('Set Schedules Here'!AI59),"",ROUND('Set Schedules Here'!AI59,rounding_decimal_places))</f>
        <v/>
      </c>
      <c r="BL30" s="12" t="str">
        <f>IF(ISBLANK('Set Schedules Here'!AJ58),"",ROUND('Set Schedules Here'!AJ58,rounding_decimal_places))</f>
        <v/>
      </c>
      <c r="BM30" s="20" t="str">
        <f>IF(ISBLANK('Set Schedules Here'!AJ59),"",ROUND('Set Schedules Here'!AJ59,rounding_decimal_places))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2021</v>
      </c>
      <c r="E34" s="12">
        <f>IF(ISBLANK('Set Schedules Here'!C67),"",ROUND('Set Schedules Here'!C67,rounding_decimal_places))</f>
        <v>0</v>
      </c>
      <c r="F34" s="12">
        <f>IF(ISBLANK('Set Schedules Here'!E66),"",ROUND('Set Schedules Here'!E66,rounding_decimal_places))</f>
        <v>2050</v>
      </c>
      <c r="G34" s="12">
        <f>IF(ISBLANK('Set Schedules Here'!E67),"",ROUND('Set Schedules Here'!E67,rounding_decimal_places))</f>
        <v>1</v>
      </c>
      <c r="H34" s="12" t="str">
        <f>IF(ISBLANK('Set Schedules Here'!F66),"",ROUND('Set Schedules Here'!F66,rounding_decimal_places))</f>
        <v/>
      </c>
      <c r="I34" s="12" t="str">
        <f>IF(ISBLANK('Set Schedules Here'!F67),"",ROUND('Set Schedules Here'!F67,rounding_decimal_places))</f>
        <v/>
      </c>
      <c r="J34" s="12" t="str">
        <f>IF(ISBLANK('Set Schedules Here'!G66),"",ROUND('Set Schedules Here'!G66,rounding_decimal_places))</f>
        <v/>
      </c>
      <c r="K34" s="12" t="str">
        <f>IF(ISBLANK('Set Schedules Here'!G67),"",ROUND('Set Schedules Here'!G67,rounding_decimal_places))</f>
        <v/>
      </c>
      <c r="L34" s="12" t="str">
        <f>IF(ISBLANK('Set Schedules Here'!H66),"",ROUND('Set Schedules Here'!H66,rounding_decimal_places))</f>
        <v/>
      </c>
      <c r="M34" s="12" t="str">
        <f>IF(ISBLANK('Set Schedules Here'!H67),"",ROUND('Set Schedules Here'!H67,rounding_decimal_places))</f>
        <v/>
      </c>
      <c r="N34" s="12" t="str">
        <f>IF(ISBLANK('Set Schedules Here'!I66),"",ROUND('Set Schedules Here'!I66,rounding_decimal_places))</f>
        <v/>
      </c>
      <c r="O34" s="12" t="str">
        <f>IF(ISBLANK('Set Schedules Here'!I67),"",ROUND('Set Schedules Here'!I67,rounding_decimal_places))</f>
        <v/>
      </c>
      <c r="P34" s="12" t="str">
        <f>IF(ISBLANK('Set Schedules Here'!J66),"",ROUND('Set Schedules Here'!J66,rounding_decimal_places))</f>
        <v/>
      </c>
      <c r="Q34" s="12" t="str">
        <f>IF(ISBLANK('Set Schedules Here'!J67),"",ROUND('Set Schedules Here'!J67,rounding_decimal_places))</f>
        <v/>
      </c>
      <c r="R34" s="12" t="str">
        <f>IF(ISBLANK('Set Schedules Here'!K66),"",ROUND('Set Schedules Here'!K66,rounding_decimal_places))</f>
        <v/>
      </c>
      <c r="S34" s="12" t="str">
        <f>IF(ISBLANK('Set Schedules Here'!K67),"",ROUND('Set Schedules Here'!K67,rounding_decimal_places))</f>
        <v/>
      </c>
      <c r="T34" s="12" t="str">
        <f>IF(ISBLANK('Set Schedules Here'!L66),"",ROUND('Set Schedules Here'!L66,rounding_decimal_places))</f>
        <v/>
      </c>
      <c r="U34" s="12" t="str">
        <f>IF(ISBLANK('Set Schedules Here'!L67),"",ROUND('Set Schedules Here'!L67,rounding_decimal_places))</f>
        <v/>
      </c>
      <c r="V34" s="12" t="str">
        <f>IF(ISBLANK('Set Schedules Here'!M66),"",ROUND('Set Schedules Here'!M66,rounding_decimal_places))</f>
        <v/>
      </c>
      <c r="W34" s="12" t="str">
        <f>IF(ISBLANK('Set Schedules Here'!M67),"",ROUND('Set Schedules Here'!M67,rounding_decimal_places))</f>
        <v/>
      </c>
      <c r="X34" s="12" t="str">
        <f>IF(ISBLANK('Set Schedules Here'!N66),"",ROUND('Set Schedules Here'!N66,rounding_decimal_places))</f>
        <v/>
      </c>
      <c r="Y34" s="12" t="str">
        <f>IF(ISBLANK('Set Schedules Here'!N67),"",ROUND('Set Schedules Here'!N67,rounding_decimal_places))</f>
        <v/>
      </c>
      <c r="Z34" s="12" t="str">
        <f>IF(ISBLANK('Set Schedules Here'!O66),"",ROUND('Set Schedules Here'!O66,rounding_decimal_places))</f>
        <v/>
      </c>
      <c r="AA34" s="12" t="str">
        <f>IF(ISBLANK('Set Schedules Here'!O67),"",ROUND('Set Schedules Here'!O67,rounding_decimal_places))</f>
        <v/>
      </c>
      <c r="AB34" s="12" t="str">
        <f>IF(ISBLANK('Set Schedules Here'!P66),"",ROUND('Set Schedules Here'!P66,rounding_decimal_places))</f>
        <v/>
      </c>
      <c r="AC34" s="12" t="str">
        <f>IF(ISBLANK('Set Schedules Here'!P67),"",ROUND('Set Schedules Here'!P67,rounding_decimal_places))</f>
        <v/>
      </c>
      <c r="AD34" s="12" t="str">
        <f>IF(ISBLANK('Set Schedules Here'!Q66),"",ROUND('Set Schedules Here'!Q66,rounding_decimal_places))</f>
        <v/>
      </c>
      <c r="AE34" s="12" t="str">
        <f>IF(ISBLANK('Set Schedules Here'!Q67),"",ROUND('Set Schedules Here'!Q67,rounding_decimal_places))</f>
        <v/>
      </c>
      <c r="AF34" s="12" t="str">
        <f>IF(ISBLANK('Set Schedules Here'!R66),"",ROUND('Set Schedules Here'!R66,rounding_decimal_places))</f>
        <v/>
      </c>
      <c r="AG34" s="12" t="str">
        <f>IF(ISBLANK('Set Schedules Here'!R67),"",ROUND('Set Schedules Here'!R67,rounding_decimal_places))</f>
        <v/>
      </c>
      <c r="AH34" s="12" t="str">
        <f>IF(ISBLANK('Set Schedules Here'!S66),"",ROUND('Set Schedules Here'!S66,rounding_decimal_places))</f>
        <v/>
      </c>
      <c r="AI34" s="12" t="str">
        <f>IF(ISBLANK('Set Schedules Here'!S67),"",ROUND('Set Schedules Here'!S67,rounding_decimal_places))</f>
        <v/>
      </c>
      <c r="AJ34" s="12" t="str">
        <f>IF(ISBLANK('Set Schedules Here'!T66),"",ROUND('Set Schedules Here'!T66,rounding_decimal_places))</f>
        <v/>
      </c>
      <c r="AK34" s="12" t="str">
        <f>IF(ISBLANK('Set Schedules Here'!T67),"",ROUND('Set Schedules Here'!T67,rounding_decimal_places))</f>
        <v/>
      </c>
      <c r="AL34" s="12" t="str">
        <f>IF(ISBLANK('Set Schedules Here'!U66),"",ROUND('Set Schedules Here'!U66,rounding_decimal_places))</f>
        <v/>
      </c>
      <c r="AM34" s="12" t="str">
        <f>IF(ISBLANK('Set Schedules Here'!U67),"",ROUND('Set Schedules Here'!U67,rounding_decimal_places))</f>
        <v/>
      </c>
      <c r="AN34" s="12" t="str">
        <f>IF(ISBLANK('Set Schedules Here'!V66),"",ROUND('Set Schedules Here'!V66,rounding_decimal_places))</f>
        <v/>
      </c>
      <c r="AO34" s="12" t="str">
        <f>IF(ISBLANK('Set Schedules Here'!V67),"",ROUND('Set Schedules Here'!V67,rounding_decimal_places))</f>
        <v/>
      </c>
      <c r="AP34" s="12" t="str">
        <f>IF(ISBLANK('Set Schedules Here'!W66),"",ROUND('Set Schedules Here'!W66,rounding_decimal_places))</f>
        <v/>
      </c>
      <c r="AQ34" s="12" t="str">
        <f>IF(ISBLANK('Set Schedules Here'!W67),"",ROUND('Set Schedules Here'!W67,rounding_decimal_places))</f>
        <v/>
      </c>
      <c r="AR34" s="12" t="str">
        <f>IF(ISBLANK('Set Schedules Here'!X66),"",ROUND('Set Schedules Here'!X66,rounding_decimal_places))</f>
        <v/>
      </c>
      <c r="AS34" s="12" t="str">
        <f>IF(ISBLANK('Set Schedules Here'!X67),"",ROUND('Set Schedules Here'!X67,rounding_decimal_places))</f>
        <v/>
      </c>
      <c r="AT34" s="12" t="str">
        <f>IF(ISBLANK('Set Schedules Here'!Y66),"",ROUND('Set Schedules Here'!Y66,rounding_decimal_places))</f>
        <v/>
      </c>
      <c r="AU34" s="12" t="str">
        <f>IF(ISBLANK('Set Schedules Here'!Y67),"",ROUND('Set Schedules Here'!Y67,rounding_decimal_places))</f>
        <v/>
      </c>
      <c r="AV34" s="12" t="str">
        <f>IF(ISBLANK('Set Schedules Here'!Z66),"",ROUND('Set Schedules Here'!Z66,rounding_decimal_places))</f>
        <v/>
      </c>
      <c r="AW34" s="12" t="str">
        <f>IF(ISBLANK('Set Schedules Here'!Z67),"",ROUND('Set Schedules Here'!Z67,rounding_decimal_places))</f>
        <v/>
      </c>
      <c r="AX34" s="12" t="str">
        <f>IF(ISBLANK('Set Schedules Here'!AA66),"",ROUND('Set Schedules Here'!AA66,rounding_decimal_places))</f>
        <v/>
      </c>
      <c r="AY34" s="12" t="str">
        <f>IF(ISBLANK('Set Schedules Here'!AA67),"",ROUND('Set Schedules Here'!AA67,rounding_decimal_places))</f>
        <v/>
      </c>
      <c r="AZ34" s="12" t="str">
        <f>IF(ISBLANK('Set Schedules Here'!AB66),"",ROUND('Set Schedules Here'!AB66,rounding_decimal_places))</f>
        <v/>
      </c>
      <c r="BA34" s="12" t="str">
        <f>IF(ISBLANK('Set Schedules Here'!AB67),"",ROUND('Set Schedules Here'!AB67,rounding_decimal_places))</f>
        <v/>
      </c>
      <c r="BB34" s="12" t="str">
        <f>IF(ISBLANK('Set Schedules Here'!AC66),"",ROUND('Set Schedules Here'!AC66,rounding_decimal_places))</f>
        <v/>
      </c>
      <c r="BC34" s="12" t="str">
        <f>IF(ISBLANK('Set Schedules Here'!AC67),"",ROUND('Set Schedules Here'!AC67,rounding_decimal_places))</f>
        <v/>
      </c>
      <c r="BD34" s="12" t="str">
        <f>IF(ISBLANK('Set Schedules Here'!AD66),"",ROUND('Set Schedules Here'!AD66,rounding_decimal_places))</f>
        <v/>
      </c>
      <c r="BE34" s="12" t="str">
        <f>IF(ISBLANK('Set Schedules Here'!AD67),"",ROUND('Set Schedules Here'!AD67,rounding_decimal_places))</f>
        <v/>
      </c>
      <c r="BF34" s="12" t="str">
        <f>IF(ISBLANK('Set Schedules Here'!AE66),"",ROUND('Set Schedules Here'!AE66,rounding_decimal_places))</f>
        <v/>
      </c>
      <c r="BG34" s="12" t="str">
        <f>IF(ISBLANK('Set Schedules Here'!AE67),"",ROUND('Set Schedules Here'!AE67,rounding_decimal_places))</f>
        <v/>
      </c>
      <c r="BH34" s="12" t="str">
        <f>IF(ISBLANK('Set Schedules Here'!AF66),"",ROUND('Set Schedules Here'!AF66,rounding_decimal_places))</f>
        <v/>
      </c>
      <c r="BI34" s="12" t="str">
        <f>IF(ISBLANK('Set Schedules Here'!AF67),"",ROUND('Set Schedules Here'!AF67,rounding_decimal_places))</f>
        <v/>
      </c>
      <c r="BJ34" s="12" t="str">
        <f>IF(ISBLANK('Set Schedules Here'!AG66),"",ROUND('Set Schedules Here'!AG66,rounding_decimal_places))</f>
        <v/>
      </c>
      <c r="BK34" s="12" t="str">
        <f>IF(ISBLANK('Set Schedules Here'!AG67),"",ROUND('Set Schedules Here'!AG67,rounding_decimal_places))</f>
        <v/>
      </c>
      <c r="BL34" s="12" t="str">
        <f>IF(ISBLANK('Set Schedules Here'!AH66),"",ROUND('Set Schedules Here'!AH66,rounding_decimal_places))</f>
        <v/>
      </c>
      <c r="BM34" s="20" t="str">
        <f>IF(ISBLANK('Set Schedules Here'!AH67),"",ROUND('Set Schedules Here'!AH67,rounding_decimal_places))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0.69902900000000001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0.48864099999999999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0.34157399999999999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0.23877000000000001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0.166907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0.116673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8.1558000000000005E-2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5.7010999999999999E-2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2050</v>
      </c>
      <c r="Y82" s="12">
        <f>IF(ISBLANK('Set Schedules Here'!M163),"",ROUND('Set Schedules Here'!M163,rounding_decimal_places))</f>
        <v>0</v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20" t="str">
        <f>IF(ISBLANK('Set Schedules Here'!AG163),"",ROUND('Set Schedules Here'!AG163,rounding_decimal_places))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/>
  </sheetViews>
  <sheetFormatPr defaultRowHeight="15" x14ac:dyDescent="0.25"/>
  <cols>
    <col min="1" max="1" width="23.85546875" customWidth="1"/>
    <col min="2" max="2" width="29.85546875" customWidth="1"/>
    <col min="3" max="3" width="28.140625" customWidth="1"/>
    <col min="4" max="4" width="20.42578125" bestFit="1" customWidth="1"/>
  </cols>
  <sheetData>
    <row r="1" spans="1:5" x14ac:dyDescent="0.25">
      <c r="A1" s="22" t="s">
        <v>181</v>
      </c>
      <c r="B1" s="22"/>
      <c r="C1" s="22"/>
      <c r="D1" s="22"/>
    </row>
    <row r="2" spans="1:5" x14ac:dyDescent="0.25">
      <c r="B2">
        <v>2019</v>
      </c>
      <c r="C2">
        <v>2020</v>
      </c>
      <c r="D2">
        <v>2021</v>
      </c>
    </row>
    <row r="3" spans="1:5" x14ac:dyDescent="0.25">
      <c r="A3" t="s">
        <v>182</v>
      </c>
      <c r="B3">
        <v>19073</v>
      </c>
      <c r="C3">
        <v>17517</v>
      </c>
      <c r="D3">
        <v>18418</v>
      </c>
    </row>
    <row r="4" spans="1:5" x14ac:dyDescent="0.25">
      <c r="A4" t="s">
        <v>183</v>
      </c>
      <c r="B4">
        <v>19068</v>
      </c>
      <c r="C4">
        <v>19448</v>
      </c>
      <c r="D4">
        <v>19790</v>
      </c>
    </row>
    <row r="5" spans="1:5" ht="30" x14ac:dyDescent="0.25">
      <c r="A5" s="30" t="s">
        <v>184</v>
      </c>
      <c r="B5">
        <f>B3</f>
        <v>19073</v>
      </c>
      <c r="C5" s="31">
        <f>C4*($B$3/$B$4)</f>
        <v>19453.099643381582</v>
      </c>
      <c r="D5" s="31">
        <f>D4*($B$3/$B$4)</f>
        <v>19795.189322425005</v>
      </c>
    </row>
    <row r="6" spans="1:5" x14ac:dyDescent="0.25">
      <c r="A6" s="32" t="s">
        <v>185</v>
      </c>
    </row>
    <row r="7" spans="1:5" x14ac:dyDescent="0.25">
      <c r="D7" s="26"/>
    </row>
    <row r="8" spans="1:5" x14ac:dyDescent="0.25">
      <c r="A8" t="s">
        <v>171</v>
      </c>
      <c r="C8" s="33">
        <f>(C3-C5)/C5</f>
        <v>-9.952653710074888E-2</v>
      </c>
      <c r="D8" s="33">
        <f>(D3-D5)/D5</f>
        <v>-6.9571919722174844E-2</v>
      </c>
    </row>
    <row r="9" spans="1:5" x14ac:dyDescent="0.25">
      <c r="A9" s="24"/>
      <c r="B9" s="25"/>
    </row>
    <row r="10" spans="1:5" x14ac:dyDescent="0.25">
      <c r="A10" s="24"/>
      <c r="B10" s="25"/>
    </row>
    <row r="11" spans="1:5" x14ac:dyDescent="0.25">
      <c r="A11" s="34" t="s">
        <v>31</v>
      </c>
      <c r="B11" s="23" t="s">
        <v>171</v>
      </c>
      <c r="C11" s="23" t="s">
        <v>172</v>
      </c>
      <c r="E11" s="1" t="s">
        <v>173</v>
      </c>
    </row>
    <row r="12" spans="1:5" x14ac:dyDescent="0.25">
      <c r="A12">
        <v>2020</v>
      </c>
      <c r="B12" s="25">
        <f>C8</f>
        <v>-9.952653710074888E-2</v>
      </c>
      <c r="C12" s="25">
        <f>B12/B$12</f>
        <v>1</v>
      </c>
      <c r="E12" s="26">
        <f>B13/B12</f>
        <v>0.69902883943152239</v>
      </c>
    </row>
    <row r="13" spans="1:5" ht="15.75" thickBot="1" x14ac:dyDescent="0.3">
      <c r="A13" s="10">
        <v>2021</v>
      </c>
      <c r="B13" s="27">
        <f>D8</f>
        <v>-6.9571919722174844E-2</v>
      </c>
      <c r="C13" s="25">
        <f t="shared" ref="C13:C20" si="0">B13/B$12</f>
        <v>0.69902883943152239</v>
      </c>
    </row>
    <row r="14" spans="1:5" x14ac:dyDescent="0.25">
      <c r="A14">
        <v>2022</v>
      </c>
      <c r="B14" s="25">
        <f t="shared" ref="B14:B20" si="1">B13*E$12</f>
        <v>-4.8632778300414924E-2</v>
      </c>
      <c r="C14" s="25">
        <f t="shared" si="0"/>
        <v>0.4886413183569811</v>
      </c>
    </row>
    <row r="15" spans="1:5" x14ac:dyDescent="0.25">
      <c r="A15">
        <v>2023</v>
      </c>
      <c r="B15" s="25">
        <f t="shared" si="1"/>
        <v>-3.3995714573669567E-2</v>
      </c>
      <c r="C15" s="25">
        <f t="shared" si="0"/>
        <v>0.34157437366936949</v>
      </c>
    </row>
    <row r="16" spans="1:5" x14ac:dyDescent="0.25">
      <c r="A16">
        <v>2024</v>
      </c>
      <c r="B16" s="25">
        <f t="shared" si="1"/>
        <v>-2.376398490407753E-2</v>
      </c>
      <c r="C16" s="25">
        <f t="shared" si="0"/>
        <v>0.23877033800564854</v>
      </c>
    </row>
    <row r="17" spans="1:3" x14ac:dyDescent="0.25">
      <c r="A17">
        <v>2025</v>
      </c>
      <c r="B17" s="25">
        <f t="shared" si="1"/>
        <v>-1.6611710787765535E-2</v>
      </c>
      <c r="C17" s="25">
        <f t="shared" si="0"/>
        <v>0.16690735226676084</v>
      </c>
    </row>
    <row r="18" spans="1:3" x14ac:dyDescent="0.25">
      <c r="A18">
        <v>2026</v>
      </c>
      <c r="B18" s="25">
        <f t="shared" si="1"/>
        <v>-1.1612064912943842E-2</v>
      </c>
      <c r="C18" s="25">
        <f t="shared" si="0"/>
        <v>0.1166730527476221</v>
      </c>
    </row>
    <row r="19" spans="1:3" x14ac:dyDescent="0.25">
      <c r="A19">
        <v>2027</v>
      </c>
      <c r="B19" s="25">
        <f t="shared" si="1"/>
        <v>-8.1171682594986354E-3</v>
      </c>
      <c r="C19" s="25">
        <f t="shared" si="0"/>
        <v>8.1557828655103068E-2</v>
      </c>
    </row>
    <row r="20" spans="1:3" x14ac:dyDescent="0.25">
      <c r="A20">
        <v>2028</v>
      </c>
      <c r="B20" s="25">
        <f t="shared" si="1"/>
        <v>-5.674134707907722E-3</v>
      </c>
      <c r="C20" s="25">
        <f t="shared" si="0"/>
        <v>5.7011274311331663E-2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FoPITY-2</vt:lpstr>
      <vt:lpstr>FoPITY-2-WebApp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2015-06-02T23:00:34Z</dcterms:created>
  <dcterms:modified xsi:type="dcterms:W3CDTF">2020-09-09T19:13:14Z</dcterms:modified>
</cp:coreProperties>
</file>