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jshepard/desktop/beyondcarbon/data/output/eps/va/elec/arpuiirc/"/>
    </mc:Choice>
  </mc:AlternateContent>
  <xr:revisionPtr revIDLastSave="0" documentId="13_ncr:1_{20445339-0A1E-5447-815E-AAAF307CADCD}" xr6:coauthVersionLast="45" xr6:coauthVersionMax="45" xr10:uidLastSave="{00000000-0000-0000-0000-000000000000}"/>
  <bookViews>
    <workbookView xWindow="0" yWindow="460" windowWidth="28800" windowHeight="16160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gIpVaGlzAKCAp6OCHTaHnZ8vfesA=="/>
    </ext>
  </extLst>
</workbook>
</file>

<file path=xl/calcChain.xml><?xml version="1.0" encoding="utf-8"?>
<calcChain xmlns="http://schemas.openxmlformats.org/spreadsheetml/2006/main">
  <c r="F18" i="5" l="1"/>
  <c r="B101" i="5" s="1"/>
  <c r="E18" i="5"/>
  <c r="D18" i="5"/>
  <c r="F17" i="5"/>
  <c r="B91" i="5" s="1"/>
  <c r="E17" i="5"/>
  <c r="D17" i="5"/>
  <c r="F16" i="5"/>
  <c r="E16" i="5"/>
  <c r="B92" i="5" s="1"/>
  <c r="D16" i="5"/>
  <c r="F15" i="5"/>
  <c r="B98" i="5" s="1"/>
  <c r="E15" i="5"/>
  <c r="D15" i="5"/>
  <c r="F14" i="5"/>
  <c r="B90" i="5" s="1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E10" i="5"/>
  <c r="B88" i="5" s="1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3" i="4" s="1"/>
  <c r="E14" i="4" l="1"/>
  <c r="B86" i="5"/>
  <c r="B104" i="5" s="1"/>
  <c r="B2" i="6" s="1"/>
  <c r="B87" i="5"/>
  <c r="B95" i="5"/>
  <c r="B99" i="5"/>
  <c r="AH4" i="4"/>
  <c r="B116" i="5" l="1"/>
  <c r="B14" i="6" s="1"/>
  <c r="B109" i="5"/>
  <c r="B7" i="6" s="1"/>
  <c r="B114" i="5"/>
  <c r="B117" i="5"/>
  <c r="B111" i="5"/>
  <c r="B9" i="6" s="1"/>
  <c r="B110" i="5"/>
  <c r="B8" i="6" s="1"/>
  <c r="B115" i="5"/>
  <c r="B13" i="6" s="1"/>
  <c r="B113" i="5"/>
  <c r="B119" i="5"/>
  <c r="B17" i="6" s="1"/>
  <c r="B106" i="5"/>
  <c r="B4" i="6" s="1"/>
  <c r="B107" i="5"/>
  <c r="B5" i="6" s="1"/>
  <c r="F14" i="4"/>
  <c r="B105" i="5"/>
  <c r="B3" i="6" s="1"/>
  <c r="B108" i="5"/>
  <c r="B6" i="6" s="1"/>
  <c r="B112" i="5"/>
  <c r="B10" i="6" s="1"/>
  <c r="B118" i="5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D15" i="4"/>
  <c r="C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<sst xmlns="http://schemas.openxmlformats.org/spreadsheetml/2006/main" count="790" uniqueCount="319">
  <si>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</si>
  <si>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</si>
  <si>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</si>
  <si>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</si>
  <si>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</si>
  <si>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</si>
  <si>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</si>
  <si>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</si>
  <si>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</si>
  <si>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</si>
  <si>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</si>
  <si>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</si>
  <si>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</si>
  <si>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</si>
  <si>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</si>
  <si>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</si>
  <si>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</si>
  <si>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</si>
  <si>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</si>
  <si>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</si>
  <si>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</si>
  <si>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</si>
  <si>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</si>
  <si>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</si>
  <si>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</si>
  <si>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</rPr>
      <t>Cost per Unit Power Doesn't Determine Peaker Retirements:</t>
    </r>
    <r>
      <rPr>
        <sz val="11"/>
        <color theme="1"/>
        <rFont val="Calibri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</si>
  <si>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</si>
  <si>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</si>
  <si>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</si>
  <si>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</si>
  <si>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</si>
  <si>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</si>
  <si>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</si>
  <si>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</si>
  <si>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</si>
  <si>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</si>
  <si>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</si>
  <si>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</si>
  <si>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</si>
  <si>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</si>
  <si>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</si>
  <si>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</si>
  <si>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</si>
  <si>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</si>
  <si>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</si>
  <si>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</si>
  <si>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</si>
  <si>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</si>
  <si>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</si>
  <si>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</si>
  <si>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</si>
  <si>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</si>
  <si>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</si>
  <si>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</si>
  <si>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</si>
  <si>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</si>
  <si>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</si>
  <si>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</si>
  <si>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</si>
  <si>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</si>
  <si>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</si>
  <si>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</si>
  <si>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</si>
  <si>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</si>
  <si>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</si>
  <si>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</si>
  <si>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</si>
  <si>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</si>
  <si>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</si>
  <si>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</si>
  <si>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</si>
  <si>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</si>
  <si>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</si>
  <si>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</si>
  <si>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</si>
  <si>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</si>
  <si>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</si>
  <si>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</si>
  <si>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</si>
  <si>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</si>
  <si>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</si>
  <si>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</si>
  <si>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</si>
  <si>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</si>
  <si>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</si>
  <si>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</si>
  <si>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</si>
  <si>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</si>
  <si>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</si>
  <si>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</si>
  <si>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</si>
  <si>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</si>
  <si>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</si>
  <si>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</si>
  <si>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</si>
  <si>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</si>
  <si>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</si>
  <si>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</si>
  <si>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</si>
  <si>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</si>
  <si>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</si>
  <si>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</si>
  <si>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</si>
  <si>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</si>
  <si>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</si>
  <si>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</si>
  <si>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</si>
  <si>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</si>
  <si>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</si>
  <si>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</si>
  <si>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</si>
  <si>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</si>
  <si>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</si>
  <si>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</si>
  <si>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</si>
  <si>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</si>
  <si>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</si>
  <si>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</si>
  <si>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</si>
  <si>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</si>
  <si>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</si>
  <si>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</si>
  <si>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</si>
  <si>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</si>
  <si>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</si>
  <si>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</si>
  <si>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</si>
  <si>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</si>
  <si>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</si>
  <si>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</si>
  <si>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</si>
  <si>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</si>
  <si>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</si>
  <si>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</si>
  <si>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</si>
  <si>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</si>
  <si>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</si>
  <si>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</si>
  <si>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</si>
  <si>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</si>
  <si>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</si>
  <si>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</si>
  <si>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</si>
  <si>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</si>
  <si>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</si>
  <si>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</si>
  <si>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</si>
  <si>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</si>
  <si>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</si>
  <si>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</si>
  <si>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</si>
  <si>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</si>
  <si>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</si>
  <si>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</si>
  <si>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</si>
  <si>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</si>
  <si>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</si>
  <si>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</si>
  <si>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</si>
  <si>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</si>
  <si>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</si>
  <si>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</si>
  <si>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</si>
  <si>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</si>
  <si>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</si>
  <si>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</si>
  <si>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</si>
  <si>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</si>
  <si>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</si>
  <si>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</si>
  <si>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</si>
  <si>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</si>
  <si>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</si>
  <si>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</si>
  <si>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</si>
  <si>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</si>
  <si>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</si>
  <si>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</si>
  <si>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</si>
  <si>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</si>
  <si>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</si>
  <si>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</si>
  <si>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</si>
  <si>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</si>
  <si>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</si>
  <si>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</si>
  <si>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</si>
  <si>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</si>
  <si>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</si>
  <si>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</si>
  <si>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</si>
  <si>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</si>
  <si>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</si>
  <si>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</si>
  <si>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</si>
  <si>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</si>
  <si>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</si>
  <si>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</si>
  <si>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</si>
  <si>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</si>
  <si>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</si>
  <si>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</si>
  <si>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</si>
  <si>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</si>
  <si>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</si>
  <si>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</si>
  <si>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</si>
  <si>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</si>
  <si>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</si>
  <si>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</si>
  <si>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</si>
  <si>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</si>
  <si>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</si>
  <si>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</si>
  <si>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</si>
  <si>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</si>
  <si>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</si>
  <si>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</si>
  <si>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</si>
  <si>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</si>
  <si>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</si>
  <si>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</si>
  <si>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</si>
  <si>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</si>
  <si>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</si>
  <si>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</si>
  <si>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</si>
  <si>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</si>
  <si>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</si>
  <si>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</si>
  <si>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</si>
  <si>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</si>
  <si>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</si>
  <si>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</si>
  <si>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</si>
  <si>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</si>
  <si>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</si>
  <si>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</si>
  <si>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</si>
  <si>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</si>
  <si>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</si>
  <si>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</si>
  <si>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</si>
  <si>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</si>
  <si>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</si>
  <si>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</si>
  <si>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</si>
  <si>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</si>
  <si>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</si>
  <si>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</si>
  <si>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</si>
  <si>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</si>
  <si>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</si>
  <si>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</si>
  <si>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</si>
  <si>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</si>
  <si>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</si>
  <si>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</si>
  <si>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</si>
  <si>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</si>
  <si>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</si>
  <si>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</si>
  <si>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</si>
  <si>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</si>
  <si>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</si>
  <si>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</si>
  <si>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</si>
  <si>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</si>
  <si>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</si>
  <si>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</si>
  <si>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</si>
  <si>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</si>
  <si>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</si>
  <si>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</si>
  <si>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Rates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</si>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</sst>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u/>
      <sz val="11"/>
      <color rgb="FF0000FF"/>
      <name val="Arial"/>
    </font>
    <font>
      <sz val="11"/>
      <name val="Arial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9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64" fontId="3" fillId="0" borderId="0" xfId="0" applyNumberFormat="1" applyFont="1"/>
    <xf numFmtId="166" fontId="2" fillId="0" borderId="0" xfId="0" applyNumberFormat="1" applyFo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1" fontId="2" fillId="0" borderId="0" xfId="0" applyNumberFormat="1" applyFont="1"/>
    <xf numFmtId="2" fontId="2" fillId="0" borderId="0" xfId="0" applyNumberFormat="1" applyFont="1"/>
    <xf numFmtId="0" fontId="2" fillId="3" borderId="1" xfId="0" applyFont="1" applyFill="1" applyBorder="1"/>
    <xf numFmtId="167" fontId="2" fillId="0" borderId="0" xfId="0" applyNumberFormat="1" applyFont="1"/>
    <xf numFmtId="2" fontId="3" fillId="0" borderId="0" xfId="0" applyNumberFormat="1" applyFont="1"/>
    <xf numFmtId="0" fontId="2" fillId="4" borderId="1" xfId="0" applyFont="1" applyFill="1" applyBorder="1"/>
    <xf numFmtId="11" fontId="2" fillId="0" borderId="0" xfId="0" applyNumberFormat="1" applyFont="1"/>
    <xf numFmtId="9" fontId="2" fillId="0" borderId="0" xfId="0" applyNumberFormat="1" applyFont="1"/>
    <xf numFmtId="0" fontId="14" fillId="0" borderId="0" xfId="0" applyFont="1"/>
    <xf numFmtId="0" fontId="8" fillId="0" borderId="5" xfId="0" applyFont="1" applyBorder="1" applyAlignment="1">
      <alignment wrapText="1"/>
    </xf>
    <xf numFmtId="0" fontId="7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7" x14ac:dyDescent="0.2">
      <c r="A1" s="1" t="s">
        <v>0</v>
      </c>
    </row>
    <row r="3" spans="1:7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x14ac:dyDescent="0.2">
      <c r="A4" s="3"/>
      <c r="B4" s="4" t="s">
        <v>3</v>
      </c>
    </row>
    <row r="5" spans="1:7" x14ac:dyDescent="0.2">
      <c r="A5" s="3"/>
      <c r="B5" s="5">
        <v>2020</v>
      </c>
    </row>
    <row r="6" spans="1:7" x14ac:dyDescent="0.2">
      <c r="A6" s="3"/>
      <c r="B6" s="6" t="s">
        <v>4</v>
      </c>
    </row>
    <row r="7" spans="1:7" x14ac:dyDescent="0.2">
      <c r="B7" s="4" t="s">
        <v>5</v>
      </c>
    </row>
    <row r="9" spans="1:7" x14ac:dyDescent="0.2">
      <c r="B9" s="7" t="s">
        <v>6</v>
      </c>
      <c r="C9" s="8"/>
      <c r="D9" s="8"/>
      <c r="E9" s="8"/>
      <c r="F9" s="8"/>
      <c r="G9" s="8"/>
    </row>
    <row r="10" spans="1:7" x14ac:dyDescent="0.2">
      <c r="B10" s="4" t="s">
        <v>3</v>
      </c>
    </row>
    <row r="11" spans="1:7" x14ac:dyDescent="0.2">
      <c r="B11" s="5" t="s">
        <v>7</v>
      </c>
    </row>
    <row r="12" spans="1:7" x14ac:dyDescent="0.2">
      <c r="B12" s="4" t="s">
        <v>8</v>
      </c>
    </row>
    <row r="13" spans="1:7" ht="14" x14ac:dyDescent="0.15">
      <c r="B13" s="6" t="s">
        <v>9</v>
      </c>
    </row>
    <row r="14" spans="1:7" x14ac:dyDescent="0.2">
      <c r="B14" s="4" t="s">
        <v>10</v>
      </c>
    </row>
    <row r="16" spans="1:7" x14ac:dyDescent="0.2">
      <c r="A16" s="1" t="s">
        <v>11</v>
      </c>
    </row>
    <row r="17" spans="1:1" x14ac:dyDescent="0.2">
      <c r="A17" s="4" t="s">
        <v>12</v>
      </c>
    </row>
    <row r="18" spans="1:1" x14ac:dyDescent="0.2">
      <c r="A18" s="3" t="s">
        <v>13</v>
      </c>
    </row>
    <row r="19" spans="1:1" x14ac:dyDescent="0.2">
      <c r="A19" s="3" t="s">
        <v>14</v>
      </c>
    </row>
    <row r="20" spans="1: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141</v>
      </c>
      <c r="B79" s="19" t="s">
        <v>142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145</v>
      </c>
      <c r="B81" s="19" t="s">
        <v>81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176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177</v>
      </c>
      <c r="E4" s="14"/>
      <c r="F4" s="14"/>
      <c r="G4" s="14" t="s">
        <v>178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179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180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141</v>
      </c>
      <c r="B79" s="19" t="s">
        <v>142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145</v>
      </c>
      <c r="B81" s="19" t="s">
        <v>81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181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customWidth="1"/>
    <col min="2" max="3" width="10.6640625" customWidth="1"/>
    <col min="4" max="34" width="7.6640625" customWidth="1"/>
  </cols>
  <sheetData>
    <row r="1" spans="1:34" ht="32" x14ac:dyDescent="0.2">
      <c r="A1" s="25" t="s">
        <v>182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183</v>
      </c>
    </row>
    <row r="3" spans="1:34" ht="16" x14ac:dyDescent="0.2">
      <c r="A3" s="26" t="s">
        <v>184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 t="shared" ref="AH3:AH4" si="0">SUM(B3:AF3)</f>
        <v>4329.414625999998</v>
      </c>
    </row>
    <row r="4" spans="1:34" ht="16" x14ac:dyDescent="0.2">
      <c r="A4" s="26" t="s">
        <v>185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 t="shared" si="0"/>
        <v>1384.6121700000003</v>
      </c>
    </row>
    <row r="5" spans="1:34" x14ac:dyDescent="0.2">
      <c r="A5" s="26"/>
    </row>
    <row r="6" spans="1:34" ht="32" x14ac:dyDescent="0.2">
      <c r="A6" s="26" t="s">
        <v>186</v>
      </c>
      <c r="B6" s="27">
        <f t="shared" ref="B6:AF6" si="1">-(B4-B$3)</f>
        <v>0</v>
      </c>
      <c r="C6" s="27">
        <f t="shared" si="1"/>
        <v>0</v>
      </c>
      <c r="D6" s="27">
        <f t="shared" si="1"/>
        <v>5.5654289999999946</v>
      </c>
      <c r="E6" s="27">
        <f t="shared" si="1"/>
        <v>18.500381000000004</v>
      </c>
      <c r="F6" s="27">
        <f t="shared" si="1"/>
        <v>40.273743000000024</v>
      </c>
      <c r="G6" s="27">
        <f t="shared" si="1"/>
        <v>100.64464199999999</v>
      </c>
      <c r="H6" s="27">
        <f t="shared" si="1"/>
        <v>101.659633</v>
      </c>
      <c r="I6" s="27">
        <f t="shared" si="1"/>
        <v>103.75165899999999</v>
      </c>
      <c r="J6" s="27">
        <f t="shared" si="1"/>
        <v>107.54541</v>
      </c>
      <c r="K6" s="27">
        <f t="shared" si="1"/>
        <v>109.461716</v>
      </c>
      <c r="L6" s="27">
        <f t="shared" si="1"/>
        <v>110.32470499999999</v>
      </c>
      <c r="M6" s="27">
        <f t="shared" si="1"/>
        <v>110.32470999999998</v>
      </c>
      <c r="N6" s="27">
        <f t="shared" si="1"/>
        <v>110.23240999999999</v>
      </c>
      <c r="O6" s="27">
        <f t="shared" si="1"/>
        <v>111.022808</v>
      </c>
      <c r="P6" s="27">
        <f t="shared" si="1"/>
        <v>112.61531400000001</v>
      </c>
      <c r="Q6" s="27">
        <f t="shared" si="1"/>
        <v>112.615302</v>
      </c>
      <c r="R6" s="27">
        <f t="shared" si="1"/>
        <v>111.932806</v>
      </c>
      <c r="S6" s="27">
        <f t="shared" si="1"/>
        <v>111.737297</v>
      </c>
      <c r="T6" s="27">
        <f t="shared" si="1"/>
        <v>111.819811</v>
      </c>
      <c r="U6" s="27">
        <f t="shared" si="1"/>
        <v>112.264805</v>
      </c>
      <c r="V6" s="27">
        <f t="shared" si="1"/>
        <v>112.264805</v>
      </c>
      <c r="W6" s="27">
        <f t="shared" si="1"/>
        <v>113.41131</v>
      </c>
      <c r="X6" s="27">
        <f t="shared" si="1"/>
        <v>113.41131</v>
      </c>
      <c r="Y6" s="27">
        <f t="shared" si="1"/>
        <v>113.41131</v>
      </c>
      <c r="Z6" s="27">
        <f t="shared" si="1"/>
        <v>113.41131</v>
      </c>
      <c r="AA6" s="27">
        <f t="shared" si="1"/>
        <v>112.996301</v>
      </c>
      <c r="AB6" s="27">
        <f t="shared" si="1"/>
        <v>112.996301</v>
      </c>
      <c r="AC6" s="27">
        <f t="shared" si="1"/>
        <v>112.764306</v>
      </c>
      <c r="AD6" s="27">
        <f t="shared" si="1"/>
        <v>112.764306</v>
      </c>
      <c r="AE6" s="27">
        <f t="shared" si="1"/>
        <v>112.53930800000001</v>
      </c>
      <c r="AF6" s="27">
        <f t="shared" si="1"/>
        <v>112.53930800000001</v>
      </c>
    </row>
    <row r="7" spans="1:34" x14ac:dyDescent="0.2">
      <c r="A7" s="26"/>
    </row>
    <row r="8" spans="1:34" ht="16" x14ac:dyDescent="0.2">
      <c r="A8" s="25" t="s">
        <v>187</v>
      </c>
      <c r="B8" s="2"/>
      <c r="C8" s="2"/>
    </row>
    <row r="9" spans="1:34" ht="80" x14ac:dyDescent="0.2">
      <c r="A9" s="26"/>
      <c r="B9" s="26" t="s">
        <v>188</v>
      </c>
      <c r="C9" s="26"/>
    </row>
    <row r="10" spans="1:34" ht="32" x14ac:dyDescent="0.2">
      <c r="A10" s="26" t="s">
        <v>189</v>
      </c>
      <c r="B10" s="4">
        <v>2024</v>
      </c>
      <c r="C10" s="28"/>
    </row>
    <row r="11" spans="1:34" x14ac:dyDescent="0.2">
      <c r="A11" s="26"/>
    </row>
    <row r="12" spans="1:34" x14ac:dyDescent="0.2">
      <c r="A12" s="2" t="s">
        <v>190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6" x14ac:dyDescent="0.2">
      <c r="A14" s="26" t="s">
        <v>191</v>
      </c>
      <c r="B14" s="4">
        <v>35</v>
      </c>
      <c r="C14" s="4">
        <f t="shared" ref="C14:AE14" si="2">B14*1.05</f>
        <v>36.75</v>
      </c>
      <c r="D14" s="4">
        <f t="shared" si="2"/>
        <v>38.587499999999999</v>
      </c>
      <c r="E14" s="4">
        <f t="shared" si="2"/>
        <v>40.516874999999999</v>
      </c>
      <c r="F14" s="4">
        <f t="shared" si="2"/>
        <v>42.542718749999999</v>
      </c>
      <c r="G14" s="4">
        <f t="shared" si="2"/>
        <v>44.669854687499999</v>
      </c>
      <c r="H14" s="4">
        <f t="shared" si="2"/>
        <v>46.903347421875004</v>
      </c>
      <c r="I14" s="4">
        <f t="shared" si="2"/>
        <v>49.248514792968756</v>
      </c>
      <c r="J14" s="4">
        <f t="shared" si="2"/>
        <v>51.710940532617194</v>
      </c>
      <c r="K14" s="4">
        <f t="shared" si="2"/>
        <v>54.296487559248057</v>
      </c>
      <c r="L14" s="4">
        <f t="shared" si="2"/>
        <v>57.011311937210465</v>
      </c>
      <c r="M14" s="4">
        <f t="shared" si="2"/>
        <v>59.861877534070992</v>
      </c>
      <c r="N14" s="4">
        <f t="shared" si="2"/>
        <v>62.854971410774546</v>
      </c>
      <c r="O14" s="4">
        <f t="shared" si="2"/>
        <v>65.997719981313281</v>
      </c>
      <c r="P14" s="4">
        <f t="shared" si="2"/>
        <v>69.297605980378947</v>
      </c>
      <c r="Q14" s="4">
        <f t="shared" si="2"/>
        <v>72.762486279397891</v>
      </c>
      <c r="R14" s="4">
        <f t="shared" si="2"/>
        <v>76.400610593367787</v>
      </c>
      <c r="S14" s="4">
        <f t="shared" si="2"/>
        <v>80.220641123036174</v>
      </c>
      <c r="T14" s="4">
        <f t="shared" si="2"/>
        <v>84.231673179187993</v>
      </c>
      <c r="U14" s="4">
        <f t="shared" si="2"/>
        <v>88.443256838147391</v>
      </c>
      <c r="V14" s="4">
        <f t="shared" si="2"/>
        <v>92.865419680054771</v>
      </c>
      <c r="W14" s="4">
        <f t="shared" si="2"/>
        <v>97.508690664057511</v>
      </c>
      <c r="X14" s="4">
        <f t="shared" si="2"/>
        <v>102.38412519726039</v>
      </c>
      <c r="Y14" s="4">
        <f t="shared" si="2"/>
        <v>107.50333145712341</v>
      </c>
      <c r="Z14" s="4">
        <f t="shared" si="2"/>
        <v>112.87849802997958</v>
      </c>
      <c r="AA14" s="4">
        <f t="shared" si="2"/>
        <v>118.52242293147857</v>
      </c>
      <c r="AB14" s="4">
        <f t="shared" si="2"/>
        <v>124.44854407805251</v>
      </c>
      <c r="AC14" s="4">
        <f t="shared" si="2"/>
        <v>130.67097128195513</v>
      </c>
      <c r="AD14" s="4">
        <f t="shared" si="2"/>
        <v>137.2045198460529</v>
      </c>
      <c r="AE14" s="4">
        <f t="shared" si="2"/>
        <v>144.06474583835555</v>
      </c>
    </row>
    <row r="15" spans="1:34" ht="16" x14ac:dyDescent="0.2">
      <c r="A15" s="26" t="s">
        <v>192</v>
      </c>
      <c r="B15" s="4">
        <f t="shared" ref="B15:AE15" si="3">B14/$AE14</f>
        <v>0.24294632108865083</v>
      </c>
      <c r="C15" s="4">
        <f t="shared" si="3"/>
        <v>0.25509363714308336</v>
      </c>
      <c r="D15" s="4">
        <f t="shared" si="3"/>
        <v>0.26784831900023753</v>
      </c>
      <c r="E15" s="4">
        <f t="shared" si="3"/>
        <v>0.28124073495024943</v>
      </c>
      <c r="F15" s="4">
        <f t="shared" si="3"/>
        <v>0.29530277169776187</v>
      </c>
      <c r="G15" s="4">
        <f t="shared" si="3"/>
        <v>0.31006791028264996</v>
      </c>
      <c r="H15" s="4">
        <f t="shared" si="3"/>
        <v>0.32557130579678251</v>
      </c>
      <c r="I15" s="4">
        <f t="shared" si="3"/>
        <v>0.34184987108662163</v>
      </c>
      <c r="J15" s="4">
        <f t="shared" si="3"/>
        <v>0.35894236464095275</v>
      </c>
      <c r="K15" s="4">
        <f t="shared" si="3"/>
        <v>0.37688948287300039</v>
      </c>
      <c r="L15" s="4">
        <f t="shared" si="3"/>
        <v>0.39573395701665043</v>
      </c>
      <c r="M15" s="4">
        <f t="shared" si="3"/>
        <v>0.41552065486748296</v>
      </c>
      <c r="N15" s="4">
        <f t="shared" si="3"/>
        <v>0.43629668761085716</v>
      </c>
      <c r="O15" s="4">
        <f t="shared" si="3"/>
        <v>0.45811152199140009</v>
      </c>
      <c r="P15" s="4">
        <f t="shared" si="3"/>
        <v>0.4810170980909701</v>
      </c>
      <c r="Q15" s="4">
        <f t="shared" si="3"/>
        <v>0.50506795299551854</v>
      </c>
      <c r="R15" s="4">
        <f t="shared" si="3"/>
        <v>0.53032135064529451</v>
      </c>
      <c r="S15" s="4">
        <f t="shared" si="3"/>
        <v>0.55683741817755927</v>
      </c>
      <c r="T15" s="4">
        <f t="shared" si="3"/>
        <v>0.58467928908643729</v>
      </c>
      <c r="U15" s="4">
        <f t="shared" si="3"/>
        <v>0.6139132535407591</v>
      </c>
      <c r="V15" s="4">
        <f t="shared" si="3"/>
        <v>0.64460891621779715</v>
      </c>
      <c r="W15" s="4">
        <f t="shared" si="3"/>
        <v>0.676839362028687</v>
      </c>
      <c r="X15" s="4">
        <f t="shared" si="3"/>
        <v>0.71068133013012136</v>
      </c>
      <c r="Y15" s="4">
        <f t="shared" si="3"/>
        <v>0.74621539663662739</v>
      </c>
      <c r="Z15" s="4">
        <f t="shared" si="3"/>
        <v>0.78352616646845885</v>
      </c>
      <c r="AA15" s="4">
        <f t="shared" si="3"/>
        <v>0.82270247479188185</v>
      </c>
      <c r="AB15" s="4">
        <f t="shared" si="3"/>
        <v>0.86383759853147601</v>
      </c>
      <c r="AC15" s="4">
        <f t="shared" si="3"/>
        <v>0.90702947845804982</v>
      </c>
      <c r="AD15" s="4">
        <f t="shared" si="3"/>
        <v>0.95238095238095233</v>
      </c>
      <c r="AE15" s="4">
        <f t="shared" si="3"/>
        <v>1</v>
      </c>
    </row>
    <row r="16" spans="1:34" x14ac:dyDescent="0.2">
      <c r="A16" s="26"/>
    </row>
    <row r="17" spans="1:2" ht="16" x14ac:dyDescent="0.2">
      <c r="A17" s="29" t="s">
        <v>193</v>
      </c>
      <c r="B17" s="30">
        <v>4000</v>
      </c>
    </row>
    <row r="18" spans="1:2" x14ac:dyDescent="0.2">
      <c r="A18" s="26"/>
    </row>
    <row r="20" spans="1:2" x14ac:dyDescent="0.2">
      <c r="A20" s="2" t="s">
        <v>194</v>
      </c>
      <c r="B20" s="8"/>
    </row>
    <row r="21" spans="1:2" ht="15.75" customHeight="1" x14ac:dyDescent="0.2">
      <c r="A21" s="4" t="s">
        <v>195</v>
      </c>
      <c r="B21" s="4">
        <v>3737.0000000000005</v>
      </c>
    </row>
    <row r="22" spans="1:2" ht="15.75" customHeight="1" x14ac:dyDescent="0.2">
      <c r="A22" s="26" t="s">
        <v>196</v>
      </c>
      <c r="B22" s="4">
        <v>233797.7999999999</v>
      </c>
    </row>
    <row r="23" spans="1:2" ht="15.75" customHeight="1" x14ac:dyDescent="0.2">
      <c r="A23" s="1" t="s">
        <v>197</v>
      </c>
      <c r="B23" s="1">
        <f>B21/B22</f>
        <v>1.5983897196637446E-2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60.1640625" customWidth="1"/>
    <col min="2" max="2" width="34.6640625" customWidth="1"/>
    <col min="3" max="3" width="27.1640625" customWidth="1"/>
    <col min="4" max="4" width="24.33203125" customWidth="1"/>
    <col min="5" max="5" width="22.5" customWidth="1"/>
    <col min="6" max="36" width="10.1640625" customWidth="1"/>
  </cols>
  <sheetData>
    <row r="1" spans="1:36" x14ac:dyDescent="0.2">
      <c r="A1" s="2" t="s">
        <v>198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">
      <c r="A2" s="1" t="s">
        <v>199</v>
      </c>
      <c r="D2" s="46" t="s">
        <v>200</v>
      </c>
      <c r="E2" s="47"/>
      <c r="F2" s="47"/>
      <c r="G2" s="46" t="s">
        <v>201</v>
      </c>
      <c r="H2" s="47"/>
      <c r="I2" s="47"/>
      <c r="M2" s="4" t="s">
        <v>202</v>
      </c>
    </row>
    <row r="3" spans="1:36" ht="48" x14ac:dyDescent="0.2">
      <c r="A3" s="32" t="s">
        <v>203</v>
      </c>
      <c r="B3" s="32" t="s">
        <v>204</v>
      </c>
      <c r="C3" s="32" t="s">
        <v>205</v>
      </c>
      <c r="D3" s="33" t="s">
        <v>206</v>
      </c>
      <c r="E3" s="33" t="s">
        <v>207</v>
      </c>
      <c r="F3" s="33" t="s">
        <v>208</v>
      </c>
      <c r="G3" s="33" t="s">
        <v>206</v>
      </c>
      <c r="H3" s="33" t="s">
        <v>207</v>
      </c>
      <c r="I3" s="33" t="s">
        <v>208</v>
      </c>
      <c r="J3" s="34" t="s">
        <v>209</v>
      </c>
      <c r="K3" s="32" t="s">
        <v>210</v>
      </c>
      <c r="M3" s="4" t="s">
        <v>211</v>
      </c>
      <c r="N3" s="4" t="s">
        <v>212</v>
      </c>
      <c r="P3" s="4" t="s">
        <v>213</v>
      </c>
      <c r="Q3" s="4" t="s">
        <v>214</v>
      </c>
      <c r="S3" s="1" t="s">
        <v>215</v>
      </c>
    </row>
    <row r="4" spans="1:36" x14ac:dyDescent="0.2">
      <c r="A4" s="4" t="s">
        <v>216</v>
      </c>
      <c r="B4" s="4" t="s">
        <v>217</v>
      </c>
      <c r="C4" s="4" t="s">
        <v>218</v>
      </c>
      <c r="D4" s="35">
        <f t="shared" ref="D4:F4" si="0">G4*P8/P4</f>
        <v>3146.4049793896643</v>
      </c>
      <c r="E4" s="35">
        <f t="shared" si="0"/>
        <v>14.687142857142856</v>
      </c>
      <c r="F4" s="35">
        <f t="shared" si="0"/>
        <v>560.88</v>
      </c>
      <c r="G4" s="4">
        <v>2917</v>
      </c>
      <c r="H4" s="36">
        <v>4.47</v>
      </c>
      <c r="I4" s="36">
        <v>31.16</v>
      </c>
      <c r="J4" s="31">
        <v>2013</v>
      </c>
      <c r="K4" s="37" t="s">
        <v>219</v>
      </c>
      <c r="M4" s="4" t="s">
        <v>220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8">
        <f t="shared" ref="S4:S8" si="1">$D$50/P4</f>
        <v>44089.664454448415</v>
      </c>
    </row>
    <row r="5" spans="1:36" x14ac:dyDescent="0.2">
      <c r="A5" s="4" t="s">
        <v>216</v>
      </c>
      <c r="B5" s="4" t="s">
        <v>221</v>
      </c>
      <c r="C5" s="4" t="s">
        <v>222</v>
      </c>
      <c r="D5" s="4">
        <f t="shared" ref="D5:F5" si="2">G5</f>
        <v>4652</v>
      </c>
      <c r="E5" s="39">
        <f t="shared" si="2"/>
        <v>7.05</v>
      </c>
      <c r="F5" s="39">
        <f t="shared" si="2"/>
        <v>54.07</v>
      </c>
      <c r="G5" s="3">
        <v>4652</v>
      </c>
      <c r="H5" s="36">
        <v>7.05</v>
      </c>
      <c r="I5" s="36">
        <v>54.07</v>
      </c>
      <c r="J5" s="31">
        <v>2019</v>
      </c>
      <c r="K5" s="3" t="s">
        <v>223</v>
      </c>
      <c r="M5" s="4" t="s">
        <v>224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8">
        <f t="shared" si="1"/>
        <v>43540.396738428462</v>
      </c>
    </row>
    <row r="6" spans="1:36" x14ac:dyDescent="0.2">
      <c r="A6" s="4" t="s">
        <v>225</v>
      </c>
      <c r="B6" s="4" t="s">
        <v>217</v>
      </c>
      <c r="C6" s="4" t="s">
        <v>226</v>
      </c>
      <c r="D6" s="35">
        <f t="shared" ref="D6:F6" si="3">G6*$P$8/$P$7</f>
        <v>1017.1016459119022</v>
      </c>
      <c r="E6" s="35">
        <f t="shared" si="3"/>
        <v>3.6754123540960628</v>
      </c>
      <c r="F6" s="35">
        <f t="shared" si="3"/>
        <v>11.535296945126978</v>
      </c>
      <c r="G6" s="4">
        <v>999</v>
      </c>
      <c r="H6" s="36">
        <v>3.61</v>
      </c>
      <c r="I6" s="36">
        <v>11.33</v>
      </c>
      <c r="J6" s="31">
        <v>2018</v>
      </c>
      <c r="K6" s="37" t="s">
        <v>227</v>
      </c>
      <c r="M6" s="4" t="s">
        <v>228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8">
        <f t="shared" si="1"/>
        <v>42632.18015665796</v>
      </c>
    </row>
    <row r="7" spans="1:36" x14ac:dyDescent="0.2">
      <c r="A7" s="4" t="s">
        <v>225</v>
      </c>
      <c r="B7" s="4" t="s">
        <v>221</v>
      </c>
      <c r="C7" s="4" t="s">
        <v>229</v>
      </c>
      <c r="D7" s="4">
        <f t="shared" ref="D7:F7" si="4">G7</f>
        <v>1079</v>
      </c>
      <c r="E7" s="39">
        <f t="shared" si="4"/>
        <v>2.54</v>
      </c>
      <c r="F7" s="39">
        <f t="shared" si="4"/>
        <v>14.04</v>
      </c>
      <c r="G7" s="3">
        <v>1079</v>
      </c>
      <c r="H7" s="36">
        <v>2.54</v>
      </c>
      <c r="I7" s="36">
        <v>14.04</v>
      </c>
      <c r="J7" s="31">
        <v>2019</v>
      </c>
      <c r="K7" s="3" t="s">
        <v>223</v>
      </c>
      <c r="M7" s="4" t="s">
        <v>230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8">
        <f t="shared" si="1"/>
        <v>41615.725567188492</v>
      </c>
    </row>
    <row r="8" spans="1:36" x14ac:dyDescent="0.2">
      <c r="A8" s="4" t="s">
        <v>231</v>
      </c>
      <c r="B8" s="4" t="s">
        <v>217</v>
      </c>
      <c r="C8" s="4" t="s">
        <v>232</v>
      </c>
      <c r="D8" s="35">
        <f t="shared" ref="D8:F8" si="5">G8*$P$8/$P$7</f>
        <v>1146.4028561529547</v>
      </c>
      <c r="E8" s="35">
        <f t="shared" si="5"/>
        <v>3.6754123540960628</v>
      </c>
      <c r="F8" s="35">
        <f t="shared" si="5"/>
        <v>18.356699375166762</v>
      </c>
      <c r="G8" s="4">
        <v>1126</v>
      </c>
      <c r="H8" s="36">
        <v>3.61</v>
      </c>
      <c r="I8" s="36">
        <v>18.03</v>
      </c>
      <c r="J8" s="31">
        <v>2018</v>
      </c>
      <c r="K8" s="37" t="s">
        <v>227</v>
      </c>
      <c r="M8" s="4" t="s">
        <v>233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8">
        <f t="shared" si="1"/>
        <v>40875.078718752076</v>
      </c>
    </row>
    <row r="9" spans="1:36" x14ac:dyDescent="0.2">
      <c r="A9" s="4" t="s">
        <v>231</v>
      </c>
      <c r="B9" s="4" t="s">
        <v>221</v>
      </c>
      <c r="C9" s="4" t="s">
        <v>234</v>
      </c>
      <c r="D9" s="4">
        <f t="shared" ref="D9:F9" si="6">G9</f>
        <v>710</v>
      </c>
      <c r="E9" s="39">
        <f t="shared" si="6"/>
        <v>4.4800000000000004</v>
      </c>
      <c r="F9" s="39">
        <f t="shared" si="6"/>
        <v>6.97</v>
      </c>
      <c r="G9" s="3">
        <v>710</v>
      </c>
      <c r="H9" s="36">
        <v>4.4800000000000004</v>
      </c>
      <c r="I9" s="36">
        <v>6.97</v>
      </c>
      <c r="J9" s="31">
        <v>2019</v>
      </c>
      <c r="K9" s="3" t="s">
        <v>223</v>
      </c>
    </row>
    <row r="10" spans="1:36" x14ac:dyDescent="0.2">
      <c r="A10" s="4" t="s">
        <v>235</v>
      </c>
      <c r="B10" s="4" t="s">
        <v>236</v>
      </c>
      <c r="C10" s="4" t="s">
        <v>237</v>
      </c>
      <c r="D10" s="4">
        <f t="shared" ref="D10:F10" si="7">G10</f>
        <v>6317</v>
      </c>
      <c r="E10" s="39">
        <f t="shared" si="7"/>
        <v>2.36</v>
      </c>
      <c r="F10" s="39">
        <f t="shared" si="7"/>
        <v>121.13</v>
      </c>
      <c r="G10" s="3">
        <v>6317</v>
      </c>
      <c r="H10" s="36">
        <v>2.36</v>
      </c>
      <c r="I10" s="36">
        <v>121.13</v>
      </c>
      <c r="J10" s="31">
        <v>2019</v>
      </c>
      <c r="K10" s="3" t="s">
        <v>223</v>
      </c>
    </row>
    <row r="11" spans="1:36" x14ac:dyDescent="0.2">
      <c r="A11" s="4" t="s">
        <v>238</v>
      </c>
      <c r="B11" s="4" t="s">
        <v>236</v>
      </c>
      <c r="C11" s="4" t="s">
        <v>239</v>
      </c>
      <c r="D11" s="4">
        <f t="shared" ref="D11:F11" si="8">G11</f>
        <v>4104</v>
      </c>
      <c r="E11" s="39">
        <f t="shared" si="8"/>
        <v>4.8099999999999996</v>
      </c>
      <c r="F11" s="39">
        <f t="shared" si="8"/>
        <v>125.19</v>
      </c>
      <c r="G11" s="3">
        <v>4104</v>
      </c>
      <c r="H11" s="36">
        <v>4.8099999999999996</v>
      </c>
      <c r="I11" s="36">
        <v>125.19</v>
      </c>
      <c r="J11" s="31">
        <v>2019</v>
      </c>
      <c r="K11" s="3" t="s">
        <v>223</v>
      </c>
    </row>
    <row r="12" spans="1:36" x14ac:dyDescent="0.2">
      <c r="A12" s="4" t="s">
        <v>240</v>
      </c>
      <c r="B12" s="4" t="s">
        <v>236</v>
      </c>
      <c r="C12" s="4" t="s">
        <v>241</v>
      </c>
      <c r="D12" s="4">
        <f t="shared" ref="D12:F12" si="9">G12</f>
        <v>2680</v>
      </c>
      <c r="E12" s="39">
        <f t="shared" si="9"/>
        <v>1.1599999999999999</v>
      </c>
      <c r="F12" s="39">
        <f t="shared" si="9"/>
        <v>113.29</v>
      </c>
      <c r="G12" s="3">
        <v>2680</v>
      </c>
      <c r="H12" s="36">
        <v>1.1599999999999999</v>
      </c>
      <c r="I12" s="36">
        <v>113.29</v>
      </c>
      <c r="J12" s="31">
        <v>2019</v>
      </c>
      <c r="K12" s="3" t="s">
        <v>223</v>
      </c>
    </row>
    <row r="13" spans="1:36" x14ac:dyDescent="0.2">
      <c r="A13" s="4" t="s">
        <v>242</v>
      </c>
      <c r="B13" s="4" t="s">
        <v>236</v>
      </c>
      <c r="C13" s="4" t="s">
        <v>243</v>
      </c>
      <c r="D13" s="4">
        <f t="shared" ref="D13:F13" si="10">G13</f>
        <v>2752</v>
      </c>
      <c r="E13" s="39">
        <f t="shared" si="10"/>
        <v>1.39</v>
      </c>
      <c r="F13" s="39">
        <f t="shared" si="10"/>
        <v>41.63</v>
      </c>
      <c r="G13" s="3">
        <v>2752</v>
      </c>
      <c r="H13" s="36">
        <v>1.39</v>
      </c>
      <c r="I13" s="36">
        <v>41.63</v>
      </c>
      <c r="J13" s="31">
        <v>2019</v>
      </c>
      <c r="K13" s="3" t="s">
        <v>223</v>
      </c>
    </row>
    <row r="14" spans="1:36" x14ac:dyDescent="0.2">
      <c r="A14" s="4" t="s">
        <v>244</v>
      </c>
      <c r="B14" s="4" t="s">
        <v>236</v>
      </c>
      <c r="C14" s="4" t="s">
        <v>245</v>
      </c>
      <c r="D14" s="40">
        <f t="shared" ref="D14:F14" si="11">G14</f>
        <v>1319</v>
      </c>
      <c r="E14" s="39">
        <f t="shared" si="11"/>
        <v>0</v>
      </c>
      <c r="F14" s="39">
        <f t="shared" si="11"/>
        <v>26.22</v>
      </c>
      <c r="G14" s="40">
        <v>1319</v>
      </c>
      <c r="H14" s="36">
        <v>0</v>
      </c>
      <c r="I14" s="36">
        <v>26.22</v>
      </c>
      <c r="J14" s="31">
        <v>2019</v>
      </c>
      <c r="K14" s="3" t="s">
        <v>223</v>
      </c>
    </row>
    <row r="15" spans="1:36" x14ac:dyDescent="0.2">
      <c r="A15" s="4" t="s">
        <v>246</v>
      </c>
      <c r="B15" s="4" t="s">
        <v>236</v>
      </c>
      <c r="C15" s="4" t="s">
        <v>247</v>
      </c>
      <c r="D15" s="40">
        <f t="shared" ref="D15:F15" si="12">G15</f>
        <v>5446</v>
      </c>
      <c r="E15" s="39">
        <f t="shared" si="12"/>
        <v>0</v>
      </c>
      <c r="F15" s="39">
        <f t="shared" si="12"/>
        <v>109.54</v>
      </c>
      <c r="G15" s="40">
        <v>5446</v>
      </c>
      <c r="H15" s="36">
        <v>0</v>
      </c>
      <c r="I15" s="36">
        <v>109.54</v>
      </c>
      <c r="J15" s="31">
        <v>2019</v>
      </c>
      <c r="K15" s="3" t="s">
        <v>223</v>
      </c>
    </row>
    <row r="16" spans="1:36" x14ac:dyDescent="0.2">
      <c r="A16" s="4" t="s">
        <v>248</v>
      </c>
      <c r="B16" s="4" t="s">
        <v>236</v>
      </c>
      <c r="C16" s="4" t="s">
        <v>249</v>
      </c>
      <c r="D16" s="4">
        <f t="shared" ref="D16:F16" si="13">G16</f>
        <v>7191</v>
      </c>
      <c r="E16" s="39">
        <f t="shared" si="13"/>
        <v>0</v>
      </c>
      <c r="F16" s="39">
        <f t="shared" si="13"/>
        <v>85.03</v>
      </c>
      <c r="G16" s="3">
        <v>7191</v>
      </c>
      <c r="H16" s="36">
        <v>0</v>
      </c>
      <c r="I16" s="36">
        <v>85.03</v>
      </c>
      <c r="J16" s="31">
        <v>2019</v>
      </c>
      <c r="K16" s="3" t="s">
        <v>223</v>
      </c>
    </row>
    <row r="17" spans="1:33" x14ac:dyDescent="0.2">
      <c r="A17" s="4" t="s">
        <v>250</v>
      </c>
      <c r="B17" s="4" t="s">
        <v>236</v>
      </c>
      <c r="C17" s="4" t="s">
        <v>251</v>
      </c>
      <c r="D17" s="40">
        <f t="shared" ref="D17:F17" si="14">G17</f>
        <v>1331</v>
      </c>
      <c r="E17" s="39">
        <f t="shared" si="14"/>
        <v>0</v>
      </c>
      <c r="F17" s="39">
        <f t="shared" si="14"/>
        <v>15.19</v>
      </c>
      <c r="G17" s="40">
        <v>1331</v>
      </c>
      <c r="H17" s="36">
        <v>0</v>
      </c>
      <c r="I17" s="36">
        <v>15.19</v>
      </c>
      <c r="J17" s="31">
        <v>2019</v>
      </c>
      <c r="K17" s="3" t="s">
        <v>223</v>
      </c>
    </row>
    <row r="18" spans="1:33" x14ac:dyDescent="0.2">
      <c r="A18" s="4" t="s">
        <v>252</v>
      </c>
      <c r="B18" s="4" t="s">
        <v>236</v>
      </c>
      <c r="C18" s="4" t="s">
        <v>253</v>
      </c>
      <c r="D18" s="4">
        <f t="shared" ref="D18:F18" si="15">G18</f>
        <v>1557</v>
      </c>
      <c r="E18" s="39">
        <f t="shared" si="15"/>
        <v>6.17</v>
      </c>
      <c r="F18" s="39">
        <f t="shared" si="15"/>
        <v>20.02</v>
      </c>
      <c r="G18" s="3">
        <v>1557</v>
      </c>
      <c r="H18" s="36">
        <v>6.17</v>
      </c>
      <c r="I18" s="36">
        <v>20.02</v>
      </c>
      <c r="J18" s="31">
        <v>2019</v>
      </c>
      <c r="K18" s="3" t="s">
        <v>223</v>
      </c>
    </row>
    <row r="20" spans="1:33" x14ac:dyDescent="0.2">
      <c r="A20" s="4" t="s">
        <v>254</v>
      </c>
    </row>
    <row r="21" spans="1:33" ht="15.75" customHeight="1" x14ac:dyDescent="0.2">
      <c r="A21" s="4" t="s">
        <v>255</v>
      </c>
    </row>
    <row r="22" spans="1:33" ht="15.75" customHeight="1" x14ac:dyDescent="0.15"/>
    <row r="23" spans="1:33" ht="15.75" customHeight="1" x14ac:dyDescent="0.2">
      <c r="A23" s="1" t="s">
        <v>256</v>
      </c>
    </row>
    <row r="24" spans="1:33" ht="15.75" customHeight="1" x14ac:dyDescent="0.2">
      <c r="B24" s="4">
        <v>2019</v>
      </c>
      <c r="C24" s="4">
        <v>2020</v>
      </c>
      <c r="D24" s="4">
        <v>2021</v>
      </c>
      <c r="E24" s="4">
        <v>2022</v>
      </c>
      <c r="F24" s="4">
        <v>2023</v>
      </c>
      <c r="G24" s="4">
        <v>2024</v>
      </c>
      <c r="H24" s="4">
        <v>2025</v>
      </c>
      <c r="I24" s="4">
        <v>2026</v>
      </c>
      <c r="J24" s="4">
        <v>2027</v>
      </c>
      <c r="K24" s="4">
        <v>2028</v>
      </c>
      <c r="L24" s="4">
        <v>2029</v>
      </c>
      <c r="M24" s="4">
        <v>2030</v>
      </c>
      <c r="N24" s="4">
        <v>2031</v>
      </c>
      <c r="O24" s="4">
        <v>2032</v>
      </c>
      <c r="P24" s="4">
        <v>2033</v>
      </c>
      <c r="Q24" s="4">
        <v>2034</v>
      </c>
      <c r="R24" s="4">
        <v>2035</v>
      </c>
      <c r="S24" s="4">
        <v>2036</v>
      </c>
      <c r="T24" s="4">
        <v>2037</v>
      </c>
      <c r="U24" s="4">
        <v>2038</v>
      </c>
      <c r="V24" s="4">
        <v>2039</v>
      </c>
      <c r="W24" s="4">
        <v>2040</v>
      </c>
      <c r="X24" s="4">
        <v>2041</v>
      </c>
      <c r="Y24" s="4">
        <v>2042</v>
      </c>
      <c r="Z24" s="4">
        <v>2043</v>
      </c>
      <c r="AA24" s="4">
        <v>2044</v>
      </c>
      <c r="AB24" s="4">
        <v>2045</v>
      </c>
      <c r="AC24" s="4">
        <v>2046</v>
      </c>
      <c r="AD24" s="4">
        <v>2047</v>
      </c>
      <c r="AE24" s="4">
        <v>2048</v>
      </c>
      <c r="AF24" s="4">
        <v>2049</v>
      </c>
      <c r="AG24" s="4">
        <v>2050</v>
      </c>
    </row>
    <row r="25" spans="1:33" ht="15.75" customHeight="1" x14ac:dyDescent="0.15"/>
    <row r="26" spans="1:33" ht="15.75" customHeight="1" x14ac:dyDescent="0.2">
      <c r="A26" s="4" t="s">
        <v>257</v>
      </c>
      <c r="B26" s="4">
        <v>2019</v>
      </c>
      <c r="C26" s="4">
        <v>2020</v>
      </c>
      <c r="D26" s="4">
        <v>2021</v>
      </c>
      <c r="E26" s="4">
        <v>2022</v>
      </c>
      <c r="F26" s="4">
        <v>2023</v>
      </c>
      <c r="G26" s="4">
        <v>2024</v>
      </c>
      <c r="H26" s="4">
        <v>2025</v>
      </c>
      <c r="I26" s="4">
        <v>2026</v>
      </c>
      <c r="J26" s="4">
        <v>2027</v>
      </c>
      <c r="K26" s="4">
        <v>2028</v>
      </c>
      <c r="L26" s="4">
        <v>2029</v>
      </c>
      <c r="M26" s="4">
        <v>2030</v>
      </c>
      <c r="N26" s="4">
        <v>2031</v>
      </c>
      <c r="O26" s="4">
        <v>2032</v>
      </c>
      <c r="P26" s="4">
        <v>2033</v>
      </c>
      <c r="Q26" s="4">
        <v>2034</v>
      </c>
      <c r="R26" s="4">
        <v>2035</v>
      </c>
      <c r="S26" s="4">
        <v>2036</v>
      </c>
      <c r="T26" s="4">
        <v>2037</v>
      </c>
      <c r="U26" s="4">
        <v>2038</v>
      </c>
      <c r="V26" s="4">
        <v>2039</v>
      </c>
      <c r="W26" s="4">
        <v>2040</v>
      </c>
      <c r="X26" s="4">
        <v>2041</v>
      </c>
      <c r="Y26" s="4">
        <v>2042</v>
      </c>
      <c r="Z26" s="4">
        <v>2043</v>
      </c>
      <c r="AA26" s="4">
        <v>2044</v>
      </c>
      <c r="AB26" s="4">
        <v>2045</v>
      </c>
      <c r="AC26" s="4">
        <v>2046</v>
      </c>
      <c r="AD26" s="4">
        <v>2047</v>
      </c>
      <c r="AE26" s="4">
        <v>2048</v>
      </c>
      <c r="AF26" s="4">
        <v>2049</v>
      </c>
      <c r="AG26" s="4">
        <v>2050</v>
      </c>
    </row>
    <row r="27" spans="1:33" ht="15.75" customHeight="1" x14ac:dyDescent="0.2">
      <c r="A27" s="41" t="s">
        <v>258</v>
      </c>
      <c r="B27" s="41">
        <v>1.8837700000000001E-6</v>
      </c>
      <c r="C27" s="41">
        <v>1.9108099999999998E-6</v>
      </c>
      <c r="D27" s="41">
        <v>1.8829800000000001E-6</v>
      </c>
      <c r="E27" s="41">
        <v>1.8551499999999999E-6</v>
      </c>
      <c r="F27" s="41">
        <v>1.8365999999999999E-6</v>
      </c>
      <c r="G27" s="41">
        <v>1.82732E-6</v>
      </c>
      <c r="H27" s="41">
        <v>1.80877E-6</v>
      </c>
      <c r="I27" s="41">
        <v>1.8180499999999999E-6</v>
      </c>
      <c r="J27" s="41">
        <v>1.82732E-6</v>
      </c>
      <c r="K27" s="41">
        <v>1.8180499999999999E-6</v>
      </c>
      <c r="L27" s="41">
        <v>1.8180499999999999E-6</v>
      </c>
      <c r="M27" s="41">
        <v>1.8180499999999999E-6</v>
      </c>
      <c r="N27" s="41">
        <v>1.80877E-6</v>
      </c>
      <c r="O27" s="41">
        <v>1.80877E-6</v>
      </c>
      <c r="P27" s="41">
        <v>1.8180499999999999E-6</v>
      </c>
      <c r="Q27" s="41">
        <v>1.8180499999999999E-6</v>
      </c>
      <c r="R27" s="41">
        <v>1.80877E-6</v>
      </c>
      <c r="S27" s="41">
        <v>1.80877E-6</v>
      </c>
      <c r="T27" s="41">
        <v>1.8180499999999999E-6</v>
      </c>
      <c r="U27" s="41">
        <v>1.8180499999999999E-6</v>
      </c>
      <c r="V27" s="41">
        <v>1.80877E-6</v>
      </c>
      <c r="W27" s="41">
        <v>1.80877E-6</v>
      </c>
      <c r="X27" s="41">
        <v>1.80877E-6</v>
      </c>
      <c r="Y27" s="41">
        <v>1.80877E-6</v>
      </c>
      <c r="Z27" s="41">
        <v>1.80877E-6</v>
      </c>
      <c r="AA27" s="41">
        <v>1.80877E-6</v>
      </c>
      <c r="AB27" s="41">
        <v>1.80877E-6</v>
      </c>
      <c r="AC27" s="41">
        <v>1.80877E-6</v>
      </c>
      <c r="AD27" s="41">
        <v>1.80877E-6</v>
      </c>
      <c r="AE27" s="41">
        <v>1.80877E-6</v>
      </c>
      <c r="AF27" s="41">
        <v>1.80877E-6</v>
      </c>
      <c r="AG27" s="41">
        <v>1.80877E-6</v>
      </c>
    </row>
    <row r="28" spans="1:33" ht="15.75" customHeight="1" x14ac:dyDescent="0.2">
      <c r="A28" s="41" t="s">
        <v>259</v>
      </c>
      <c r="B28" s="41">
        <v>2.497E-6</v>
      </c>
      <c r="C28" s="41">
        <v>2.667E-6</v>
      </c>
      <c r="D28" s="41">
        <v>2.8380000000000002E-6</v>
      </c>
      <c r="E28" s="41">
        <v>2.8279999999999999E-6</v>
      </c>
      <c r="F28" s="41">
        <v>2.8990000000000001E-6</v>
      </c>
      <c r="G28" s="41">
        <v>3.05E-6</v>
      </c>
      <c r="H28" s="41">
        <v>3.332E-6</v>
      </c>
      <c r="I28" s="41">
        <v>3.5429999999999998E-6</v>
      </c>
      <c r="J28" s="41">
        <v>3.6739999999999999E-6</v>
      </c>
      <c r="K28" s="41">
        <v>3.7340000000000002E-6</v>
      </c>
      <c r="L28" s="41">
        <v>3.7239999999999998E-6</v>
      </c>
      <c r="M28" s="41">
        <v>3.6540000000000001E-6</v>
      </c>
      <c r="N28" s="41">
        <v>3.6229999999999999E-6</v>
      </c>
      <c r="O28" s="41">
        <v>3.6440000000000002E-6</v>
      </c>
      <c r="P28" s="41">
        <v>3.7139999999999999E-6</v>
      </c>
      <c r="Q28" s="41">
        <v>3.7639999999999999E-6</v>
      </c>
      <c r="R28" s="41">
        <v>3.7639999999999999E-6</v>
      </c>
      <c r="S28" s="41">
        <v>3.7639999999999999E-6</v>
      </c>
      <c r="T28" s="41">
        <v>3.7950000000000001E-6</v>
      </c>
      <c r="U28" s="41">
        <v>3.8249999999999998E-6</v>
      </c>
      <c r="V28" s="41">
        <v>3.8249999999999998E-6</v>
      </c>
      <c r="W28" s="41">
        <v>3.8349999999999997E-6</v>
      </c>
      <c r="X28" s="41">
        <v>3.8249999999999998E-6</v>
      </c>
      <c r="Y28" s="41">
        <v>3.8349999999999997E-6</v>
      </c>
      <c r="Z28" s="41">
        <v>3.8449999999999996E-6</v>
      </c>
      <c r="AA28" s="41">
        <v>3.8650000000000003E-6</v>
      </c>
      <c r="AB28" s="41">
        <v>3.8750000000000002E-6</v>
      </c>
      <c r="AC28" s="41">
        <v>3.9149999999999998E-6</v>
      </c>
      <c r="AD28" s="41">
        <v>3.9759999999999997E-6</v>
      </c>
      <c r="AE28" s="41">
        <v>4.0160000000000002E-6</v>
      </c>
      <c r="AF28" s="41">
        <v>4.036E-6</v>
      </c>
      <c r="AG28" s="41">
        <v>4.0960000000000003E-6</v>
      </c>
    </row>
    <row r="29" spans="1:33" ht="15.75" customHeight="1" x14ac:dyDescent="0.2">
      <c r="A29" s="41" t="s">
        <v>260</v>
      </c>
      <c r="B29" s="41">
        <v>6.1070000000000004E-7</v>
      </c>
      <c r="C29" s="41">
        <v>6.1070000000000004E-7</v>
      </c>
      <c r="D29" s="41">
        <v>6.1070000000000004E-7</v>
      </c>
      <c r="E29" s="41">
        <v>6.1070000000000004E-7</v>
      </c>
      <c r="F29" s="41">
        <v>6.1070000000000004E-7</v>
      </c>
      <c r="G29" s="41">
        <v>6.1070000000000004E-7</v>
      </c>
      <c r="H29" s="41">
        <v>6.1969999999999997E-7</v>
      </c>
      <c r="I29" s="41">
        <v>6.1969999999999997E-7</v>
      </c>
      <c r="J29" s="41">
        <v>6.1969999999999997E-7</v>
      </c>
      <c r="K29" s="41">
        <v>6.1969999999999997E-7</v>
      </c>
      <c r="L29" s="41">
        <v>6.1969999999999997E-7</v>
      </c>
      <c r="M29" s="41">
        <v>6.1969999999999997E-7</v>
      </c>
      <c r="N29" s="41">
        <v>6.1969999999999997E-7</v>
      </c>
      <c r="O29" s="41">
        <v>6.286E-7</v>
      </c>
      <c r="P29" s="41">
        <v>6.286E-7</v>
      </c>
      <c r="Q29" s="41">
        <v>6.286E-7</v>
      </c>
      <c r="R29" s="41">
        <v>6.286E-7</v>
      </c>
      <c r="S29" s="41">
        <v>6.286E-7</v>
      </c>
      <c r="T29" s="41">
        <v>6.286E-7</v>
      </c>
      <c r="U29" s="41">
        <v>6.3760000000000004E-7</v>
      </c>
      <c r="V29" s="41">
        <v>6.3760000000000004E-7</v>
      </c>
      <c r="W29" s="41">
        <v>6.3760000000000004E-7</v>
      </c>
      <c r="X29" s="41">
        <v>6.3760000000000004E-7</v>
      </c>
      <c r="Y29" s="41">
        <v>6.3760000000000004E-7</v>
      </c>
      <c r="Z29" s="41">
        <v>6.4659999999999998E-7</v>
      </c>
      <c r="AA29" s="41">
        <v>6.4659999999999998E-7</v>
      </c>
      <c r="AB29" s="41">
        <v>6.4659999999999998E-7</v>
      </c>
      <c r="AC29" s="41">
        <v>6.4659999999999998E-7</v>
      </c>
      <c r="AD29" s="41">
        <v>6.4659999999999998E-7</v>
      </c>
      <c r="AE29" s="41">
        <v>6.5560000000000002E-7</v>
      </c>
      <c r="AF29" s="41">
        <v>6.5560000000000002E-7</v>
      </c>
      <c r="AG29" s="41">
        <v>6.5560000000000002E-7</v>
      </c>
    </row>
    <row r="30" spans="1:33" ht="15.75" customHeight="1" x14ac:dyDescent="0.2">
      <c r="A30" s="41" t="s">
        <v>261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</row>
    <row r="31" spans="1:33" ht="15.75" customHeight="1" x14ac:dyDescent="0.2">
      <c r="A31" s="41" t="s">
        <v>262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1">
        <v>0</v>
      </c>
      <c r="AF31" s="41">
        <v>0</v>
      </c>
      <c r="AG31" s="41">
        <v>0</v>
      </c>
    </row>
    <row r="32" spans="1:33" ht="15.75" customHeight="1" x14ac:dyDescent="0.2">
      <c r="A32" s="41" t="s">
        <v>263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41">
        <v>0</v>
      </c>
      <c r="AG32" s="41">
        <v>0</v>
      </c>
    </row>
    <row r="33" spans="1:33" ht="15.75" customHeight="1" x14ac:dyDescent="0.2">
      <c r="A33" s="41" t="s">
        <v>264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</row>
    <row r="34" spans="1:33" ht="15.75" customHeight="1" x14ac:dyDescent="0.2">
      <c r="A34" s="41" t="s">
        <v>265</v>
      </c>
      <c r="B34" s="41">
        <v>2.03E-6</v>
      </c>
      <c r="C34" s="41">
        <v>2.03E-6</v>
      </c>
      <c r="D34" s="41">
        <v>2.03E-6</v>
      </c>
      <c r="E34" s="41">
        <v>2.03E-6</v>
      </c>
      <c r="F34" s="41">
        <v>2.03E-6</v>
      </c>
      <c r="G34" s="41">
        <v>2.03E-6</v>
      </c>
      <c r="H34" s="41">
        <v>2.03E-6</v>
      </c>
      <c r="I34" s="41">
        <v>2.03E-6</v>
      </c>
      <c r="J34" s="41">
        <v>2.03E-6</v>
      </c>
      <c r="K34" s="41">
        <v>2.03E-6</v>
      </c>
      <c r="L34" s="41">
        <v>2.03E-6</v>
      </c>
      <c r="M34" s="41">
        <v>2.03E-6</v>
      </c>
      <c r="N34" s="41">
        <v>2.03E-6</v>
      </c>
      <c r="O34" s="41">
        <v>2.03E-6</v>
      </c>
      <c r="P34" s="41">
        <v>2.03E-6</v>
      </c>
      <c r="Q34" s="41">
        <v>2.03E-6</v>
      </c>
      <c r="R34" s="41">
        <v>2.03E-6</v>
      </c>
      <c r="S34" s="41">
        <v>2.03E-6</v>
      </c>
      <c r="T34" s="41">
        <v>2.03E-6</v>
      </c>
      <c r="U34" s="41">
        <v>2.03E-6</v>
      </c>
      <c r="V34" s="41">
        <v>2.03E-6</v>
      </c>
      <c r="W34" s="41">
        <v>2.03E-6</v>
      </c>
      <c r="X34" s="41">
        <v>2.03E-6</v>
      </c>
      <c r="Y34" s="41">
        <v>2.03E-6</v>
      </c>
      <c r="Z34" s="41">
        <v>2.03E-6</v>
      </c>
      <c r="AA34" s="41">
        <v>2.03E-6</v>
      </c>
      <c r="AB34" s="41">
        <v>2.03E-6</v>
      </c>
      <c r="AC34" s="41">
        <v>2.03E-6</v>
      </c>
      <c r="AD34" s="41">
        <v>2.03E-6</v>
      </c>
      <c r="AE34" s="41">
        <v>2.03E-6</v>
      </c>
      <c r="AF34" s="41">
        <v>2.03E-6</v>
      </c>
      <c r="AG34" s="41">
        <v>2.03E-6</v>
      </c>
    </row>
    <row r="35" spans="1:33" ht="15.75" customHeight="1" x14ac:dyDescent="0.2">
      <c r="A35" s="41" t="s">
        <v>266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</row>
    <row r="36" spans="1:33" ht="15.75" customHeight="1" x14ac:dyDescent="0.2">
      <c r="A36" s="41" t="s">
        <v>267</v>
      </c>
      <c r="B36" s="41">
        <v>1.967E-5</v>
      </c>
      <c r="C36" s="41">
        <v>1.914E-5</v>
      </c>
      <c r="D36" s="41">
        <v>1.8470000000000001E-5</v>
      </c>
      <c r="E36" s="41">
        <v>1.7960000000000001E-5</v>
      </c>
      <c r="F36" s="41">
        <v>1.736E-5</v>
      </c>
      <c r="G36" s="41">
        <v>1.6990000000000002E-5</v>
      </c>
      <c r="H36" s="41">
        <v>1.6399999999999999E-5</v>
      </c>
      <c r="I36" s="41">
        <v>1.66E-5</v>
      </c>
      <c r="J36" s="41">
        <v>1.6549999999999999E-5</v>
      </c>
      <c r="K36" s="41">
        <v>1.6820000000000002E-5</v>
      </c>
      <c r="L36" s="41">
        <v>1.6990000000000002E-5</v>
      </c>
      <c r="M36" s="41">
        <v>1.7079999999999999E-5</v>
      </c>
      <c r="N36" s="41">
        <v>1.7240000000000001E-5</v>
      </c>
      <c r="O36" s="41">
        <v>1.738E-5</v>
      </c>
      <c r="P36" s="41">
        <v>1.7710000000000002E-5</v>
      </c>
      <c r="Q36" s="41">
        <v>1.7929999999999999E-5</v>
      </c>
      <c r="R36" s="41">
        <v>1.8150000000000001E-5</v>
      </c>
      <c r="S36" s="41">
        <v>1.84E-5</v>
      </c>
      <c r="T36" s="41">
        <v>1.853E-5</v>
      </c>
      <c r="U36" s="41">
        <v>1.8620000000000001E-5</v>
      </c>
      <c r="V36" s="41">
        <v>1.8830000000000001E-5</v>
      </c>
      <c r="W36" s="41">
        <v>1.889E-5</v>
      </c>
      <c r="X36" s="41">
        <v>1.9069999999999999E-5</v>
      </c>
      <c r="Y36" s="41">
        <v>1.9409999999999999E-5</v>
      </c>
      <c r="Z36" s="41">
        <v>1.9539999999999999E-5</v>
      </c>
      <c r="AA36" s="41">
        <v>1.9709999999999999E-5</v>
      </c>
      <c r="AB36" s="41">
        <v>2.0069999999999999E-5</v>
      </c>
      <c r="AC36" s="41">
        <v>2.0149999999999999E-5</v>
      </c>
      <c r="AD36" s="41">
        <v>2.048E-5</v>
      </c>
      <c r="AE36" s="41">
        <v>2.0789999999999999E-5</v>
      </c>
      <c r="AF36" s="41">
        <v>2.0999999999999999E-5</v>
      </c>
      <c r="AG36" s="41">
        <v>2.1129999999999999E-5</v>
      </c>
    </row>
    <row r="37" spans="1:33" ht="15.75" customHeight="1" x14ac:dyDescent="0.2">
      <c r="A37" s="41" t="s">
        <v>268</v>
      </c>
      <c r="B37" s="41">
        <v>2.497E-6</v>
      </c>
      <c r="C37" s="41">
        <v>2.667E-6</v>
      </c>
      <c r="D37" s="41">
        <v>2.8380000000000002E-6</v>
      </c>
      <c r="E37" s="41">
        <v>2.8279999999999999E-6</v>
      </c>
      <c r="F37" s="41">
        <v>2.8990000000000001E-6</v>
      </c>
      <c r="G37" s="41">
        <v>3.05E-6</v>
      </c>
      <c r="H37" s="41">
        <v>3.332E-6</v>
      </c>
      <c r="I37" s="41">
        <v>3.5429999999999998E-6</v>
      </c>
      <c r="J37" s="41">
        <v>3.6739999999999999E-6</v>
      </c>
      <c r="K37" s="41">
        <v>3.7340000000000002E-6</v>
      </c>
      <c r="L37" s="41">
        <v>3.7239999999999998E-6</v>
      </c>
      <c r="M37" s="41">
        <v>3.6540000000000001E-6</v>
      </c>
      <c r="N37" s="41">
        <v>3.6229999999999999E-6</v>
      </c>
      <c r="O37" s="41">
        <v>3.6440000000000002E-6</v>
      </c>
      <c r="P37" s="41">
        <v>3.7139999999999999E-6</v>
      </c>
      <c r="Q37" s="41">
        <v>3.7639999999999999E-6</v>
      </c>
      <c r="R37" s="41">
        <v>3.7639999999999999E-6</v>
      </c>
      <c r="S37" s="41">
        <v>3.7639999999999999E-6</v>
      </c>
      <c r="T37" s="41">
        <v>3.7950000000000001E-6</v>
      </c>
      <c r="U37" s="41">
        <v>3.8249999999999998E-6</v>
      </c>
      <c r="V37" s="41">
        <v>3.8249999999999998E-6</v>
      </c>
      <c r="W37" s="41">
        <v>3.8349999999999997E-6</v>
      </c>
      <c r="X37" s="41">
        <v>3.8249999999999998E-6</v>
      </c>
      <c r="Y37" s="41">
        <v>3.8349999999999997E-6</v>
      </c>
      <c r="Z37" s="41">
        <v>3.8449999999999996E-6</v>
      </c>
      <c r="AA37" s="41">
        <v>3.8650000000000003E-6</v>
      </c>
      <c r="AB37" s="41">
        <v>3.8750000000000002E-6</v>
      </c>
      <c r="AC37" s="41">
        <v>3.9149999999999998E-6</v>
      </c>
      <c r="AD37" s="41">
        <v>3.9759999999999997E-6</v>
      </c>
      <c r="AE37" s="41">
        <v>4.0160000000000002E-6</v>
      </c>
      <c r="AF37" s="41">
        <v>4.036E-6</v>
      </c>
      <c r="AG37" s="41">
        <v>4.0960000000000003E-6</v>
      </c>
    </row>
    <row r="38" spans="1:33" ht="15.75" customHeight="1" x14ac:dyDescent="0.2">
      <c r="A38" s="41" t="s">
        <v>269</v>
      </c>
      <c r="B38" s="41">
        <v>1.728E-6</v>
      </c>
      <c r="C38" s="41">
        <v>1.753E-6</v>
      </c>
      <c r="D38" s="41">
        <v>1.7269999999999999E-6</v>
      </c>
      <c r="E38" s="41">
        <v>1.702E-6</v>
      </c>
      <c r="F38" s="41">
        <v>1.685E-6</v>
      </c>
      <c r="G38" s="41">
        <v>1.6759999999999999E-6</v>
      </c>
      <c r="H38" s="41">
        <v>1.6589999999999999E-6</v>
      </c>
      <c r="I38" s="41">
        <v>1.668E-6</v>
      </c>
      <c r="J38" s="41">
        <v>1.6759999999999999E-6</v>
      </c>
      <c r="K38" s="41">
        <v>1.668E-6</v>
      </c>
      <c r="L38" s="41">
        <v>1.668E-6</v>
      </c>
      <c r="M38" s="41">
        <v>1.668E-6</v>
      </c>
      <c r="N38" s="41">
        <v>1.6589999999999999E-6</v>
      </c>
      <c r="O38" s="41">
        <v>1.6589999999999999E-6</v>
      </c>
      <c r="P38" s="41">
        <v>1.668E-6</v>
      </c>
      <c r="Q38" s="41">
        <v>1.668E-6</v>
      </c>
      <c r="R38" s="41">
        <v>1.6589999999999999E-6</v>
      </c>
      <c r="S38" s="41">
        <v>1.6589999999999999E-6</v>
      </c>
      <c r="T38" s="41">
        <v>1.668E-6</v>
      </c>
      <c r="U38" s="41">
        <v>1.668E-6</v>
      </c>
      <c r="V38" s="41">
        <v>1.6589999999999999E-6</v>
      </c>
      <c r="W38" s="41">
        <v>1.6589999999999999E-6</v>
      </c>
      <c r="X38" s="41">
        <v>1.6589999999999999E-6</v>
      </c>
      <c r="Y38" s="41">
        <v>1.6589999999999999E-6</v>
      </c>
      <c r="Z38" s="41">
        <v>1.6589999999999999E-6</v>
      </c>
      <c r="AA38" s="41">
        <v>1.6589999999999999E-6</v>
      </c>
      <c r="AB38" s="41">
        <v>1.6589999999999999E-6</v>
      </c>
      <c r="AC38" s="41">
        <v>1.6589999999999999E-6</v>
      </c>
      <c r="AD38" s="41">
        <v>1.6589999999999999E-6</v>
      </c>
      <c r="AE38" s="41">
        <v>1.6589999999999999E-6</v>
      </c>
      <c r="AF38" s="41">
        <v>1.6589999999999999E-6</v>
      </c>
      <c r="AG38" s="41">
        <v>1.6589999999999999E-6</v>
      </c>
    </row>
    <row r="39" spans="1:33" ht="15.75" customHeight="1" x14ac:dyDescent="0.2">
      <c r="A39" s="41" t="s">
        <v>270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</row>
    <row r="40" spans="1:33" ht="15.75" customHeight="1" x14ac:dyDescent="0.2">
      <c r="A40" s="41" t="s">
        <v>271</v>
      </c>
      <c r="B40" s="41">
        <v>8.8349999999999993E-6</v>
      </c>
      <c r="C40" s="41">
        <v>8.3440000000000001E-6</v>
      </c>
      <c r="D40" s="41">
        <v>9.1439999999999992E-6</v>
      </c>
      <c r="E40" s="41">
        <v>9.3649999999999993E-6</v>
      </c>
      <c r="F40" s="41">
        <v>9.5480000000000007E-6</v>
      </c>
      <c r="G40" s="41">
        <v>9.893E-6</v>
      </c>
      <c r="H40" s="41">
        <v>1.0139999999999999E-5</v>
      </c>
      <c r="I40" s="41">
        <v>1.039E-5</v>
      </c>
      <c r="J40" s="41">
        <v>1.064E-5</v>
      </c>
      <c r="K40" s="41">
        <v>1.076E-5</v>
      </c>
      <c r="L40" s="41">
        <v>1.1E-5</v>
      </c>
      <c r="M40" s="41">
        <v>1.1199999999999999E-5</v>
      </c>
      <c r="N40" s="41">
        <v>1.147E-5</v>
      </c>
      <c r="O40" s="41">
        <v>1.1600000000000001E-5</v>
      </c>
      <c r="P40" s="41">
        <v>1.203E-5</v>
      </c>
      <c r="Q40" s="41">
        <v>1.222E-5</v>
      </c>
      <c r="R40" s="41">
        <v>1.2459999999999999E-5</v>
      </c>
      <c r="S40" s="41">
        <v>1.279E-5</v>
      </c>
      <c r="T40" s="41">
        <v>1.2850000000000001E-5</v>
      </c>
      <c r="U40" s="41">
        <v>1.309E-5</v>
      </c>
      <c r="V40" s="41">
        <v>1.331E-5</v>
      </c>
      <c r="W40" s="41">
        <v>1.346E-5</v>
      </c>
      <c r="X40" s="41">
        <v>1.362E-5</v>
      </c>
      <c r="Y40" s="41">
        <v>1.398E-5</v>
      </c>
      <c r="Z40" s="41">
        <v>1.415E-5</v>
      </c>
      <c r="AA40" s="41">
        <v>1.435E-5</v>
      </c>
      <c r="AB40" s="41">
        <v>1.466E-5</v>
      </c>
      <c r="AC40" s="41">
        <v>1.4769999999999999E-5</v>
      </c>
      <c r="AD40" s="41">
        <v>1.5140000000000001E-5</v>
      </c>
      <c r="AE40" s="41">
        <v>1.543E-5</v>
      </c>
      <c r="AF40" s="41">
        <v>1.5659999999999999E-5</v>
      </c>
      <c r="AG40" s="41">
        <v>1.5820000000000001E-5</v>
      </c>
    </row>
    <row r="41" spans="1:33" ht="15.75" customHeight="1" x14ac:dyDescent="0.2">
      <c r="A41" s="41" t="s">
        <v>272</v>
      </c>
      <c r="B41" s="41">
        <v>1.114E-5</v>
      </c>
      <c r="C41" s="41">
        <v>1.0370000000000001E-5</v>
      </c>
      <c r="D41" s="41">
        <v>1.2E-5</v>
      </c>
      <c r="E41" s="41">
        <v>1.202E-5</v>
      </c>
      <c r="F41" s="41">
        <v>1.1960000000000001E-5</v>
      </c>
      <c r="G41" s="41">
        <v>1.206E-5</v>
      </c>
      <c r="H41" s="41">
        <v>1.221E-5</v>
      </c>
      <c r="I41" s="41">
        <v>1.2320000000000001E-5</v>
      </c>
      <c r="J41" s="41">
        <v>1.258E-5</v>
      </c>
      <c r="K41" s="41">
        <v>1.259E-5</v>
      </c>
      <c r="L41" s="41">
        <v>1.294E-5</v>
      </c>
      <c r="M41" s="41">
        <v>1.313E-5</v>
      </c>
      <c r="N41" s="41">
        <v>1.3370000000000001E-5</v>
      </c>
      <c r="O41" s="41">
        <v>1.3499999999999999E-5</v>
      </c>
      <c r="P41" s="41">
        <v>1.3730000000000001E-5</v>
      </c>
      <c r="Q41" s="41">
        <v>1.3879999999999999E-5</v>
      </c>
      <c r="R41" s="41">
        <v>1.4070000000000001E-5</v>
      </c>
      <c r="S41" s="41">
        <v>1.4229999999999999E-5</v>
      </c>
      <c r="T41" s="41">
        <v>1.4399999999999999E-5</v>
      </c>
      <c r="U41" s="41">
        <v>1.456E-5</v>
      </c>
      <c r="V41" s="41">
        <v>1.4759999999999999E-5</v>
      </c>
      <c r="W41" s="41">
        <v>1.4949999999999999E-5</v>
      </c>
      <c r="X41" s="41">
        <v>1.505E-5</v>
      </c>
      <c r="Y41" s="41">
        <v>1.52E-5</v>
      </c>
      <c r="Z41" s="41">
        <v>1.524E-5</v>
      </c>
      <c r="AA41" s="41">
        <v>1.522E-5</v>
      </c>
      <c r="AB41" s="41">
        <v>1.5119999999999999E-5</v>
      </c>
      <c r="AC41" s="41">
        <v>1.5359999999999999E-5</v>
      </c>
      <c r="AD41" s="41">
        <v>1.5489999999999999E-5</v>
      </c>
      <c r="AE41" s="41">
        <v>1.571E-5</v>
      </c>
      <c r="AF41" s="41">
        <v>1.5909999999999998E-5</v>
      </c>
      <c r="AG41" s="41">
        <v>1.6140000000000001E-5</v>
      </c>
    </row>
    <row r="42" spans="1:33" ht="15.75" customHeight="1" x14ac:dyDescent="0.2">
      <c r="A42" s="41" t="s">
        <v>273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</row>
    <row r="43" spans="1:33" ht="15.75" customHeight="1" x14ac:dyDescent="0.15"/>
    <row r="44" spans="1:33" ht="15.75" customHeight="1" x14ac:dyDescent="0.2">
      <c r="A44" s="1" t="s">
        <v>274</v>
      </c>
    </row>
    <row r="45" spans="1:33" ht="15.75" customHeight="1" x14ac:dyDescent="0.2">
      <c r="B45" s="4">
        <v>2019</v>
      </c>
      <c r="C45" s="4">
        <v>2020</v>
      </c>
      <c r="D45" s="4">
        <v>2021</v>
      </c>
      <c r="E45" s="4">
        <v>2022</v>
      </c>
      <c r="F45" s="4">
        <v>2023</v>
      </c>
      <c r="G45" s="4">
        <v>2024</v>
      </c>
      <c r="H45" s="4">
        <v>2025</v>
      </c>
      <c r="I45" s="4">
        <v>2026</v>
      </c>
      <c r="J45" s="4">
        <v>2027</v>
      </c>
      <c r="K45" s="4">
        <v>2028</v>
      </c>
      <c r="L45" s="4">
        <v>2029</v>
      </c>
      <c r="M45" s="4">
        <v>2030</v>
      </c>
      <c r="N45" s="4">
        <v>2031</v>
      </c>
      <c r="O45" s="4">
        <v>2032</v>
      </c>
      <c r="P45" s="4">
        <v>2033</v>
      </c>
      <c r="Q45" s="4">
        <v>2034</v>
      </c>
      <c r="R45" s="4">
        <v>2035</v>
      </c>
      <c r="S45" s="4">
        <v>2036</v>
      </c>
      <c r="T45" s="4">
        <v>2037</v>
      </c>
      <c r="U45" s="4">
        <v>2038</v>
      </c>
      <c r="V45" s="4">
        <v>2039</v>
      </c>
      <c r="W45" s="4">
        <v>2040</v>
      </c>
      <c r="X45" s="4">
        <v>2041</v>
      </c>
      <c r="Y45" s="4">
        <v>2042</v>
      </c>
      <c r="Z45" s="4">
        <v>2043</v>
      </c>
      <c r="AA45" s="4">
        <v>2044</v>
      </c>
      <c r="AB45" s="4">
        <v>2045</v>
      </c>
      <c r="AC45" s="4">
        <v>2046</v>
      </c>
      <c r="AD45" s="4">
        <v>2047</v>
      </c>
      <c r="AE45" s="4">
        <v>2048</v>
      </c>
      <c r="AF45" s="4">
        <v>2049</v>
      </c>
      <c r="AG45" s="4">
        <v>2050</v>
      </c>
    </row>
    <row r="46" spans="1:33" ht="15.75" customHeight="1" x14ac:dyDescent="0.15"/>
    <row r="47" spans="1:33" ht="15.75" customHeight="1" x14ac:dyDescent="0.2">
      <c r="A47" s="4" t="s">
        <v>257</v>
      </c>
      <c r="B47" s="4">
        <v>2019</v>
      </c>
      <c r="C47" s="4">
        <v>2020</v>
      </c>
      <c r="D47" s="4">
        <v>2021</v>
      </c>
      <c r="E47" s="4">
        <v>2022</v>
      </c>
      <c r="F47" s="4">
        <v>2023</v>
      </c>
      <c r="G47" s="4">
        <v>2024</v>
      </c>
      <c r="H47" s="4">
        <v>2025</v>
      </c>
      <c r="I47" s="4">
        <v>2026</v>
      </c>
      <c r="J47" s="4">
        <v>2027</v>
      </c>
      <c r="K47" s="4">
        <v>2028</v>
      </c>
      <c r="L47" s="4">
        <v>2029</v>
      </c>
      <c r="M47" s="4">
        <v>2030</v>
      </c>
      <c r="N47" s="4">
        <v>2031</v>
      </c>
      <c r="O47" s="4">
        <v>2032</v>
      </c>
      <c r="P47" s="4">
        <v>2033</v>
      </c>
      <c r="Q47" s="4">
        <v>2034</v>
      </c>
      <c r="R47" s="4">
        <v>2035</v>
      </c>
      <c r="S47" s="4">
        <v>2036</v>
      </c>
      <c r="T47" s="4">
        <v>2037</v>
      </c>
      <c r="U47" s="4">
        <v>2038</v>
      </c>
      <c r="V47" s="4">
        <v>2039</v>
      </c>
      <c r="W47" s="4">
        <v>2040</v>
      </c>
      <c r="X47" s="4">
        <v>2041</v>
      </c>
      <c r="Y47" s="4">
        <v>2042</v>
      </c>
      <c r="Z47" s="4">
        <v>2043</v>
      </c>
      <c r="AA47" s="4">
        <v>2044</v>
      </c>
      <c r="AB47" s="4">
        <v>2045</v>
      </c>
      <c r="AC47" s="4">
        <v>2046</v>
      </c>
      <c r="AD47" s="4">
        <v>2047</v>
      </c>
      <c r="AE47" s="4">
        <v>2048</v>
      </c>
      <c r="AF47" s="4">
        <v>2049</v>
      </c>
      <c r="AG47" s="4">
        <v>2050</v>
      </c>
    </row>
    <row r="48" spans="1:33" ht="15.75" customHeight="1" x14ac:dyDescent="0.2">
      <c r="A48" s="41" t="s">
        <v>275</v>
      </c>
      <c r="B48" s="41">
        <v>10375000</v>
      </c>
      <c r="C48" s="41">
        <v>10375000</v>
      </c>
      <c r="D48" s="41">
        <v>10375000</v>
      </c>
      <c r="E48" s="41">
        <v>10375000</v>
      </c>
      <c r="F48" s="41">
        <v>10375000</v>
      </c>
      <c r="G48" s="41">
        <v>10375000</v>
      </c>
      <c r="H48" s="41">
        <v>10375000</v>
      </c>
      <c r="I48" s="41">
        <v>10375000</v>
      </c>
      <c r="J48" s="41">
        <v>10375000</v>
      </c>
      <c r="K48" s="41">
        <v>10375000</v>
      </c>
      <c r="L48" s="41">
        <v>10375000</v>
      </c>
      <c r="M48" s="41">
        <v>10375000</v>
      </c>
      <c r="N48" s="41">
        <v>10375000</v>
      </c>
      <c r="O48" s="41">
        <v>10375000</v>
      </c>
      <c r="P48" s="41">
        <v>10375000</v>
      </c>
      <c r="Q48" s="41">
        <v>10375000</v>
      </c>
      <c r="R48" s="41">
        <v>10375000</v>
      </c>
      <c r="S48" s="41">
        <v>10375000</v>
      </c>
      <c r="T48" s="41">
        <v>10375000</v>
      </c>
      <c r="U48" s="41">
        <v>10375000</v>
      </c>
      <c r="V48" s="41">
        <v>10375000</v>
      </c>
      <c r="W48" s="41">
        <v>10375000</v>
      </c>
      <c r="X48" s="41">
        <v>10375000</v>
      </c>
      <c r="Y48" s="41">
        <v>10375000</v>
      </c>
      <c r="Z48" s="41">
        <v>10375000</v>
      </c>
      <c r="AA48" s="41">
        <v>10375000</v>
      </c>
      <c r="AB48" s="41">
        <v>10375000</v>
      </c>
      <c r="AC48" s="41">
        <v>10375000</v>
      </c>
      <c r="AD48" s="41">
        <v>10375000</v>
      </c>
      <c r="AE48" s="41">
        <v>10375000</v>
      </c>
      <c r="AF48" s="41">
        <v>10375000</v>
      </c>
      <c r="AG48" s="41">
        <v>10375000</v>
      </c>
    </row>
    <row r="49" spans="1:33" ht="15.75" customHeight="1" x14ac:dyDescent="0.2">
      <c r="A49" s="41" t="s">
        <v>276</v>
      </c>
      <c r="B49" s="41">
        <v>6516500</v>
      </c>
      <c r="C49" s="41">
        <v>6516500</v>
      </c>
      <c r="D49" s="41">
        <v>6516500</v>
      </c>
      <c r="E49" s="41">
        <v>6516500</v>
      </c>
      <c r="F49" s="41">
        <v>6516500</v>
      </c>
      <c r="G49" s="41">
        <v>6516500</v>
      </c>
      <c r="H49" s="41">
        <v>6516500</v>
      </c>
      <c r="I49" s="41">
        <v>6516500</v>
      </c>
      <c r="J49" s="41">
        <v>6516500</v>
      </c>
      <c r="K49" s="41">
        <v>6516500</v>
      </c>
      <c r="L49" s="41">
        <v>6516500</v>
      </c>
      <c r="M49" s="41">
        <v>6516500</v>
      </c>
      <c r="N49" s="41">
        <v>6516500</v>
      </c>
      <c r="O49" s="41">
        <v>6516500</v>
      </c>
      <c r="P49" s="41">
        <v>6516500</v>
      </c>
      <c r="Q49" s="41">
        <v>6516500</v>
      </c>
      <c r="R49" s="41">
        <v>6516500</v>
      </c>
      <c r="S49" s="41">
        <v>6516500</v>
      </c>
      <c r="T49" s="41">
        <v>6516500</v>
      </c>
      <c r="U49" s="41">
        <v>6516500</v>
      </c>
      <c r="V49" s="41">
        <v>6516500</v>
      </c>
      <c r="W49" s="41">
        <v>6516500</v>
      </c>
      <c r="X49" s="41">
        <v>6516500</v>
      </c>
      <c r="Y49" s="41">
        <v>6516500</v>
      </c>
      <c r="Z49" s="41">
        <v>6516500</v>
      </c>
      <c r="AA49" s="41">
        <v>6516500</v>
      </c>
      <c r="AB49" s="41">
        <v>6516500</v>
      </c>
      <c r="AC49" s="41">
        <v>6516500</v>
      </c>
      <c r="AD49" s="41">
        <v>6516500</v>
      </c>
      <c r="AE49" s="41">
        <v>6516500</v>
      </c>
      <c r="AF49" s="41">
        <v>6516500</v>
      </c>
      <c r="AG49" s="41">
        <v>6516500</v>
      </c>
    </row>
    <row r="50" spans="1:33" ht="15.75" customHeight="1" x14ac:dyDescent="0.2">
      <c r="A50" s="41" t="s">
        <v>277</v>
      </c>
      <c r="B50" s="41">
        <v>10450000</v>
      </c>
      <c r="C50" s="41">
        <v>10450000</v>
      </c>
      <c r="D50" s="41">
        <v>10450000</v>
      </c>
      <c r="E50" s="41">
        <v>10450000</v>
      </c>
      <c r="F50" s="41">
        <v>10450000</v>
      </c>
      <c r="G50" s="41">
        <v>10450000</v>
      </c>
      <c r="H50" s="41">
        <v>10450000</v>
      </c>
      <c r="I50" s="41">
        <v>10450000</v>
      </c>
      <c r="J50" s="41">
        <v>10450000</v>
      </c>
      <c r="K50" s="41">
        <v>10450000</v>
      </c>
      <c r="L50" s="41">
        <v>10450000</v>
      </c>
      <c r="M50" s="41">
        <v>10450000</v>
      </c>
      <c r="N50" s="41">
        <v>10450000</v>
      </c>
      <c r="O50" s="41">
        <v>10450000</v>
      </c>
      <c r="P50" s="41">
        <v>10450000</v>
      </c>
      <c r="Q50" s="41">
        <v>10450000</v>
      </c>
      <c r="R50" s="41">
        <v>10450000</v>
      </c>
      <c r="S50" s="41">
        <v>10450000</v>
      </c>
      <c r="T50" s="41">
        <v>10450000</v>
      </c>
      <c r="U50" s="41">
        <v>10450000</v>
      </c>
      <c r="V50" s="41">
        <v>10450000</v>
      </c>
      <c r="W50" s="41">
        <v>10450000</v>
      </c>
      <c r="X50" s="41">
        <v>10450000</v>
      </c>
      <c r="Y50" s="41">
        <v>10450000</v>
      </c>
      <c r="Z50" s="41">
        <v>10450000</v>
      </c>
      <c r="AA50" s="41">
        <v>10450000</v>
      </c>
      <c r="AB50" s="41">
        <v>10450000</v>
      </c>
      <c r="AC50" s="41">
        <v>10450000</v>
      </c>
      <c r="AD50" s="41">
        <v>10450000</v>
      </c>
      <c r="AE50" s="41">
        <v>10450000</v>
      </c>
      <c r="AF50" s="41">
        <v>10450000</v>
      </c>
      <c r="AG50" s="41">
        <v>10450000</v>
      </c>
    </row>
    <row r="51" spans="1:33" ht="15.75" customHeight="1" x14ac:dyDescent="0.2">
      <c r="A51" s="4" t="s">
        <v>278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</row>
    <row r="52" spans="1:33" ht="15.75" customHeight="1" x14ac:dyDescent="0.2">
      <c r="A52" s="4" t="s">
        <v>279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ht="15.75" customHeight="1" x14ac:dyDescent="0.2">
      <c r="A53" s="4" t="s">
        <v>280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ht="15.75" customHeight="1" x14ac:dyDescent="0.2">
      <c r="A54" s="4" t="s">
        <v>281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ht="15.75" customHeight="1" x14ac:dyDescent="0.2">
      <c r="A55" s="41" t="s">
        <v>282</v>
      </c>
      <c r="B55" s="41">
        <v>14500000</v>
      </c>
      <c r="C55" s="41">
        <v>14500000</v>
      </c>
      <c r="D55" s="41">
        <v>14500000</v>
      </c>
      <c r="E55" s="41">
        <v>14500000</v>
      </c>
      <c r="F55" s="41">
        <v>14500000</v>
      </c>
      <c r="G55" s="41">
        <v>14500000</v>
      </c>
      <c r="H55" s="41">
        <v>14500000</v>
      </c>
      <c r="I55" s="41">
        <v>14500000</v>
      </c>
      <c r="J55" s="41">
        <v>14500000</v>
      </c>
      <c r="K55" s="41">
        <v>14500000</v>
      </c>
      <c r="L55" s="41">
        <v>14500000</v>
      </c>
      <c r="M55" s="41">
        <v>14500000</v>
      </c>
      <c r="N55" s="41">
        <v>14500000</v>
      </c>
      <c r="O55" s="41">
        <v>14500000</v>
      </c>
      <c r="P55" s="41">
        <v>14500000</v>
      </c>
      <c r="Q55" s="41">
        <v>14500000</v>
      </c>
      <c r="R55" s="41">
        <v>14500000</v>
      </c>
      <c r="S55" s="41">
        <v>14500000</v>
      </c>
      <c r="T55" s="41">
        <v>14500000</v>
      </c>
      <c r="U55" s="41">
        <v>14500000</v>
      </c>
      <c r="V55" s="41">
        <v>14500000</v>
      </c>
      <c r="W55" s="41">
        <v>14500000</v>
      </c>
      <c r="X55" s="41">
        <v>14500000</v>
      </c>
      <c r="Y55" s="41">
        <v>14500000</v>
      </c>
      <c r="Z55" s="41">
        <v>14500000</v>
      </c>
      <c r="AA55" s="41">
        <v>14500000</v>
      </c>
      <c r="AB55" s="41">
        <v>14500000</v>
      </c>
      <c r="AC55" s="41">
        <v>14500000</v>
      </c>
      <c r="AD55" s="41">
        <v>14500000</v>
      </c>
      <c r="AE55" s="41">
        <v>14500000</v>
      </c>
      <c r="AF55" s="41">
        <v>14500000</v>
      </c>
      <c r="AG55" s="41">
        <v>14500000</v>
      </c>
    </row>
    <row r="56" spans="1:33" ht="15.75" customHeight="1" x14ac:dyDescent="0.2">
      <c r="A56" s="4" t="s">
        <v>283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ht="15.75" customHeight="1" x14ac:dyDescent="0.2">
      <c r="A57" s="41" t="s">
        <v>284</v>
      </c>
      <c r="B57" s="41">
        <v>10000000</v>
      </c>
      <c r="C57" s="41">
        <v>10000000</v>
      </c>
      <c r="D57" s="41">
        <v>10000000</v>
      </c>
      <c r="E57" s="41">
        <v>10000000</v>
      </c>
      <c r="F57" s="41">
        <v>10000000</v>
      </c>
      <c r="G57" s="41">
        <v>10000000</v>
      </c>
      <c r="H57" s="41">
        <v>10000000</v>
      </c>
      <c r="I57" s="41">
        <v>10000000</v>
      </c>
      <c r="J57" s="41">
        <v>10000000</v>
      </c>
      <c r="K57" s="41">
        <v>10000000</v>
      </c>
      <c r="L57" s="41">
        <v>10000000</v>
      </c>
      <c r="M57" s="41">
        <v>10000000</v>
      </c>
      <c r="N57" s="41">
        <v>10000000</v>
      </c>
      <c r="O57" s="41">
        <v>10000000</v>
      </c>
      <c r="P57" s="41">
        <v>10000000</v>
      </c>
      <c r="Q57" s="41">
        <v>10000000</v>
      </c>
      <c r="R57" s="41">
        <v>10000000</v>
      </c>
      <c r="S57" s="41">
        <v>10000000</v>
      </c>
      <c r="T57" s="41">
        <v>10000000</v>
      </c>
      <c r="U57" s="41">
        <v>10000000</v>
      </c>
      <c r="V57" s="41">
        <v>10000000</v>
      </c>
      <c r="W57" s="41">
        <v>10000000</v>
      </c>
      <c r="X57" s="41">
        <v>10000000</v>
      </c>
      <c r="Y57" s="41">
        <v>10000000</v>
      </c>
      <c r="Z57" s="41">
        <v>10000000</v>
      </c>
      <c r="AA57" s="41">
        <v>10000000</v>
      </c>
      <c r="AB57" s="41">
        <v>10000000</v>
      </c>
      <c r="AC57" s="41">
        <v>10000000</v>
      </c>
      <c r="AD57" s="41">
        <v>10000000</v>
      </c>
      <c r="AE57" s="41">
        <v>10000000</v>
      </c>
      <c r="AF57" s="41">
        <v>10000000</v>
      </c>
      <c r="AG57" s="41">
        <v>10000000</v>
      </c>
    </row>
    <row r="58" spans="1:33" ht="15.75" customHeight="1" x14ac:dyDescent="0.2">
      <c r="A58" s="41" t="s">
        <v>285</v>
      </c>
      <c r="B58" s="41">
        <v>8902000</v>
      </c>
      <c r="C58" s="41">
        <v>8902000</v>
      </c>
      <c r="D58" s="41">
        <v>8902000</v>
      </c>
      <c r="E58" s="41">
        <v>8902000</v>
      </c>
      <c r="F58" s="41">
        <v>8902000</v>
      </c>
      <c r="G58" s="41">
        <v>8902000</v>
      </c>
      <c r="H58" s="41">
        <v>8902000</v>
      </c>
      <c r="I58" s="41">
        <v>8902000</v>
      </c>
      <c r="J58" s="41">
        <v>8902000</v>
      </c>
      <c r="K58" s="41">
        <v>8902000</v>
      </c>
      <c r="L58" s="41">
        <v>8902000</v>
      </c>
      <c r="M58" s="41">
        <v>8902000</v>
      </c>
      <c r="N58" s="41">
        <v>8902000</v>
      </c>
      <c r="O58" s="41">
        <v>8902000</v>
      </c>
      <c r="P58" s="41">
        <v>8902000</v>
      </c>
      <c r="Q58" s="41">
        <v>8902000</v>
      </c>
      <c r="R58" s="41">
        <v>8902000</v>
      </c>
      <c r="S58" s="41">
        <v>8902000</v>
      </c>
      <c r="T58" s="41">
        <v>8902000</v>
      </c>
      <c r="U58" s="41">
        <v>8902000</v>
      </c>
      <c r="V58" s="41">
        <v>8902000</v>
      </c>
      <c r="W58" s="41">
        <v>8902000</v>
      </c>
      <c r="X58" s="41">
        <v>8902000</v>
      </c>
      <c r="Y58" s="41">
        <v>8902000</v>
      </c>
      <c r="Z58" s="41">
        <v>8902000</v>
      </c>
      <c r="AA58" s="41">
        <v>8902000</v>
      </c>
      <c r="AB58" s="41">
        <v>8902000</v>
      </c>
      <c r="AC58" s="41">
        <v>8902000</v>
      </c>
      <c r="AD58" s="41">
        <v>8902000</v>
      </c>
      <c r="AE58" s="41">
        <v>8902000</v>
      </c>
      <c r="AF58" s="41">
        <v>8902000</v>
      </c>
      <c r="AG58" s="41">
        <v>8902000</v>
      </c>
    </row>
    <row r="59" spans="1:33" ht="15.75" customHeight="1" x14ac:dyDescent="0.2">
      <c r="A59" s="41" t="s">
        <v>286</v>
      </c>
      <c r="B59" s="41">
        <v>10928800</v>
      </c>
      <c r="C59" s="41">
        <v>10928800</v>
      </c>
      <c r="D59" s="41">
        <v>10928800</v>
      </c>
      <c r="E59" s="41">
        <v>10928800</v>
      </c>
      <c r="F59" s="41">
        <v>10928800</v>
      </c>
      <c r="G59" s="41">
        <v>10928800</v>
      </c>
      <c r="H59" s="41">
        <v>10928800</v>
      </c>
      <c r="I59" s="41">
        <v>10928800</v>
      </c>
      <c r="J59" s="41">
        <v>10928800</v>
      </c>
      <c r="K59" s="41">
        <v>10928800</v>
      </c>
      <c r="L59" s="41">
        <v>10928800</v>
      </c>
      <c r="M59" s="41">
        <v>10928800</v>
      </c>
      <c r="N59" s="41">
        <v>10928800</v>
      </c>
      <c r="O59" s="41">
        <v>10928800</v>
      </c>
      <c r="P59" s="41">
        <v>10928800</v>
      </c>
      <c r="Q59" s="41">
        <v>10928800</v>
      </c>
      <c r="R59" s="41">
        <v>10928800</v>
      </c>
      <c r="S59" s="41">
        <v>10928800</v>
      </c>
      <c r="T59" s="41">
        <v>10928800</v>
      </c>
      <c r="U59" s="41">
        <v>10928800</v>
      </c>
      <c r="V59" s="41">
        <v>10928800</v>
      </c>
      <c r="W59" s="41">
        <v>10928800</v>
      </c>
      <c r="X59" s="41">
        <v>10928800</v>
      </c>
      <c r="Y59" s="41">
        <v>10928800</v>
      </c>
      <c r="Z59" s="41">
        <v>10928800</v>
      </c>
      <c r="AA59" s="41">
        <v>10928800</v>
      </c>
      <c r="AB59" s="41">
        <v>10928800</v>
      </c>
      <c r="AC59" s="41">
        <v>10928800</v>
      </c>
      <c r="AD59" s="41">
        <v>10928800</v>
      </c>
      <c r="AE59" s="41">
        <v>10928800</v>
      </c>
      <c r="AF59" s="41">
        <v>10928800</v>
      </c>
      <c r="AG59" s="41">
        <v>10928800</v>
      </c>
    </row>
    <row r="60" spans="1:33" ht="15.75" customHeight="1" x14ac:dyDescent="0.2">
      <c r="A60" s="4" t="s">
        <v>287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ht="15.75" customHeight="1" x14ac:dyDescent="0.2">
      <c r="A61" s="41" t="s">
        <v>288</v>
      </c>
      <c r="B61" s="41">
        <v>10000000</v>
      </c>
      <c r="C61" s="41">
        <v>10000000</v>
      </c>
      <c r="D61" s="41">
        <v>10000000</v>
      </c>
      <c r="E61" s="41">
        <v>10000000</v>
      </c>
      <c r="F61" s="41">
        <v>10000000</v>
      </c>
      <c r="G61" s="41">
        <v>10000000</v>
      </c>
      <c r="H61" s="41">
        <v>10000000</v>
      </c>
      <c r="I61" s="41">
        <v>10000000</v>
      </c>
      <c r="J61" s="41">
        <v>10000000</v>
      </c>
      <c r="K61" s="41">
        <v>10000000</v>
      </c>
      <c r="L61" s="41">
        <v>10000000</v>
      </c>
      <c r="M61" s="41">
        <v>10000000</v>
      </c>
      <c r="N61" s="41">
        <v>10000000</v>
      </c>
      <c r="O61" s="41">
        <v>10000000</v>
      </c>
      <c r="P61" s="41">
        <v>10000000</v>
      </c>
      <c r="Q61" s="41">
        <v>10000000</v>
      </c>
      <c r="R61" s="41">
        <v>10000000</v>
      </c>
      <c r="S61" s="41">
        <v>10000000</v>
      </c>
      <c r="T61" s="41">
        <v>10000000</v>
      </c>
      <c r="U61" s="41">
        <v>10000000</v>
      </c>
      <c r="V61" s="41">
        <v>10000000</v>
      </c>
      <c r="W61" s="41">
        <v>10000000</v>
      </c>
      <c r="X61" s="41">
        <v>10000000</v>
      </c>
      <c r="Y61" s="41">
        <v>10000000</v>
      </c>
      <c r="Z61" s="41">
        <v>10000000</v>
      </c>
      <c r="AA61" s="41">
        <v>10000000</v>
      </c>
      <c r="AB61" s="41">
        <v>10000000</v>
      </c>
      <c r="AC61" s="41">
        <v>10000000</v>
      </c>
      <c r="AD61" s="41">
        <v>10000000</v>
      </c>
      <c r="AE61" s="41">
        <v>10000000</v>
      </c>
      <c r="AF61" s="41">
        <v>10000000</v>
      </c>
      <c r="AG61" s="41">
        <v>10000000</v>
      </c>
    </row>
    <row r="62" spans="1:33" ht="15.75" customHeight="1" x14ac:dyDescent="0.2">
      <c r="A62" s="41" t="s">
        <v>289</v>
      </c>
      <c r="B62" s="41">
        <v>10000000</v>
      </c>
      <c r="C62" s="41">
        <v>10000000</v>
      </c>
      <c r="D62" s="41">
        <v>10000000</v>
      </c>
      <c r="E62" s="41">
        <v>10000000</v>
      </c>
      <c r="F62" s="41">
        <v>10000000</v>
      </c>
      <c r="G62" s="41">
        <v>10000000</v>
      </c>
      <c r="H62" s="41">
        <v>10000000</v>
      </c>
      <c r="I62" s="41">
        <v>10000000</v>
      </c>
      <c r="J62" s="41">
        <v>10000000</v>
      </c>
      <c r="K62" s="41">
        <v>10000000</v>
      </c>
      <c r="L62" s="41">
        <v>10000000</v>
      </c>
      <c r="M62" s="41">
        <v>10000000</v>
      </c>
      <c r="N62" s="41">
        <v>10000000</v>
      </c>
      <c r="O62" s="41">
        <v>10000000</v>
      </c>
      <c r="P62" s="41">
        <v>10000000</v>
      </c>
      <c r="Q62" s="41">
        <v>10000000</v>
      </c>
      <c r="R62" s="41">
        <v>10000000</v>
      </c>
      <c r="S62" s="41">
        <v>10000000</v>
      </c>
      <c r="T62" s="41">
        <v>10000000</v>
      </c>
      <c r="U62" s="41">
        <v>10000000</v>
      </c>
      <c r="V62" s="41">
        <v>10000000</v>
      </c>
      <c r="W62" s="41">
        <v>10000000</v>
      </c>
      <c r="X62" s="41">
        <v>10000000</v>
      </c>
      <c r="Y62" s="41">
        <v>10000000</v>
      </c>
      <c r="Z62" s="41">
        <v>10000000</v>
      </c>
      <c r="AA62" s="41">
        <v>10000000</v>
      </c>
      <c r="AB62" s="41">
        <v>10000000</v>
      </c>
      <c r="AC62" s="41">
        <v>10000000</v>
      </c>
      <c r="AD62" s="41">
        <v>10000000</v>
      </c>
      <c r="AE62" s="41">
        <v>10000000</v>
      </c>
      <c r="AF62" s="41">
        <v>10000000</v>
      </c>
      <c r="AG62" s="41">
        <v>10000000</v>
      </c>
    </row>
    <row r="63" spans="1:33" ht="15.75" customHeight="1" x14ac:dyDescent="0.2">
      <c r="A63" s="41" t="s">
        <v>290</v>
      </c>
      <c r="B63" s="41">
        <v>14500000</v>
      </c>
      <c r="C63" s="41">
        <v>14500000</v>
      </c>
      <c r="D63" s="41">
        <v>14500000</v>
      </c>
      <c r="E63" s="41">
        <v>14500000</v>
      </c>
      <c r="F63" s="41">
        <v>14500000</v>
      </c>
      <c r="G63" s="41">
        <v>14500000</v>
      </c>
      <c r="H63" s="41">
        <v>14500000</v>
      </c>
      <c r="I63" s="41">
        <v>14500000</v>
      </c>
      <c r="J63" s="41">
        <v>14500000</v>
      </c>
      <c r="K63" s="41">
        <v>14500000</v>
      </c>
      <c r="L63" s="41">
        <v>14500000</v>
      </c>
      <c r="M63" s="41">
        <v>14500000</v>
      </c>
      <c r="N63" s="41">
        <v>14500000</v>
      </c>
      <c r="O63" s="41">
        <v>14500000</v>
      </c>
      <c r="P63" s="41">
        <v>14500000</v>
      </c>
      <c r="Q63" s="41">
        <v>14500000</v>
      </c>
      <c r="R63" s="41">
        <v>14500000</v>
      </c>
      <c r="S63" s="41">
        <v>14500000</v>
      </c>
      <c r="T63" s="41">
        <v>14500000</v>
      </c>
      <c r="U63" s="41">
        <v>14500000</v>
      </c>
      <c r="V63" s="41">
        <v>14500000</v>
      </c>
      <c r="W63" s="41">
        <v>14500000</v>
      </c>
      <c r="X63" s="41">
        <v>14500000</v>
      </c>
      <c r="Y63" s="41">
        <v>14500000</v>
      </c>
      <c r="Z63" s="41">
        <v>14500000</v>
      </c>
      <c r="AA63" s="41">
        <v>14500000</v>
      </c>
      <c r="AB63" s="41">
        <v>14500000</v>
      </c>
      <c r="AC63" s="41">
        <v>14500000</v>
      </c>
      <c r="AD63" s="41">
        <v>14500000</v>
      </c>
      <c r="AE63" s="41">
        <v>14500000</v>
      </c>
      <c r="AF63" s="41">
        <v>14500000</v>
      </c>
      <c r="AG63" s="41">
        <v>14500000</v>
      </c>
    </row>
    <row r="64" spans="1:33" ht="15.75" customHeight="1" x14ac:dyDescent="0.15"/>
    <row r="65" spans="1:33" ht="15.75" customHeight="1" x14ac:dyDescent="0.2">
      <c r="A65" s="1" t="s">
        <v>291</v>
      </c>
    </row>
    <row r="66" spans="1:33" ht="15.75" customHeight="1" x14ac:dyDescent="0.15"/>
    <row r="67" spans="1:33" ht="15.75" customHeight="1" x14ac:dyDescent="0.2">
      <c r="A67" s="4" t="s">
        <v>257</v>
      </c>
      <c r="B67" s="4">
        <v>2019</v>
      </c>
      <c r="C67" s="4">
        <v>2020</v>
      </c>
      <c r="D67" s="4">
        <v>2021</v>
      </c>
      <c r="E67" s="4">
        <v>2022</v>
      </c>
      <c r="F67" s="4">
        <v>2023</v>
      </c>
      <c r="G67" s="4">
        <v>2024</v>
      </c>
      <c r="H67" s="4">
        <v>2025</v>
      </c>
      <c r="I67" s="4">
        <v>2026</v>
      </c>
      <c r="J67" s="4">
        <v>2027</v>
      </c>
      <c r="K67" s="4">
        <v>2028</v>
      </c>
      <c r="L67" s="4">
        <v>2029</v>
      </c>
      <c r="M67" s="4">
        <v>2030</v>
      </c>
      <c r="N67" s="4">
        <v>2031</v>
      </c>
      <c r="O67" s="4">
        <v>2032</v>
      </c>
      <c r="P67" s="4">
        <v>2033</v>
      </c>
      <c r="Q67" s="4">
        <v>2034</v>
      </c>
      <c r="R67" s="4">
        <v>2035</v>
      </c>
      <c r="S67" s="4">
        <v>2036</v>
      </c>
      <c r="T67" s="4">
        <v>2037</v>
      </c>
      <c r="U67" s="4">
        <v>2038</v>
      </c>
      <c r="V67" s="4">
        <v>2039</v>
      </c>
      <c r="W67" s="4">
        <v>2040</v>
      </c>
      <c r="X67" s="4">
        <v>2041</v>
      </c>
      <c r="Y67" s="4">
        <v>2042</v>
      </c>
      <c r="Z67" s="4">
        <v>2043</v>
      </c>
      <c r="AA67" s="4">
        <v>2044</v>
      </c>
      <c r="AB67" s="4">
        <v>2045</v>
      </c>
      <c r="AC67" s="4">
        <v>2046</v>
      </c>
      <c r="AD67" s="4">
        <v>2047</v>
      </c>
      <c r="AE67" s="4">
        <v>2048</v>
      </c>
      <c r="AF67" s="4">
        <v>2049</v>
      </c>
      <c r="AG67" s="4">
        <v>2050</v>
      </c>
    </row>
    <row r="68" spans="1:33" ht="15.75" customHeight="1" x14ac:dyDescent="0.2">
      <c r="A68" s="4" t="s">
        <v>292</v>
      </c>
      <c r="B68" s="4">
        <v>0.54500000000000004</v>
      </c>
      <c r="C68" s="4">
        <v>0.54500000000000004</v>
      </c>
      <c r="D68" s="4">
        <v>0.54500000000000004</v>
      </c>
      <c r="E68" s="4">
        <v>0.54500000000000004</v>
      </c>
      <c r="F68" s="4">
        <v>0.54500000000000004</v>
      </c>
      <c r="G68" s="4">
        <v>0.54500000000000004</v>
      </c>
      <c r="H68" s="4">
        <v>0.54500000000000004</v>
      </c>
      <c r="I68" s="4">
        <v>0.54500000000000004</v>
      </c>
      <c r="J68" s="4">
        <v>0.54500000000000004</v>
      </c>
      <c r="K68" s="4">
        <v>0.54500000000000004</v>
      </c>
      <c r="L68" s="4">
        <v>0.54500000000000004</v>
      </c>
      <c r="M68" s="4">
        <v>0.54500000000000004</v>
      </c>
      <c r="N68" s="4">
        <v>0.54500000000000004</v>
      </c>
      <c r="O68" s="4">
        <v>0.54500000000000004</v>
      </c>
      <c r="P68" s="4">
        <v>0.54500000000000004</v>
      </c>
      <c r="Q68" s="4">
        <v>0.54500000000000004</v>
      </c>
      <c r="R68" s="4">
        <v>0.54500000000000004</v>
      </c>
      <c r="S68" s="4">
        <v>0.54500000000000004</v>
      </c>
      <c r="T68" s="4">
        <v>0.54500000000000004</v>
      </c>
      <c r="U68" s="4">
        <v>0.54500000000000004</v>
      </c>
      <c r="V68" s="4">
        <v>0.54500000000000004</v>
      </c>
      <c r="W68" s="4">
        <v>0.54500000000000004</v>
      </c>
      <c r="X68" s="4">
        <v>0.54500000000000004</v>
      </c>
      <c r="Y68" s="4">
        <v>0.54500000000000004</v>
      </c>
      <c r="Z68" s="4">
        <v>0.54500000000000004</v>
      </c>
      <c r="AA68" s="4">
        <v>0.54500000000000004</v>
      </c>
      <c r="AB68" s="4">
        <v>0.54500000000000004</v>
      </c>
      <c r="AC68" s="4">
        <v>0.54500000000000004</v>
      </c>
      <c r="AD68" s="4">
        <v>0.54500000000000004</v>
      </c>
      <c r="AE68" s="4">
        <v>0.54500000000000004</v>
      </c>
      <c r="AF68" s="4">
        <v>0.54500000000000004</v>
      </c>
      <c r="AG68" s="4">
        <v>0.54500000000000004</v>
      </c>
    </row>
    <row r="69" spans="1:33" ht="15.75" customHeight="1" x14ac:dyDescent="0.2">
      <c r="A69" s="4" t="s">
        <v>293</v>
      </c>
      <c r="B69" s="4">
        <v>0.60499999999999998</v>
      </c>
      <c r="C69" s="4">
        <v>0.60499999999999998</v>
      </c>
      <c r="D69" s="4">
        <v>0.60499999999999998</v>
      </c>
      <c r="E69" s="4">
        <v>0.60499999999999998</v>
      </c>
      <c r="F69" s="4">
        <v>0.60499999999999998</v>
      </c>
      <c r="G69" s="4">
        <v>0.60499999999999998</v>
      </c>
      <c r="H69" s="4">
        <v>0.60499999999999998</v>
      </c>
      <c r="I69" s="4">
        <v>0.60499999999999998</v>
      </c>
      <c r="J69" s="4">
        <v>0.60499999999999998</v>
      </c>
      <c r="K69" s="4">
        <v>0.60499999999999998</v>
      </c>
      <c r="L69" s="4">
        <v>0.60499999999999998</v>
      </c>
      <c r="M69" s="4">
        <v>0.60499999999999998</v>
      </c>
      <c r="N69" s="4">
        <v>0.60499999999999998</v>
      </c>
      <c r="O69" s="4">
        <v>0.60499999999999998</v>
      </c>
      <c r="P69" s="4">
        <v>0.60499999999999998</v>
      </c>
      <c r="Q69" s="4">
        <v>0.60499999999999998</v>
      </c>
      <c r="R69" s="4">
        <v>0.60499999999999998</v>
      </c>
      <c r="S69" s="4">
        <v>0.60499999999999998</v>
      </c>
      <c r="T69" s="4">
        <v>0.60499999999999998</v>
      </c>
      <c r="U69" s="4">
        <v>0.60499999999999998</v>
      </c>
      <c r="V69" s="4">
        <v>0.60499999999999998</v>
      </c>
      <c r="W69" s="4">
        <v>0.60499999999999998</v>
      </c>
      <c r="X69" s="4">
        <v>0.60499999999999998</v>
      </c>
      <c r="Y69" s="4">
        <v>0.60499999999999998</v>
      </c>
      <c r="Z69" s="4">
        <v>0.60499999999999998</v>
      </c>
      <c r="AA69" s="4">
        <v>0.60499999999999998</v>
      </c>
      <c r="AB69" s="4">
        <v>0.60499999999999998</v>
      </c>
      <c r="AC69" s="4">
        <v>0.60499999999999998</v>
      </c>
      <c r="AD69" s="4">
        <v>0.60499999999999998</v>
      </c>
      <c r="AE69" s="4">
        <v>0.60499999999999998</v>
      </c>
      <c r="AF69" s="4">
        <v>0.60499999999999998</v>
      </c>
      <c r="AG69" s="4">
        <v>0.60499999999999998</v>
      </c>
    </row>
    <row r="70" spans="1:33" ht="15.75" customHeight="1" x14ac:dyDescent="0.2">
      <c r="A70" s="4" t="s">
        <v>294</v>
      </c>
      <c r="B70" s="4">
        <v>0.92500000000000004</v>
      </c>
      <c r="C70" s="4">
        <v>0.92500000000000004</v>
      </c>
      <c r="D70" s="4">
        <v>0.92500000000000004</v>
      </c>
      <c r="E70" s="4">
        <v>0.92500000000000004</v>
      </c>
      <c r="F70" s="4">
        <v>0.92500000000000004</v>
      </c>
      <c r="G70" s="4">
        <v>0.92500000000000004</v>
      </c>
      <c r="H70" s="4">
        <v>0.92500000000000004</v>
      </c>
      <c r="I70" s="4">
        <v>0.92500000000000004</v>
      </c>
      <c r="J70" s="4">
        <v>0.92500000000000004</v>
      </c>
      <c r="K70" s="4">
        <v>0.92500000000000004</v>
      </c>
      <c r="L70" s="4">
        <v>0.92500000000000004</v>
      </c>
      <c r="M70" s="4">
        <v>0.92500000000000004</v>
      </c>
      <c r="N70" s="4">
        <v>0.92500000000000004</v>
      </c>
      <c r="O70" s="4">
        <v>0.92500000000000004</v>
      </c>
      <c r="P70" s="4">
        <v>0.92500000000000004</v>
      </c>
      <c r="Q70" s="4">
        <v>0.92500000000000004</v>
      </c>
      <c r="R70" s="4">
        <v>0.92500000000000004</v>
      </c>
      <c r="S70" s="4">
        <v>0.92500000000000004</v>
      </c>
      <c r="T70" s="4">
        <v>0.92500000000000004</v>
      </c>
      <c r="U70" s="4">
        <v>0.92500000000000004</v>
      </c>
      <c r="V70" s="4">
        <v>0.92500000000000004</v>
      </c>
      <c r="W70" s="4">
        <v>0.92500000000000004</v>
      </c>
      <c r="X70" s="4">
        <v>0.92500000000000004</v>
      </c>
      <c r="Y70" s="4">
        <v>0.92500000000000004</v>
      </c>
      <c r="Z70" s="4">
        <v>0.92500000000000004</v>
      </c>
      <c r="AA70" s="4">
        <v>0.92500000000000004</v>
      </c>
      <c r="AB70" s="4">
        <v>0.92500000000000004</v>
      </c>
      <c r="AC70" s="4">
        <v>0.92500000000000004</v>
      </c>
      <c r="AD70" s="4">
        <v>0.92500000000000004</v>
      </c>
      <c r="AE70" s="4">
        <v>0.92500000000000004</v>
      </c>
      <c r="AF70" s="4">
        <v>0.92500000000000004</v>
      </c>
      <c r="AG70" s="4">
        <v>0.92500000000000004</v>
      </c>
    </row>
    <row r="71" spans="1:33" ht="15.75" customHeight="1" x14ac:dyDescent="0.2">
      <c r="A71" s="4" t="s">
        <v>295</v>
      </c>
      <c r="B71" s="4">
        <v>0.46100000000000002</v>
      </c>
      <c r="C71" s="4">
        <v>0.46100000000000002</v>
      </c>
      <c r="D71" s="4">
        <v>0.46100000000000002</v>
      </c>
      <c r="E71" s="4">
        <v>0.46100000000000002</v>
      </c>
      <c r="F71" s="4">
        <v>0.46100000000000002</v>
      </c>
      <c r="G71" s="4">
        <v>0.46100000000000002</v>
      </c>
      <c r="H71" s="4">
        <v>0.46100000000000002</v>
      </c>
      <c r="I71" s="4">
        <v>0.46100000000000002</v>
      </c>
      <c r="J71" s="4">
        <v>0.46100000000000002</v>
      </c>
      <c r="K71" s="4">
        <v>0.46100000000000002</v>
      </c>
      <c r="L71" s="4">
        <v>0.46100000000000002</v>
      </c>
      <c r="M71" s="4">
        <v>0.46100000000000002</v>
      </c>
      <c r="N71" s="4">
        <v>0.46100000000000002</v>
      </c>
      <c r="O71" s="4">
        <v>0.46100000000000002</v>
      </c>
      <c r="P71" s="4">
        <v>0.46100000000000002</v>
      </c>
      <c r="Q71" s="4">
        <v>0.46100000000000002</v>
      </c>
      <c r="R71" s="4">
        <v>0.46100000000000002</v>
      </c>
      <c r="S71" s="4">
        <v>0.46100000000000002</v>
      </c>
      <c r="T71" s="4">
        <v>0.46100000000000002</v>
      </c>
      <c r="U71" s="4">
        <v>0.46100000000000002</v>
      </c>
      <c r="V71" s="4">
        <v>0.46100000000000002</v>
      </c>
      <c r="W71" s="4">
        <v>0.46100000000000002</v>
      </c>
      <c r="X71" s="4">
        <v>0.46100000000000002</v>
      </c>
      <c r="Y71" s="4">
        <v>0.46100000000000002</v>
      </c>
      <c r="Z71" s="4">
        <v>0.46100000000000002</v>
      </c>
      <c r="AA71" s="4">
        <v>0.46100000000000002</v>
      </c>
      <c r="AB71" s="4">
        <v>0.46100000000000002</v>
      </c>
      <c r="AC71" s="4">
        <v>0.46100000000000002</v>
      </c>
      <c r="AD71" s="4">
        <v>0.46100000000000002</v>
      </c>
      <c r="AE71" s="4">
        <v>0.46100000000000002</v>
      </c>
      <c r="AF71" s="4">
        <v>0.46100000000000002</v>
      </c>
      <c r="AG71" s="4">
        <v>0.46100000000000002</v>
      </c>
    </row>
    <row r="72" spans="1:33" ht="15.75" customHeight="1" x14ac:dyDescent="0.2">
      <c r="A72" s="4" t="s">
        <v>296</v>
      </c>
      <c r="B72" s="4">
        <v>0.36518600000000001</v>
      </c>
      <c r="C72" s="4">
        <v>0.36488799999999999</v>
      </c>
      <c r="D72" s="4">
        <v>0.36476500000000001</v>
      </c>
      <c r="E72" s="4">
        <v>0.364371</v>
      </c>
      <c r="F72" s="4">
        <v>0.36346899999999999</v>
      </c>
      <c r="G72" s="4">
        <v>0.361597</v>
      </c>
      <c r="H72" s="4">
        <v>0.35953200000000002</v>
      </c>
      <c r="I72" s="4">
        <v>0.35649500000000001</v>
      </c>
      <c r="J72" s="4">
        <v>0.35396</v>
      </c>
      <c r="K72" s="4">
        <v>0.35313800000000001</v>
      </c>
      <c r="L72" s="4">
        <v>0.352159</v>
      </c>
      <c r="M72" s="4">
        <v>0.35050900000000001</v>
      </c>
      <c r="N72" s="4">
        <v>0.34959200000000001</v>
      </c>
      <c r="O72" s="4">
        <v>0.34847</v>
      </c>
      <c r="P72" s="4">
        <v>0.34730499999999997</v>
      </c>
      <c r="Q72" s="4">
        <v>0.34591</v>
      </c>
      <c r="R72" s="4">
        <v>0.34428399999999998</v>
      </c>
      <c r="S72" s="4">
        <v>0.34278500000000001</v>
      </c>
      <c r="T72" s="4">
        <v>0.34178700000000001</v>
      </c>
      <c r="U72" s="4">
        <v>0.34098499999999998</v>
      </c>
      <c r="V72" s="4">
        <v>0.34041500000000002</v>
      </c>
      <c r="W72" s="4">
        <v>0.34002700000000002</v>
      </c>
      <c r="X72" s="4">
        <v>0.33940399999999998</v>
      </c>
      <c r="Y72" s="4">
        <v>0.33896399999999999</v>
      </c>
      <c r="Z72" s="4">
        <v>0.33834799999999998</v>
      </c>
      <c r="AA72" s="4">
        <v>0.33751799999999998</v>
      </c>
      <c r="AB72" s="4">
        <v>0.337005</v>
      </c>
      <c r="AC72" s="4">
        <v>0.33640999999999999</v>
      </c>
      <c r="AD72" s="4">
        <v>0.33620800000000001</v>
      </c>
      <c r="AE72" s="4">
        <v>0.33576</v>
      </c>
      <c r="AF72" s="4">
        <v>0.33541199999999999</v>
      </c>
      <c r="AG72" s="4">
        <v>0.33476600000000001</v>
      </c>
    </row>
    <row r="73" spans="1:33" ht="15.75" customHeight="1" x14ac:dyDescent="0.2">
      <c r="A73" s="4" t="s">
        <v>297</v>
      </c>
      <c r="B73" s="4">
        <v>0.22595000000000001</v>
      </c>
      <c r="C73" s="4">
        <v>0.22575799999999999</v>
      </c>
      <c r="D73" s="4">
        <v>0.22558500000000001</v>
      </c>
      <c r="E73" s="4">
        <v>0.22537199999999999</v>
      </c>
      <c r="F73" s="4">
        <v>0.22519700000000001</v>
      </c>
      <c r="G73" s="4">
        <v>0.22495699999999999</v>
      </c>
      <c r="H73" s="4">
        <v>0.224632</v>
      </c>
      <c r="I73" s="4">
        <v>0.22377</v>
      </c>
      <c r="J73" s="4">
        <v>0.22321299999999999</v>
      </c>
      <c r="K73" s="4">
        <v>0.22304499999999999</v>
      </c>
      <c r="L73" s="4">
        <v>0.222887</v>
      </c>
      <c r="M73" s="4">
        <v>0.222612</v>
      </c>
      <c r="N73" s="4">
        <v>0.22246199999999999</v>
      </c>
      <c r="O73" s="4">
        <v>0.222298</v>
      </c>
      <c r="P73" s="4">
        <v>0.222107</v>
      </c>
      <c r="Q73" s="4">
        <v>0.22187000000000001</v>
      </c>
      <c r="R73" s="4">
        <v>0.22156600000000001</v>
      </c>
      <c r="S73" s="4">
        <v>0.221244</v>
      </c>
      <c r="T73" s="4">
        <v>0.22103300000000001</v>
      </c>
      <c r="U73" s="4">
        <v>0.22078</v>
      </c>
      <c r="V73" s="4">
        <v>0.22056999999999999</v>
      </c>
      <c r="W73" s="4">
        <v>0.22042300000000001</v>
      </c>
      <c r="X73" s="4">
        <v>0.22012300000000001</v>
      </c>
      <c r="Y73" s="4">
        <v>0.21990499999999999</v>
      </c>
      <c r="Z73" s="4">
        <v>0.219615</v>
      </c>
      <c r="AA73" s="4">
        <v>0.219199</v>
      </c>
      <c r="AB73" s="4">
        <v>0.218919</v>
      </c>
      <c r="AC73" s="4">
        <v>0.21853400000000001</v>
      </c>
      <c r="AD73" s="4">
        <v>0.218303</v>
      </c>
      <c r="AE73" s="4">
        <v>0.21801000000000001</v>
      </c>
      <c r="AF73" s="4">
        <v>0.21776400000000001</v>
      </c>
      <c r="AG73" s="4">
        <v>0.217416</v>
      </c>
    </row>
    <row r="74" spans="1:33" ht="15.75" customHeight="1" x14ac:dyDescent="0.2">
      <c r="A74" s="4" t="s">
        <v>298</v>
      </c>
      <c r="B74" s="4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 s="4">
        <v>0.61199999999999999</v>
      </c>
    </row>
    <row r="75" spans="1:33" ht="15.75" customHeight="1" x14ac:dyDescent="0.2">
      <c r="A75" s="4" t="s">
        <v>299</v>
      </c>
      <c r="B75" s="4">
        <v>0.68</v>
      </c>
      <c r="C75" s="4">
        <v>0.68</v>
      </c>
      <c r="D75" s="4">
        <v>0.68</v>
      </c>
      <c r="E75" s="4">
        <v>0.68</v>
      </c>
      <c r="F75" s="4">
        <v>0.68</v>
      </c>
      <c r="G75" s="4">
        <v>0.68</v>
      </c>
      <c r="H75" s="4">
        <v>0.68</v>
      </c>
      <c r="I75" s="4">
        <v>0.68</v>
      </c>
      <c r="J75" s="4">
        <v>0.68</v>
      </c>
      <c r="K75" s="4">
        <v>0.68</v>
      </c>
      <c r="L75" s="4">
        <v>0.68</v>
      </c>
      <c r="M75" s="4">
        <v>0.68</v>
      </c>
      <c r="N75" s="4">
        <v>0.68</v>
      </c>
      <c r="O75" s="4">
        <v>0.68</v>
      </c>
      <c r="P75" s="4">
        <v>0.68</v>
      </c>
      <c r="Q75" s="4">
        <v>0.68</v>
      </c>
      <c r="R75" s="4">
        <v>0.68</v>
      </c>
      <c r="S75" s="4">
        <v>0.68</v>
      </c>
      <c r="T75" s="4">
        <v>0.68</v>
      </c>
      <c r="U75" s="4">
        <v>0.68</v>
      </c>
      <c r="V75" s="4">
        <v>0.68</v>
      </c>
      <c r="W75" s="4">
        <v>0.68</v>
      </c>
      <c r="X75" s="4">
        <v>0.68</v>
      </c>
      <c r="Y75" s="4">
        <v>0.68</v>
      </c>
      <c r="Z75" s="4">
        <v>0.68</v>
      </c>
      <c r="AA75" s="4">
        <v>0.68</v>
      </c>
      <c r="AB75" s="4">
        <v>0.68</v>
      </c>
      <c r="AC75" s="4">
        <v>0.68</v>
      </c>
      <c r="AD75" s="4">
        <v>0.68</v>
      </c>
      <c r="AE75" s="4">
        <v>0.68</v>
      </c>
      <c r="AF75" s="4">
        <v>0.68</v>
      </c>
      <c r="AG75" s="4">
        <v>0.68</v>
      </c>
    </row>
    <row r="76" spans="1:33" ht="15.75" customHeight="1" x14ac:dyDescent="0.2">
      <c r="A76" s="4" t="s">
        <v>300</v>
      </c>
      <c r="B76" s="4">
        <v>0.83599999999999997</v>
      </c>
      <c r="C76" s="4">
        <v>0.83599999999999997</v>
      </c>
      <c r="D76" s="4">
        <v>0.83599999999999997</v>
      </c>
      <c r="E76" s="4">
        <v>0.83599999999999997</v>
      </c>
      <c r="F76" s="4">
        <v>0.83599999999999997</v>
      </c>
      <c r="G76" s="4">
        <v>0.83599999999999997</v>
      </c>
      <c r="H76" s="4">
        <v>0.83599999999999997</v>
      </c>
      <c r="I76" s="4">
        <v>0.83599999999999997</v>
      </c>
      <c r="J76" s="4">
        <v>0.83599999999999997</v>
      </c>
      <c r="K76" s="4">
        <v>0.83599999999999997</v>
      </c>
      <c r="L76" s="4">
        <v>0.83599999999999997</v>
      </c>
      <c r="M76" s="4">
        <v>0.83599999999999997</v>
      </c>
      <c r="N76" s="4">
        <v>0.83599999999999997</v>
      </c>
      <c r="O76" s="4">
        <v>0.83599999999999997</v>
      </c>
      <c r="P76" s="4">
        <v>0.83599999999999997</v>
      </c>
      <c r="Q76" s="4">
        <v>0.83599999999999997</v>
      </c>
      <c r="R76" s="4">
        <v>0.83599999999999997</v>
      </c>
      <c r="S76" s="4">
        <v>0.83599999999999997</v>
      </c>
      <c r="T76" s="4">
        <v>0.83599999999999997</v>
      </c>
      <c r="U76" s="4">
        <v>0.83599999999999997</v>
      </c>
      <c r="V76" s="4">
        <v>0.83599999999999997</v>
      </c>
      <c r="W76" s="4">
        <v>0.83599999999999997</v>
      </c>
      <c r="X76" s="4">
        <v>0.83599999999999997</v>
      </c>
      <c r="Y76" s="4">
        <v>0.83599999999999997</v>
      </c>
      <c r="Z76" s="4">
        <v>0.83599999999999997</v>
      </c>
      <c r="AA76" s="4">
        <v>0.83599999999999997</v>
      </c>
      <c r="AB76" s="4">
        <v>0.83599999999999997</v>
      </c>
      <c r="AC76" s="4">
        <v>0.83599999999999997</v>
      </c>
      <c r="AD76" s="4">
        <v>0.83599999999999997</v>
      </c>
      <c r="AE76" s="4">
        <v>0.83599999999999997</v>
      </c>
      <c r="AF76" s="4">
        <v>0.83599999999999997</v>
      </c>
      <c r="AG76" s="4">
        <v>0.83599999999999997</v>
      </c>
    </row>
    <row r="77" spans="1:33" ht="15.75" customHeight="1" x14ac:dyDescent="0.2">
      <c r="A77" s="4" t="s">
        <v>301</v>
      </c>
      <c r="B77" s="4">
        <v>6.4000000000000001E-2</v>
      </c>
      <c r="C77" s="4">
        <v>6.4000000000000001E-2</v>
      </c>
      <c r="D77" s="4">
        <v>6.4000000000000001E-2</v>
      </c>
      <c r="E77" s="4">
        <v>6.4000000000000001E-2</v>
      </c>
      <c r="F77" s="4">
        <v>6.4000000000000001E-2</v>
      </c>
      <c r="G77" s="4">
        <v>6.4000000000000001E-2</v>
      </c>
      <c r="H77" s="4">
        <v>6.4000000000000001E-2</v>
      </c>
      <c r="I77" s="4">
        <v>6.4000000000000001E-2</v>
      </c>
      <c r="J77" s="4">
        <v>6.4000000000000001E-2</v>
      </c>
      <c r="K77" s="4">
        <v>6.4000000000000001E-2</v>
      </c>
      <c r="L77" s="4">
        <v>6.4000000000000001E-2</v>
      </c>
      <c r="M77" s="4">
        <v>6.4000000000000001E-2</v>
      </c>
      <c r="N77" s="4">
        <v>6.4000000000000001E-2</v>
      </c>
      <c r="O77" s="4">
        <v>6.4000000000000001E-2</v>
      </c>
      <c r="P77" s="4">
        <v>6.4000000000000001E-2</v>
      </c>
      <c r="Q77" s="4">
        <v>6.4000000000000001E-2</v>
      </c>
      <c r="R77" s="4">
        <v>6.4000000000000001E-2</v>
      </c>
      <c r="S77" s="4">
        <v>6.4000000000000001E-2</v>
      </c>
      <c r="T77" s="4">
        <v>6.4000000000000001E-2</v>
      </c>
      <c r="U77" s="4">
        <v>6.4000000000000001E-2</v>
      </c>
      <c r="V77" s="4">
        <v>6.4000000000000001E-2</v>
      </c>
      <c r="W77" s="4">
        <v>6.4000000000000001E-2</v>
      </c>
      <c r="X77" s="4">
        <v>6.4000000000000001E-2</v>
      </c>
      <c r="Y77" s="4">
        <v>6.4000000000000001E-2</v>
      </c>
      <c r="Z77" s="4">
        <v>6.4000000000000001E-2</v>
      </c>
      <c r="AA77" s="4">
        <v>6.4000000000000001E-2</v>
      </c>
      <c r="AB77" s="4">
        <v>6.4000000000000001E-2</v>
      </c>
      <c r="AC77" s="4">
        <v>6.4000000000000001E-2</v>
      </c>
      <c r="AD77" s="4">
        <v>6.4000000000000001E-2</v>
      </c>
      <c r="AE77" s="4">
        <v>6.4000000000000001E-2</v>
      </c>
      <c r="AF77" s="4">
        <v>6.4000000000000001E-2</v>
      </c>
      <c r="AG77" s="4">
        <v>6.4000000000000001E-2</v>
      </c>
    </row>
    <row r="78" spans="1:33" ht="15.75" customHeight="1" x14ac:dyDescent="0.2">
      <c r="A78" s="4" t="s">
        <v>302</v>
      </c>
      <c r="B78" s="4">
        <v>0.13800000000000001</v>
      </c>
      <c r="C78" s="4">
        <v>0.13800000000000001</v>
      </c>
      <c r="D78" s="4">
        <v>0.13800000000000001</v>
      </c>
      <c r="E78" s="4">
        <v>0.13800000000000001</v>
      </c>
      <c r="F78" s="4">
        <v>0.13800000000000001</v>
      </c>
      <c r="G78" s="4">
        <v>0.13800000000000001</v>
      </c>
      <c r="H78" s="4">
        <v>0.13800000000000001</v>
      </c>
      <c r="I78" s="4">
        <v>0.13800000000000001</v>
      </c>
      <c r="J78" s="4">
        <v>0.13800000000000001</v>
      </c>
      <c r="K78" s="4">
        <v>0.13800000000000001</v>
      </c>
      <c r="L78" s="4">
        <v>0.13800000000000001</v>
      </c>
      <c r="M78" s="4">
        <v>0.13800000000000001</v>
      </c>
      <c r="N78" s="4">
        <v>0.13800000000000001</v>
      </c>
      <c r="O78" s="4">
        <v>0.13800000000000001</v>
      </c>
      <c r="P78" s="4">
        <v>0.13800000000000001</v>
      </c>
      <c r="Q78" s="4">
        <v>0.13800000000000001</v>
      </c>
      <c r="R78" s="4">
        <v>0.13800000000000001</v>
      </c>
      <c r="S78" s="4">
        <v>0.13800000000000001</v>
      </c>
      <c r="T78" s="4">
        <v>0.13800000000000001</v>
      </c>
      <c r="U78" s="4">
        <v>0.13800000000000001</v>
      </c>
      <c r="V78" s="4">
        <v>0.13800000000000001</v>
      </c>
      <c r="W78" s="4">
        <v>0.13800000000000001</v>
      </c>
      <c r="X78" s="4">
        <v>0.13800000000000001</v>
      </c>
      <c r="Y78" s="4">
        <v>0.13800000000000001</v>
      </c>
      <c r="Z78" s="4">
        <v>0.13800000000000001</v>
      </c>
      <c r="AA78" s="4">
        <v>0.13800000000000001</v>
      </c>
      <c r="AB78" s="4">
        <v>0.13800000000000001</v>
      </c>
      <c r="AC78" s="4">
        <v>0.13800000000000001</v>
      </c>
      <c r="AD78" s="4">
        <v>0.13800000000000001</v>
      </c>
      <c r="AE78" s="4">
        <v>0.13800000000000001</v>
      </c>
      <c r="AF78" s="4">
        <v>0.13800000000000001</v>
      </c>
      <c r="AG78" s="4">
        <v>0.13800000000000001</v>
      </c>
    </row>
    <row r="79" spans="1:33" ht="15.75" customHeight="1" x14ac:dyDescent="0.2">
      <c r="A79" s="4" t="s">
        <v>303</v>
      </c>
      <c r="B79" s="4">
        <v>0.41399999999999998</v>
      </c>
      <c r="C79" s="4">
        <v>0.41399999999999998</v>
      </c>
      <c r="D79" s="4">
        <v>0.41399999999999998</v>
      </c>
      <c r="E79" s="4">
        <v>0.41399999999999998</v>
      </c>
      <c r="F79" s="4">
        <v>0.41399999999999998</v>
      </c>
      <c r="G79" s="4">
        <v>0.41399999999999998</v>
      </c>
      <c r="H79" s="4">
        <v>0.41399999999999998</v>
      </c>
      <c r="I79" s="4">
        <v>0.41399999999999998</v>
      </c>
      <c r="J79" s="4">
        <v>0.41399999999999998</v>
      </c>
      <c r="K79" s="4">
        <v>0.41399999999999998</v>
      </c>
      <c r="L79" s="4">
        <v>0.41399999999999998</v>
      </c>
      <c r="M79" s="4">
        <v>0.41399999999999998</v>
      </c>
      <c r="N79" s="4">
        <v>0.41399999999999998</v>
      </c>
      <c r="O79" s="4">
        <v>0.41399999999999998</v>
      </c>
      <c r="P79" s="4">
        <v>0.41399999999999998</v>
      </c>
      <c r="Q79" s="4">
        <v>0.41399999999999998</v>
      </c>
      <c r="R79" s="4">
        <v>0.41399999999999998</v>
      </c>
      <c r="S79" s="4">
        <v>0.41399999999999998</v>
      </c>
      <c r="T79" s="4">
        <v>0.41399999999999998</v>
      </c>
      <c r="U79" s="4">
        <v>0.41399999999999998</v>
      </c>
      <c r="V79" s="4">
        <v>0.41399999999999998</v>
      </c>
      <c r="W79" s="4">
        <v>0.41399999999999998</v>
      </c>
      <c r="X79" s="4">
        <v>0.41399999999999998</v>
      </c>
      <c r="Y79" s="4">
        <v>0.41399999999999998</v>
      </c>
      <c r="Z79" s="4">
        <v>0.41399999999999998</v>
      </c>
      <c r="AA79" s="4">
        <v>0.41399999999999998</v>
      </c>
      <c r="AB79" s="4">
        <v>0.41399999999999998</v>
      </c>
      <c r="AC79" s="4">
        <v>0.41399999999999998</v>
      </c>
      <c r="AD79" s="4">
        <v>0.41399999999999998</v>
      </c>
      <c r="AE79" s="4">
        <v>0.41399999999999998</v>
      </c>
      <c r="AF79" s="4">
        <v>0.41399999999999998</v>
      </c>
      <c r="AG79" s="4">
        <v>0.41399999999999998</v>
      </c>
    </row>
    <row r="80" spans="1:33" ht="15.75" customHeight="1" x14ac:dyDescent="0.2">
      <c r="A80" s="4" t="s">
        <v>304</v>
      </c>
      <c r="B80" s="4">
        <v>0.47099999999999997</v>
      </c>
      <c r="C80" s="4">
        <v>0.47099999999999997</v>
      </c>
      <c r="D80" s="4">
        <v>0.47099999999999997</v>
      </c>
      <c r="E80" s="4">
        <v>0.47099999999999997</v>
      </c>
      <c r="F80" s="4">
        <v>0.47099999999999997</v>
      </c>
      <c r="G80" s="4">
        <v>0.47099999999999997</v>
      </c>
      <c r="H80" s="4">
        <v>0.47099999999999997</v>
      </c>
      <c r="I80" s="4">
        <v>0.47099999999999997</v>
      </c>
      <c r="J80" s="4">
        <v>0.47099999999999997</v>
      </c>
      <c r="K80" s="4">
        <v>0.47099999999999997</v>
      </c>
      <c r="L80" s="4">
        <v>0.47099999999999997</v>
      </c>
      <c r="M80" s="4">
        <v>0.47099999999999997</v>
      </c>
      <c r="N80" s="4">
        <v>0.47099999999999997</v>
      </c>
      <c r="O80" s="4">
        <v>0.47099999999999997</v>
      </c>
      <c r="P80" s="4">
        <v>0.47099999999999997</v>
      </c>
      <c r="Q80" s="4">
        <v>0.47099999999999997</v>
      </c>
      <c r="R80" s="4">
        <v>0.47099999999999997</v>
      </c>
      <c r="S80" s="4">
        <v>0.47099999999999997</v>
      </c>
      <c r="T80" s="4">
        <v>0.47099999999999997</v>
      </c>
      <c r="U80" s="4">
        <v>0.47099999999999997</v>
      </c>
      <c r="V80" s="4">
        <v>0.47099999999999997</v>
      </c>
      <c r="W80" s="4">
        <v>0.47099999999999997</v>
      </c>
      <c r="X80" s="4">
        <v>0.47099999999999997</v>
      </c>
      <c r="Y80" s="4">
        <v>0.47099999999999997</v>
      </c>
      <c r="Z80" s="4">
        <v>0.47099999999999997</v>
      </c>
      <c r="AA80" s="4">
        <v>0.47099999999999997</v>
      </c>
      <c r="AB80" s="4">
        <v>0.47099999999999997</v>
      </c>
      <c r="AC80" s="4">
        <v>0.47099999999999997</v>
      </c>
      <c r="AD80" s="4">
        <v>0.47099999999999997</v>
      </c>
      <c r="AE80" s="4">
        <v>0.47099999999999997</v>
      </c>
      <c r="AF80" s="4">
        <v>0.47099999999999997</v>
      </c>
      <c r="AG80" s="4">
        <v>0.47099999999999997</v>
      </c>
    </row>
    <row r="81" spans="1:33" ht="15.75" customHeight="1" x14ac:dyDescent="0.2">
      <c r="A81" s="4" t="s">
        <v>305</v>
      </c>
      <c r="B81" s="4">
        <v>6.4000000000000001E-2</v>
      </c>
      <c r="C81" s="4">
        <v>6.4000000000000001E-2</v>
      </c>
      <c r="D81" s="4">
        <v>6.4000000000000001E-2</v>
      </c>
      <c r="E81" s="4">
        <v>6.4000000000000001E-2</v>
      </c>
      <c r="F81" s="4">
        <v>6.4000000000000001E-2</v>
      </c>
      <c r="G81" s="4">
        <v>6.4000000000000001E-2</v>
      </c>
      <c r="H81" s="4">
        <v>6.4000000000000001E-2</v>
      </c>
      <c r="I81" s="4">
        <v>6.4000000000000001E-2</v>
      </c>
      <c r="J81" s="4">
        <v>6.4000000000000001E-2</v>
      </c>
      <c r="K81" s="4">
        <v>6.4000000000000001E-2</v>
      </c>
      <c r="L81" s="4">
        <v>6.4000000000000001E-2</v>
      </c>
      <c r="M81" s="4">
        <v>6.4000000000000001E-2</v>
      </c>
      <c r="N81" s="4">
        <v>6.4000000000000001E-2</v>
      </c>
      <c r="O81" s="4">
        <v>6.4000000000000001E-2</v>
      </c>
      <c r="P81" s="4">
        <v>6.4000000000000001E-2</v>
      </c>
      <c r="Q81" s="4">
        <v>6.4000000000000001E-2</v>
      </c>
      <c r="R81" s="4">
        <v>6.4000000000000001E-2</v>
      </c>
      <c r="S81" s="4">
        <v>6.4000000000000001E-2</v>
      </c>
      <c r="T81" s="4">
        <v>6.4000000000000001E-2</v>
      </c>
      <c r="U81" s="4">
        <v>6.4000000000000001E-2</v>
      </c>
      <c r="V81" s="4">
        <v>6.4000000000000001E-2</v>
      </c>
      <c r="W81" s="4">
        <v>6.4000000000000001E-2</v>
      </c>
      <c r="X81" s="4">
        <v>6.4000000000000001E-2</v>
      </c>
      <c r="Y81" s="4">
        <v>6.4000000000000001E-2</v>
      </c>
      <c r="Z81" s="4">
        <v>6.4000000000000001E-2</v>
      </c>
      <c r="AA81" s="4">
        <v>6.4000000000000001E-2</v>
      </c>
      <c r="AB81" s="4">
        <v>6.4000000000000001E-2</v>
      </c>
      <c r="AC81" s="4">
        <v>6.4000000000000001E-2</v>
      </c>
      <c r="AD81" s="4">
        <v>6.4000000000000001E-2</v>
      </c>
      <c r="AE81" s="4">
        <v>6.4000000000000001E-2</v>
      </c>
      <c r="AF81" s="4">
        <v>6.4000000000000001E-2</v>
      </c>
      <c r="AG81" s="4">
        <v>6.4000000000000001E-2</v>
      </c>
    </row>
    <row r="82" spans="1:33" ht="15.75" customHeight="1" x14ac:dyDescent="0.2">
      <c r="A82" s="4" t="s">
        <v>306</v>
      </c>
      <c r="B82" s="4">
        <v>6.4000000000000001E-2</v>
      </c>
      <c r="C82" s="4">
        <v>6.4000000000000001E-2</v>
      </c>
      <c r="D82" s="4">
        <v>6.4000000000000001E-2</v>
      </c>
      <c r="E82" s="4">
        <v>6.4000000000000001E-2</v>
      </c>
      <c r="F82" s="4">
        <v>6.4000000000000001E-2</v>
      </c>
      <c r="G82" s="4">
        <v>6.4000000000000001E-2</v>
      </c>
      <c r="H82" s="4">
        <v>6.4000000000000001E-2</v>
      </c>
      <c r="I82" s="4">
        <v>6.4000000000000001E-2</v>
      </c>
      <c r="J82" s="4">
        <v>6.4000000000000001E-2</v>
      </c>
      <c r="K82" s="4">
        <v>6.4000000000000001E-2</v>
      </c>
      <c r="L82" s="4">
        <v>6.4000000000000001E-2</v>
      </c>
      <c r="M82" s="4">
        <v>6.4000000000000001E-2</v>
      </c>
      <c r="N82" s="4">
        <v>6.4000000000000001E-2</v>
      </c>
      <c r="O82" s="4">
        <v>6.4000000000000001E-2</v>
      </c>
      <c r="P82" s="4">
        <v>6.4000000000000001E-2</v>
      </c>
      <c r="Q82" s="4">
        <v>6.4000000000000001E-2</v>
      </c>
      <c r="R82" s="4">
        <v>6.4000000000000001E-2</v>
      </c>
      <c r="S82" s="4">
        <v>6.4000000000000001E-2</v>
      </c>
      <c r="T82" s="4">
        <v>6.4000000000000001E-2</v>
      </c>
      <c r="U82" s="4">
        <v>6.4000000000000001E-2</v>
      </c>
      <c r="V82" s="4">
        <v>6.4000000000000001E-2</v>
      </c>
      <c r="W82" s="4">
        <v>6.4000000000000001E-2</v>
      </c>
      <c r="X82" s="4">
        <v>6.4000000000000001E-2</v>
      </c>
      <c r="Y82" s="4">
        <v>6.4000000000000001E-2</v>
      </c>
      <c r="Z82" s="4">
        <v>6.4000000000000001E-2</v>
      </c>
      <c r="AA82" s="4">
        <v>6.4000000000000001E-2</v>
      </c>
      <c r="AB82" s="4">
        <v>6.4000000000000001E-2</v>
      </c>
      <c r="AC82" s="4">
        <v>6.4000000000000001E-2</v>
      </c>
      <c r="AD82" s="4">
        <v>6.4000000000000001E-2</v>
      </c>
      <c r="AE82" s="4">
        <v>6.4000000000000001E-2</v>
      </c>
      <c r="AF82" s="4">
        <v>6.4000000000000001E-2</v>
      </c>
      <c r="AG82" s="4">
        <v>6.4000000000000001E-2</v>
      </c>
    </row>
    <row r="83" spans="1:33" ht="15.75" customHeight="1" x14ac:dyDescent="0.2">
      <c r="A83" s="4" t="s">
        <v>307</v>
      </c>
      <c r="B83" s="4">
        <v>1.002</v>
      </c>
      <c r="C83" s="4">
        <v>1.002</v>
      </c>
      <c r="D83" s="4">
        <v>1.002</v>
      </c>
      <c r="E83" s="4">
        <v>1.002</v>
      </c>
      <c r="F83" s="4">
        <v>1.002</v>
      </c>
      <c r="G83" s="4">
        <v>1.002</v>
      </c>
      <c r="H83" s="4">
        <v>1.002</v>
      </c>
      <c r="I83" s="4">
        <v>1.002</v>
      </c>
      <c r="J83" s="4">
        <v>1.002</v>
      </c>
      <c r="K83" s="4">
        <v>1.002</v>
      </c>
      <c r="L83" s="4">
        <v>1.002</v>
      </c>
      <c r="M83" s="4">
        <v>1.002</v>
      </c>
      <c r="N83" s="4">
        <v>1.002</v>
      </c>
      <c r="O83" s="4">
        <v>1.002</v>
      </c>
      <c r="P83" s="4">
        <v>1.002</v>
      </c>
      <c r="Q83" s="4">
        <v>1.002</v>
      </c>
      <c r="R83" s="4">
        <v>1.002</v>
      </c>
      <c r="S83" s="4">
        <v>1.002</v>
      </c>
      <c r="T83" s="4">
        <v>1.002</v>
      </c>
      <c r="U83" s="4">
        <v>1.002</v>
      </c>
      <c r="V83" s="4">
        <v>1.002</v>
      </c>
      <c r="W83" s="4">
        <v>1.002</v>
      </c>
      <c r="X83" s="4">
        <v>1.002</v>
      </c>
      <c r="Y83" s="4">
        <v>1.002</v>
      </c>
      <c r="Z83" s="4">
        <v>1.002</v>
      </c>
      <c r="AA83" s="4">
        <v>1.002</v>
      </c>
      <c r="AB83" s="4">
        <v>1.002</v>
      </c>
      <c r="AC83" s="4">
        <v>1.002</v>
      </c>
      <c r="AD83" s="4">
        <v>1.002</v>
      </c>
      <c r="AE83" s="4">
        <v>1.002</v>
      </c>
      <c r="AF83" s="4">
        <v>1.002</v>
      </c>
      <c r="AG83" s="4">
        <v>1.002</v>
      </c>
    </row>
    <row r="84" spans="1:33" ht="15.75" customHeight="1" x14ac:dyDescent="0.15"/>
    <row r="85" spans="1:33" ht="15.75" customHeight="1" x14ac:dyDescent="0.2">
      <c r="A85" s="1" t="s">
        <v>308</v>
      </c>
    </row>
    <row r="86" spans="1:33" ht="15.75" customHeight="1" x14ac:dyDescent="0.2">
      <c r="A86" s="4" t="s">
        <v>309</v>
      </c>
      <c r="B86" s="36">
        <f>F5*1000/(8760*B68)+E5+(B27*10^6)*B48/10^6</f>
        <v>37.91957141830045</v>
      </c>
    </row>
    <row r="87" spans="1:33" ht="15.75" customHeight="1" x14ac:dyDescent="0.2">
      <c r="A87" s="4" t="s">
        <v>225</v>
      </c>
      <c r="B87" s="36">
        <f t="shared" ref="B87:B88" si="16">F9*1000/(8760*B69)+E9+(B28*10^6)*B49/10^6</f>
        <v>22.066844467696896</v>
      </c>
    </row>
    <row r="88" spans="1:33" ht="15.75" customHeight="1" x14ac:dyDescent="0.2">
      <c r="A88" s="4" t="s">
        <v>235</v>
      </c>
      <c r="B88" s="36">
        <f t="shared" si="16"/>
        <v>23.690599400839194</v>
      </c>
    </row>
    <row r="89" spans="1:33" ht="15.75" customHeight="1" x14ac:dyDescent="0.2">
      <c r="A89" s="4" t="s">
        <v>242</v>
      </c>
      <c r="B89" s="36">
        <f t="shared" ref="B89:B90" si="17">F13*1000/(8760*B71)+E13+(B30*10^6)*B51/10^6</f>
        <v>11.698640141047356</v>
      </c>
    </row>
    <row r="90" spans="1:33" ht="15.75" customHeight="1" x14ac:dyDescent="0.2">
      <c r="A90" s="4" t="s">
        <v>310</v>
      </c>
      <c r="B90" s="36">
        <f t="shared" si="17"/>
        <v>8.196236123322107</v>
      </c>
    </row>
    <row r="91" spans="1:33" ht="15.75" customHeight="1" x14ac:dyDescent="0.2">
      <c r="A91" s="4" t="s">
        <v>311</v>
      </c>
      <c r="B91" s="36">
        <f>F17*1000/(8760*B73)+E17+(B32*10^6)*B53/10^6</f>
        <v>7.6743450535082207</v>
      </c>
    </row>
    <row r="92" spans="1:33" ht="15.75" customHeight="1" x14ac:dyDescent="0.2">
      <c r="A92" s="4" t="s">
        <v>312</v>
      </c>
      <c r="B92" s="36">
        <f>F16*1000/(8760*B74)+E16+(B33*10^6)*B54/10^6</f>
        <v>15.860491837526487</v>
      </c>
    </row>
    <row r="93" spans="1:33" ht="15.75" customHeight="1" x14ac:dyDescent="0.2">
      <c r="A93" s="4" t="s">
        <v>238</v>
      </c>
      <c r="B93" s="36">
        <f t="shared" ref="B93:B94" si="18">F11*1000/(8760*B75)+E11+(B34*10^6)*B55/10^6</f>
        <v>55.261317485898473</v>
      </c>
    </row>
    <row r="94" spans="1:33" ht="15.75" customHeight="1" x14ac:dyDescent="0.2">
      <c r="A94" s="4" t="s">
        <v>240</v>
      </c>
      <c r="B94" s="36">
        <f t="shared" si="18"/>
        <v>16.629675121802013</v>
      </c>
    </row>
    <row r="95" spans="1:33" ht="15.75" customHeight="1" x14ac:dyDescent="0.2">
      <c r="A95" s="4" t="s">
        <v>313</v>
      </c>
      <c r="B95" s="36">
        <f>F9*1000/(8760*B77)+E9+(B36*10^6)*B57/10^6</f>
        <v>213.61222031963467</v>
      </c>
    </row>
    <row r="96" spans="1:33" ht="15.75" customHeight="1" x14ac:dyDescent="0.2">
      <c r="A96" s="4" t="s">
        <v>231</v>
      </c>
      <c r="B96" s="36">
        <f>F7*1000/(8760*B78)+E7+(B37*10^6)*B58/10^6</f>
        <v>36.38234998570578</v>
      </c>
    </row>
    <row r="97" spans="1:2" ht="15.75" customHeight="1" x14ac:dyDescent="0.2">
      <c r="A97" s="4" t="s">
        <v>314</v>
      </c>
      <c r="B97" s="36">
        <f>F5*1000/(8760*B79)+E5+(B38*10^6)*B59/10^6</f>
        <v>40.844083378801315</v>
      </c>
    </row>
    <row r="98" spans="1:2" ht="15.75" customHeight="1" x14ac:dyDescent="0.2">
      <c r="A98" s="4" t="s">
        <v>246</v>
      </c>
      <c r="B98" s="36">
        <f>F15*1000/(8760*B80)+E15+(B39*10^6)*B60/10^6</f>
        <v>26.548972845107564</v>
      </c>
    </row>
    <row r="99" spans="1:2" ht="15.75" customHeight="1" x14ac:dyDescent="0.2">
      <c r="A99" s="4" t="s">
        <v>315</v>
      </c>
      <c r="B99" s="36">
        <f>F9*1000/(8760*B81)+E9+(B40*10^6)*B61/10^6</f>
        <v>105.26222031963468</v>
      </c>
    </row>
    <row r="100" spans="1:2" ht="15.75" customHeight="1" x14ac:dyDescent="0.2">
      <c r="A100" s="4" t="s">
        <v>316</v>
      </c>
      <c r="B100" s="36">
        <f>F9*1000/(8760*B82)+E9+(B41*10^6)*B62/10^6</f>
        <v>128.31222031963472</v>
      </c>
    </row>
    <row r="101" spans="1:2" ht="15.75" customHeight="1" x14ac:dyDescent="0.2">
      <c r="A101" s="4" t="s">
        <v>252</v>
      </c>
      <c r="B101" s="36">
        <f>F18*1000/(8760*B83)+E18+(B42*10^6)*B63/10^6</f>
        <v>8.4508264749040727</v>
      </c>
    </row>
    <row r="102" spans="1:2" ht="15.75" customHeight="1" x14ac:dyDescent="0.15"/>
    <row r="103" spans="1:2" ht="15.75" customHeight="1" x14ac:dyDescent="0.2">
      <c r="A103" s="1" t="s">
        <v>317</v>
      </c>
    </row>
    <row r="104" spans="1:2" ht="15.75" customHeight="1" x14ac:dyDescent="0.2">
      <c r="A104" s="4" t="s">
        <v>309</v>
      </c>
      <c r="B104" s="42">
        <f t="shared" ref="B104:B119" si="19">B86/$B$86</f>
        <v>1</v>
      </c>
    </row>
    <row r="105" spans="1:2" ht="15.75" customHeight="1" x14ac:dyDescent="0.2">
      <c r="A105" s="4" t="s">
        <v>225</v>
      </c>
      <c r="B105" s="42">
        <f t="shared" si="19"/>
        <v>0.58193812963421754</v>
      </c>
    </row>
    <row r="106" spans="1:2" ht="15.75" customHeight="1" x14ac:dyDescent="0.2">
      <c r="A106" s="4" t="s">
        <v>235</v>
      </c>
      <c r="B106" s="42">
        <f t="shared" si="19"/>
        <v>0.62475915509440116</v>
      </c>
    </row>
    <row r="107" spans="1:2" ht="15.75" customHeight="1" x14ac:dyDescent="0.2">
      <c r="A107" s="4" t="s">
        <v>242</v>
      </c>
      <c r="B107" s="42">
        <f t="shared" si="19"/>
        <v>0.30851192942021094</v>
      </c>
    </row>
    <row r="108" spans="1:2" ht="15.75" customHeight="1" x14ac:dyDescent="0.2">
      <c r="A108" s="4" t="s">
        <v>310</v>
      </c>
      <c r="B108" s="42">
        <f t="shared" si="19"/>
        <v>0.21614791034706957</v>
      </c>
    </row>
    <row r="109" spans="1:2" ht="15.75" customHeight="1" x14ac:dyDescent="0.2">
      <c r="A109" s="4" t="s">
        <v>311</v>
      </c>
      <c r="B109" s="42">
        <f t="shared" si="19"/>
        <v>0.20238480463955053</v>
      </c>
    </row>
    <row r="110" spans="1:2" ht="15.75" customHeight="1" x14ac:dyDescent="0.2">
      <c r="A110" s="4" t="s">
        <v>312</v>
      </c>
      <c r="B110" s="42">
        <f t="shared" si="19"/>
        <v>0.41826664290493587</v>
      </c>
    </row>
    <row r="111" spans="1:2" ht="15.75" customHeight="1" x14ac:dyDescent="0.2">
      <c r="A111" s="4" t="s">
        <v>238</v>
      </c>
      <c r="B111" s="42">
        <f t="shared" si="19"/>
        <v>1.4573296959582376</v>
      </c>
    </row>
    <row r="112" spans="1:2" ht="15.75" customHeight="1" x14ac:dyDescent="0.2">
      <c r="A112" s="4" t="s">
        <v>240</v>
      </c>
      <c r="B112" s="42">
        <f t="shared" si="19"/>
        <v>0.43855124147780655</v>
      </c>
    </row>
    <row r="113" spans="1:2" ht="15.75" customHeight="1" x14ac:dyDescent="0.2">
      <c r="A113" s="4" t="s">
        <v>313</v>
      </c>
      <c r="B113" s="42">
        <f t="shared" si="19"/>
        <v>5.6332973272093154</v>
      </c>
    </row>
    <row r="114" spans="1:2" ht="15.75" customHeight="1" x14ac:dyDescent="0.2">
      <c r="A114" s="4" t="s">
        <v>231</v>
      </c>
      <c r="B114" s="42">
        <f t="shared" si="19"/>
        <v>0.95946100192860329</v>
      </c>
    </row>
    <row r="115" spans="1:2" ht="15.75" customHeight="1" x14ac:dyDescent="0.2">
      <c r="A115" s="4" t="s">
        <v>314</v>
      </c>
      <c r="B115" s="42">
        <f t="shared" si="19"/>
        <v>1.0771240773857866</v>
      </c>
    </row>
    <row r="116" spans="1:2" ht="15.75" customHeight="1" x14ac:dyDescent="0.2">
      <c r="A116" s="4" t="s">
        <v>246</v>
      </c>
      <c r="B116" s="42">
        <f t="shared" si="19"/>
        <v>0.70013905358367801</v>
      </c>
    </row>
    <row r="117" spans="1:2" ht="15.75" customHeight="1" x14ac:dyDescent="0.2">
      <c r="A117" s="4" t="s">
        <v>315</v>
      </c>
      <c r="B117" s="42">
        <f t="shared" si="19"/>
        <v>2.775933808915199</v>
      </c>
    </row>
    <row r="118" spans="1:2" ht="15.75" customHeight="1" x14ac:dyDescent="0.2">
      <c r="A118" s="4" t="s">
        <v>316</v>
      </c>
      <c r="B118" s="42">
        <f t="shared" si="19"/>
        <v>3.3837993289583879</v>
      </c>
    </row>
    <row r="119" spans="1:2" ht="15.75" customHeight="1" x14ac:dyDescent="0.2">
      <c r="A119" s="4" t="s">
        <v>252</v>
      </c>
      <c r="B119" s="42">
        <f t="shared" si="19"/>
        <v>0.22286186680964437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B1000"/>
  <sheetViews>
    <sheetView workbookViewId="0"/>
  </sheetViews>
  <sheetFormatPr baseColWidth="10" defaultColWidth="12.6640625" defaultRowHeight="15" customHeight="1" x14ac:dyDescent="0.15"/>
  <cols>
    <col min="1" max="1" width="23.6640625" customWidth="1"/>
    <col min="2" max="26" width="7.6640625" customWidth="1"/>
  </cols>
  <sheetData>
    <row r="1" spans="1:2" x14ac:dyDescent="0.2">
      <c r="B1" s="4" t="s">
        <v>318</v>
      </c>
    </row>
    <row r="2" spans="1:2" x14ac:dyDescent="0.2">
      <c r="A2" s="4" t="s">
        <v>216</v>
      </c>
      <c r="B2" s="35">
        <f>Calculations!$B$17*Weighting!B104*Calculations!$B$23</f>
        <v>63.935588786549786</v>
      </c>
    </row>
    <row r="3" spans="1:2" x14ac:dyDescent="0.2">
      <c r="A3" s="4" t="s">
        <v>225</v>
      </c>
      <c r="B3" s="35">
        <f>Calculations!$B$17*Weighting!B105*Calculations!$B$23</f>
        <v>37.206556955507232</v>
      </c>
    </row>
    <row r="4" spans="1:2" x14ac:dyDescent="0.2">
      <c r="A4" s="4" t="s">
        <v>235</v>
      </c>
      <c r="B4" s="35">
        <f>Calculations!$B$17*Weighting!B106*Calculations!$B$23</f>
        <v>39.944344430747918</v>
      </c>
    </row>
    <row r="5" spans="1:2" x14ac:dyDescent="0.2">
      <c r="A5" s="4" t="s">
        <v>242</v>
      </c>
      <c r="B5" s="35">
        <f>Calculations!$B$17*Weighting!B107*Calculations!$B$23</f>
        <v>19.724891855155679</v>
      </c>
    </row>
    <row r="6" spans="1:2" x14ac:dyDescent="0.2">
      <c r="A6" s="4" t="s">
        <v>244</v>
      </c>
      <c r="B6" s="35">
        <f>Calculations!$B$17*Weighting!B108*Calculations!$B$23</f>
        <v>13.819543913022269</v>
      </c>
    </row>
    <row r="7" spans="1:2" x14ac:dyDescent="0.2">
      <c r="A7" s="4" t="s">
        <v>250</v>
      </c>
      <c r="B7" s="35">
        <f>Calculations!$B$17*Weighting!B109*Calculations!$B$23</f>
        <v>12.939591646080517</v>
      </c>
    </row>
    <row r="8" spans="1:2" x14ac:dyDescent="0.2">
      <c r="A8" s="4" t="s">
        <v>248</v>
      </c>
      <c r="B8" s="35">
        <f>Calculations!$B$17*Weighting!B110*Calculations!$B$23</f>
        <v>26.742124083900642</v>
      </c>
    </row>
    <row r="9" spans="1:2" x14ac:dyDescent="0.2">
      <c r="A9" s="4" t="s">
        <v>238</v>
      </c>
      <c r="B9" s="35">
        <f>Calculations!$B$17*Weighting!B111*Calculations!$B$23</f>
        <v>93.175232167213508</v>
      </c>
    </row>
    <row r="10" spans="1:2" x14ac:dyDescent="0.2">
      <c r="A10" s="4" t="s">
        <v>240</v>
      </c>
      <c r="B10" s="35">
        <f>Calculations!$B$17*Weighting!B112*Calculations!$B$23</f>
        <v>28.039031836955935</v>
      </c>
    </row>
    <row r="11" spans="1:2" x14ac:dyDescent="0.2">
      <c r="A11" s="43" t="s">
        <v>313</v>
      </c>
      <c r="B11" s="35">
        <v>0</v>
      </c>
    </row>
    <row r="12" spans="1:2" x14ac:dyDescent="0.2">
      <c r="A12" s="43" t="s">
        <v>231</v>
      </c>
      <c r="B12" s="35">
        <v>0</v>
      </c>
    </row>
    <row r="13" spans="1:2" x14ac:dyDescent="0.2">
      <c r="A13" s="4" t="s">
        <v>314</v>
      </c>
      <c r="B13" s="35">
        <f>Calculations!$B$17*Weighting!B115*Calculations!$B$23</f>
        <v>68.866562083829493</v>
      </c>
    </row>
    <row r="14" spans="1:2" x14ac:dyDescent="0.2">
      <c r="A14" s="4" t="s">
        <v>246</v>
      </c>
      <c r="B14" s="35">
        <f>Calculations!$B$17*Weighting!B116*Calculations!$B$23</f>
        <v>44.763802623330179</v>
      </c>
    </row>
    <row r="15" spans="1:2" x14ac:dyDescent="0.2">
      <c r="A15" s="4" t="s">
        <v>315</v>
      </c>
      <c r="B15" s="35">
        <v>0</v>
      </c>
    </row>
    <row r="16" spans="1:2" x14ac:dyDescent="0.2">
      <c r="A16" s="4" t="s">
        <v>316</v>
      </c>
      <c r="B16" s="35">
        <v>0</v>
      </c>
    </row>
    <row r="17" spans="1:2" x14ac:dyDescent="0.2">
      <c r="A17" s="4" t="s">
        <v>252</v>
      </c>
      <c r="B17" s="35">
        <f>Calculations!$B$17*Weighting!B119*Calculations!$B$23</f>
        <v>14.248804672544249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2020-10-09T15:40:48Z</dcterms:modified>
</cp:coreProperties>
</file>