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E593EB6C-B44C-41A5-AEB0-2508F5CE9AE4}" xr6:coauthVersionLast="45" xr6:coauthVersionMax="45" xr10:uidLastSave="{00000000-0000-0000-0000-000000000000}"/>
  <bookViews>
    <workbookView xWindow="780" yWindow="780" windowWidth="24630" windowHeight="1599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<sst xmlns="http://schemas.openxmlformats.org/spreadsheetml/2006/main" count="12162" uniqueCount="3600">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</sst>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B17" sqref="B17"/>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592</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topLeftCell="F1" zoomScale="80" zoomScaleNormal="80" workbookViewId="0">
      <pane ySplit="1" topLeftCell="A219" activePane="bottomLeft" state="frozen"/>
      <selection pane="bottomLeft" activeCell="P230" sqref="P230"/>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41" t="s">
        <v>3599</v>
      </c>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90">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49</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30">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30">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30">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30">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30">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30">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30">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30">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30">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90">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30">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90">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30">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30">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30">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30">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30">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30">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30">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30">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30">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30">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30">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30">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30">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30">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30">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30">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10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30">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30">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30">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30">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30">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30">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30">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30">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60">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60">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3539</v>
      </c>
      <c r="Q285" s="339" t="str">
        <f t="shared" si="75"/>
        <v>electricity-sector-main.html#subsidies</v>
      </c>
      <c r="R285" s="407"/>
      <c r="S285" s="457" t="s">
        <v>3197</v>
      </c>
      <c r="T285" s="11"/>
    </row>
    <row r="286" spans="1:20" s="3" customFormat="1" ht="4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60">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3587</v>
      </c>
      <c r="Q287" s="339" t="str">
        <f t="shared" si="75"/>
        <v>electricity-sector-main.html#subsidies</v>
      </c>
      <c r="R287" s="407"/>
      <c r="S287" s="457" t="s">
        <v>3196</v>
      </c>
      <c r="T287" s="11"/>
    </row>
    <row r="288" spans="1:20" s="3" customFormat="1" ht="60">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3588</v>
      </c>
      <c r="Q288" s="339" t="str">
        <f t="shared" si="75"/>
        <v>electricity-sector-main.html#subsidies</v>
      </c>
      <c r="R288" s="407"/>
      <c r="S288" s="457" t="s">
        <v>3196</v>
      </c>
      <c r="T288" s="11"/>
    </row>
    <row r="289" spans="1:20" s="3" customFormat="1" ht="60">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3589</v>
      </c>
      <c r="Q289" s="339" t="str">
        <f t="shared" si="75"/>
        <v>electricity-sector-main.html#subsidies</v>
      </c>
      <c r="R289" s="407"/>
      <c r="S289" s="457" t="s">
        <v>3196</v>
      </c>
      <c r="T289" s="11"/>
    </row>
    <row r="290" spans="1:20" s="3" customFormat="1" ht="7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49</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3540</v>
      </c>
      <c r="Q290" s="339" t="str">
        <f t="shared" si="75"/>
        <v>electricity-sector-main.html#subsidies</v>
      </c>
      <c r="R290" s="407"/>
      <c r="S290" s="457" t="s">
        <v>3195</v>
      </c>
      <c r="T290" s="11"/>
    </row>
    <row r="291" spans="1:20" s="3" customFormat="1" ht="4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3541</v>
      </c>
      <c r="Q292" s="339" t="str">
        <f t="shared" si="75"/>
        <v>electricity-sector-main.html#subsidies</v>
      </c>
      <c r="R292" s="407"/>
      <c r="S292" s="457" t="s">
        <v>3196</v>
      </c>
      <c r="T292" s="11"/>
    </row>
    <row r="293" spans="1:20" s="3" customFormat="1" ht="4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3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30">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3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49</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3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30">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30">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35">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35">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35">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30">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30">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35">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3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30">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30">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35">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50">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50">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30">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30">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50">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30">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30">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30">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30">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35">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35">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30">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35">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30">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30">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50">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50">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30">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30">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35">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35">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30">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35">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30">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30">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50">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50">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30">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30">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35">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35">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30">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35">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30">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30">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35">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30">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30">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30">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30">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30">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30">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30">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30">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30">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30">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30">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30">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30">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30">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35">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30">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35">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30">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30">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35">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35">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30">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30">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35">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35">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30">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35">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30">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30">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50">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50">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30">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120">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60">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60">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60">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3549</v>
      </c>
      <c r="Q417" s="56"/>
      <c r="R417" s="399" t="str">
        <f t="shared" ref="R417:S424" si="106">R$416</f>
        <v>reduce-fuel-exports.html</v>
      </c>
      <c r="S417" s="443" t="str">
        <f t="shared" si="106"/>
        <v>Calculated from model data; see the relevant variable(s) in the InputData folder for source information.</v>
      </c>
      <c r="T417" s="56"/>
    </row>
    <row r="418" spans="1:20" ht="60">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3550</v>
      </c>
      <c r="Q418" s="56"/>
      <c r="R418" s="399" t="str">
        <f t="shared" si="106"/>
        <v>reduce-fuel-exports.html</v>
      </c>
      <c r="S418" s="443" t="str">
        <f t="shared" si="106"/>
        <v>Calculated from model data; see the relevant variable(s) in the InputData folder for source information.</v>
      </c>
      <c r="T418" s="56"/>
    </row>
    <row r="419" spans="1:20" ht="60">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3551</v>
      </c>
      <c r="Q419" s="56"/>
      <c r="R419" s="399" t="str">
        <f t="shared" si="106"/>
        <v>reduce-fuel-exports.html</v>
      </c>
      <c r="S419" s="443" t="str">
        <f t="shared" si="106"/>
        <v>Calculated from model data; see the relevant variable(s) in the InputData folder for source information.</v>
      </c>
      <c r="T419" s="56"/>
    </row>
    <row r="420" spans="1:20" ht="60">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3552</v>
      </c>
      <c r="Q420" s="56"/>
      <c r="R420" s="399" t="str">
        <f t="shared" si="106"/>
        <v>reduce-fuel-exports.html</v>
      </c>
      <c r="S420" s="443" t="str">
        <f t="shared" si="106"/>
        <v>Calculated from model data; see the relevant variable(s) in the InputData folder for source information.</v>
      </c>
      <c r="T420" s="56"/>
    </row>
    <row r="421" spans="1:20" ht="4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60">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3553</v>
      </c>
      <c r="Q422" s="56"/>
      <c r="R422" s="399" t="str">
        <f t="shared" ref="R422:R424" si="109">R$416</f>
        <v>reduce-fuel-exports.html</v>
      </c>
      <c r="S422" s="443" t="str">
        <f t="shared" si="106"/>
        <v>Calculated from model data; see the relevant variable(s) in the InputData folder for source information.</v>
      </c>
      <c r="T422" s="56"/>
    </row>
    <row r="423" spans="1:20" ht="60">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3554</v>
      </c>
      <c r="Q423" s="56"/>
      <c r="R423" s="399" t="str">
        <f t="shared" si="109"/>
        <v>reduce-fuel-exports.html</v>
      </c>
      <c r="S423" s="443" t="str">
        <f t="shared" si="106"/>
        <v>Calculated from model data; see the relevant variable(s) in the InputData folder for source information.</v>
      </c>
      <c r="T423" s="56"/>
    </row>
    <row r="424" spans="1:20" ht="60">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3555</v>
      </c>
      <c r="Q424" s="56"/>
      <c r="R424" s="399" t="str">
        <f t="shared" si="109"/>
        <v>reduce-fuel-exports.html</v>
      </c>
      <c r="S424" s="443" t="str">
        <f t="shared" si="106"/>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90">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3559</v>
      </c>
      <c r="Q440" s="58" t="str">
        <f t="shared" ref="Q440:R444" si="114">Q$439</f>
        <v>fuels.html#carbon-tax</v>
      </c>
      <c r="R440" s="408" t="str">
        <f t="shared" si="114"/>
        <v>carbon-tax.html</v>
      </c>
      <c r="S440" s="452" t="s">
        <v>3583</v>
      </c>
      <c r="T440" s="58"/>
    </row>
    <row r="441" spans="1:20" s="6" customFormat="1" ht="75">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3560</v>
      </c>
      <c r="Q441" s="58" t="str">
        <f t="shared" si="114"/>
        <v>fuels.html#carbon-tax</v>
      </c>
      <c r="R441" s="408" t="str">
        <f t="shared" si="114"/>
        <v>carbon-tax.html</v>
      </c>
      <c r="S441" s="444"/>
      <c r="T441" s="58"/>
    </row>
    <row r="442" spans="1:20" s="6" customFormat="1" ht="75">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3561</v>
      </c>
      <c r="Q442" s="58" t="str">
        <f t="shared" si="114"/>
        <v>fuels.html#carbon-tax</v>
      </c>
      <c r="R442" s="408" t="str">
        <f t="shared" si="114"/>
        <v>carbon-tax.html</v>
      </c>
      <c r="S442" s="444"/>
      <c r="T442" s="58"/>
    </row>
    <row r="443" spans="1:20" s="6" customFormat="1" ht="10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3562</v>
      </c>
      <c r="Q443" s="58" t="str">
        <f t="shared" si="114"/>
        <v>fuels.html#carbon-tax</v>
      </c>
      <c r="R443" s="408" t="str">
        <f t="shared" si="114"/>
        <v>carbon-tax.html</v>
      </c>
      <c r="S443" s="444"/>
      <c r="T443" s="58"/>
    </row>
    <row r="444" spans="1:20" s="6" customFormat="1" ht="60">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3563</v>
      </c>
      <c r="Q444" s="58" t="str">
        <f t="shared" si="114"/>
        <v>fuels.html#carbon-tax</v>
      </c>
      <c r="R444" s="408" t="str">
        <f t="shared" si="114"/>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30">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30">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4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30">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4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4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30">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60">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3564</v>
      </c>
      <c r="Q457" s="58"/>
      <c r="R457" s="407"/>
      <c r="S457" s="452" t="s">
        <v>3584</v>
      </c>
      <c r="T457" s="58"/>
    </row>
    <row r="458" spans="1:20" s="6" customFormat="1" ht="30">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30">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30">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30">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30">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30">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30">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30">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30">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30">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30">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30">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30">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30">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30">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30">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30">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30">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30">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30">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30">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30">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6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ht="30">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ht="3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ht="3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ht="3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ht="3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30">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30">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ht="3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ht="3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10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10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10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10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10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10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10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10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10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10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10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10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10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10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10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10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10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10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10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10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10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10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120">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120">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10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10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10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30">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10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10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10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10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10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4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4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4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4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10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10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10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4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10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10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10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10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10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10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10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10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120">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120">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10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10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10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10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10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10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10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10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10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10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10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10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10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10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10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10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10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10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10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10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10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10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10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10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10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10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10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10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10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10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16" sqref="C16"/>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60" t="s">
        <v>548</v>
      </c>
      <c r="B2" s="461"/>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62" t="s">
        <v>552</v>
      </c>
      <c r="B6" s="94" t="s">
        <v>553</v>
      </c>
      <c r="C6" s="94" t="s">
        <v>554</v>
      </c>
      <c r="D6" s="94" t="s">
        <v>555</v>
      </c>
      <c r="E6" s="94" t="s">
        <v>556</v>
      </c>
      <c r="F6" s="94" t="s">
        <v>557</v>
      </c>
      <c r="G6" s="94" t="s">
        <v>558</v>
      </c>
      <c r="H6" s="95" t="s">
        <v>559</v>
      </c>
    </row>
    <row r="7" spans="1:8" ht="15.75" thickBot="1">
      <c r="A7" s="463"/>
      <c r="B7" s="464" t="s">
        <v>560</v>
      </c>
      <c r="C7" s="465"/>
      <c r="D7" s="465"/>
      <c r="E7" s="465"/>
      <c r="F7" s="465"/>
      <c r="G7" s="465"/>
      <c r="H7" s="466"/>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60" t="s">
        <v>620</v>
      </c>
      <c r="B63" s="461"/>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67" t="s">
        <v>552</v>
      </c>
      <c r="B66" s="470" t="s">
        <v>622</v>
      </c>
      <c r="C66" s="471"/>
      <c r="D66" s="470" t="s">
        <v>623</v>
      </c>
      <c r="E66" s="472"/>
      <c r="F66" s="473"/>
      <c r="G66" s="470" t="s">
        <v>624</v>
      </c>
      <c r="H66" s="474"/>
      <c r="I66" s="474"/>
      <c r="J66" s="471"/>
    </row>
    <row r="67" spans="1:10">
      <c r="A67" s="468"/>
      <c r="B67" s="475" t="s">
        <v>625</v>
      </c>
      <c r="C67" s="476"/>
      <c r="D67" s="479" t="s">
        <v>626</v>
      </c>
      <c r="E67" s="481" t="s">
        <v>554</v>
      </c>
      <c r="F67" s="483" t="s">
        <v>555</v>
      </c>
      <c r="G67" s="485" t="s">
        <v>627</v>
      </c>
      <c r="H67" s="479" t="s">
        <v>554</v>
      </c>
      <c r="I67" s="479" t="s">
        <v>555</v>
      </c>
      <c r="J67" s="123" t="s">
        <v>553</v>
      </c>
    </row>
    <row r="68" spans="1:10">
      <c r="A68" s="468"/>
      <c r="B68" s="477"/>
      <c r="C68" s="478"/>
      <c r="D68" s="480"/>
      <c r="E68" s="482"/>
      <c r="F68" s="484"/>
      <c r="G68" s="486"/>
      <c r="H68" s="480"/>
      <c r="I68" s="480"/>
      <c r="J68" s="124" t="s">
        <v>628</v>
      </c>
    </row>
    <row r="69" spans="1:10" ht="15.75" thickBot="1">
      <c r="A69" s="469"/>
      <c r="B69" s="125" t="s">
        <v>629</v>
      </c>
      <c r="C69" s="126" t="s">
        <v>630</v>
      </c>
      <c r="D69" s="126" t="s">
        <v>631</v>
      </c>
      <c r="E69" s="493" t="s">
        <v>632</v>
      </c>
      <c r="F69" s="494"/>
      <c r="G69" s="493" t="s">
        <v>560</v>
      </c>
      <c r="H69" s="491"/>
      <c r="I69" s="491"/>
      <c r="J69" s="492"/>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7" t="s">
        <v>720</v>
      </c>
      <c r="B404" s="487"/>
      <c r="C404" s="487"/>
      <c r="D404" s="487"/>
      <c r="E404" s="487"/>
      <c r="F404" s="487"/>
      <c r="G404" s="487"/>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88" t="s">
        <v>560</v>
      </c>
      <c r="C409" s="488"/>
      <c r="D409" s="489"/>
      <c r="E409" s="490" t="s">
        <v>728</v>
      </c>
      <c r="F409" s="488"/>
      <c r="G409" s="489"/>
      <c r="H409" s="490" t="s">
        <v>560</v>
      </c>
      <c r="I409" s="491"/>
      <c r="J409" s="491"/>
      <c r="K409" s="491"/>
      <c r="L409" s="491"/>
      <c r="M409" s="492"/>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95" t="s">
        <v>778</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1"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512"/>
      <c r="B466" s="490" t="s">
        <v>813</v>
      </c>
      <c r="C466" s="488"/>
      <c r="D466" s="488"/>
      <c r="E466" s="488"/>
      <c r="F466" s="488"/>
      <c r="G466" s="488"/>
      <c r="H466" s="488"/>
      <c r="I466" s="488"/>
      <c r="J466" s="488"/>
      <c r="K466" s="488"/>
      <c r="L466" s="488"/>
      <c r="M466" s="488"/>
      <c r="N466" s="488"/>
      <c r="O466" s="488"/>
      <c r="P466" s="488"/>
      <c r="Q466" s="488"/>
      <c r="R466" s="489"/>
      <c r="S466" s="195"/>
      <c r="T466" s="195"/>
      <c r="U466" s="496" t="s">
        <v>814</v>
      </c>
      <c r="V466" s="497"/>
      <c r="W466" s="490" t="s">
        <v>813</v>
      </c>
      <c r="X466" s="488"/>
      <c r="Y466" s="488"/>
      <c r="Z466" s="488"/>
      <c r="AA466" s="488"/>
      <c r="AB466" s="488"/>
      <c r="AC466" s="489"/>
      <c r="AD466" s="195"/>
      <c r="AE466" s="195"/>
      <c r="AF466" s="496" t="s">
        <v>814</v>
      </c>
      <c r="AG466" s="49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96" t="s">
        <v>814</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88" t="s">
        <v>560</v>
      </c>
      <c r="C513" s="488"/>
      <c r="D513" s="488"/>
      <c r="E513" s="488"/>
      <c r="F513" s="488"/>
      <c r="G513" s="489"/>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06" t="s">
        <v>552</v>
      </c>
      <c r="B597" s="228" t="s">
        <v>888</v>
      </c>
      <c r="C597" s="228" t="s">
        <v>889</v>
      </c>
      <c r="D597" s="228" t="s">
        <v>890</v>
      </c>
      <c r="E597" s="228" t="s">
        <v>726</v>
      </c>
      <c r="F597" s="228" t="s">
        <v>557</v>
      </c>
      <c r="G597" s="228" t="s">
        <v>558</v>
      </c>
    </row>
    <row r="598" spans="1:7" ht="15.75" thickBot="1">
      <c r="A598" s="507"/>
      <c r="B598" s="508" t="s">
        <v>560</v>
      </c>
      <c r="C598" s="509"/>
      <c r="D598" s="509"/>
      <c r="E598" s="509"/>
      <c r="F598" s="509"/>
      <c r="G598" s="510"/>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513" t="s">
        <v>917</v>
      </c>
      <c r="B628" s="513"/>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500" t="s">
        <v>918</v>
      </c>
      <c r="B632" s="236" t="s">
        <v>919</v>
      </c>
      <c r="C632" s="237" t="s">
        <v>554</v>
      </c>
      <c r="D632" s="237" t="s">
        <v>555</v>
      </c>
      <c r="E632" s="237" t="s">
        <v>726</v>
      </c>
      <c r="F632" s="238" t="s">
        <v>557</v>
      </c>
      <c r="G632" s="239" t="s">
        <v>558</v>
      </c>
      <c r="H632" s="240" t="s">
        <v>727</v>
      </c>
    </row>
    <row r="633" spans="1:8" ht="15.75" thickBot="1">
      <c r="A633" s="501"/>
      <c r="B633" s="502" t="s">
        <v>560</v>
      </c>
      <c r="C633" s="503"/>
      <c r="D633" s="503"/>
      <c r="E633" s="503"/>
      <c r="F633" s="503"/>
      <c r="G633" s="503"/>
      <c r="H633" s="50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05" t="s">
        <v>977</v>
      </c>
      <c r="F680" s="505"/>
      <c r="G680" s="505"/>
      <c r="H680" s="505"/>
      <c r="I680" s="505"/>
    </row>
    <row r="681" spans="1:9">
      <c r="A681" s="10" t="s">
        <v>978</v>
      </c>
      <c r="B681" s="7">
        <f>B680/1000</f>
        <v>-911.92899999999997</v>
      </c>
      <c r="C681" s="5">
        <f>C680*H694/1000</f>
        <v>9.2959999999999994</v>
      </c>
      <c r="D681" s="5">
        <f>D680*H696/1000</f>
        <v>7.42</v>
      </c>
      <c r="E681" s="505"/>
      <c r="F681" s="505"/>
      <c r="G681" s="505"/>
      <c r="H681" s="505"/>
      <c r="I681" s="50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4" t="s">
        <v>182</v>
      </c>
      <c r="B60" s="514"/>
      <c r="C60" s="514"/>
      <c r="D60" s="514"/>
      <c r="E60" s="51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4" t="s">
        <v>183</v>
      </c>
      <c r="B89" s="514"/>
      <c r="C89" s="514"/>
      <c r="D89" s="514"/>
      <c r="E89" s="51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4" t="s">
        <v>184</v>
      </c>
      <c r="B98" s="514"/>
      <c r="C98" s="514"/>
      <c r="D98" s="514"/>
      <c r="E98" s="51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4" t="s">
        <v>186</v>
      </c>
      <c r="B109" s="514"/>
      <c r="C109" s="514"/>
      <c r="D109" s="514"/>
      <c r="E109" s="514"/>
    </row>
    <row r="110" spans="1:5" ht="15.75" thickBot="1"/>
    <row r="111" spans="1:5" ht="15.75" thickBot="1">
      <c r="A111" s="20">
        <f>A122</f>
        <v>0.20481927710843381</v>
      </c>
      <c r="B111" s="10" t="s">
        <v>440</v>
      </c>
    </row>
    <row r="113" spans="1:14">
      <c r="A113" s="514" t="s">
        <v>185</v>
      </c>
      <c r="B113" s="514"/>
      <c r="C113" s="514"/>
      <c r="D113" s="514"/>
      <c r="E113" s="51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4" t="s">
        <v>441</v>
      </c>
      <c r="B124" s="514"/>
      <c r="C124" s="514"/>
      <c r="D124" s="514"/>
      <c r="E124" s="51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4" t="s">
        <v>110</v>
      </c>
      <c r="B134" s="514"/>
      <c r="C134" s="514"/>
      <c r="D134" s="514"/>
      <c r="E134" s="514"/>
    </row>
    <row r="135" spans="1:14">
      <c r="A135" s="28" t="s">
        <v>460</v>
      </c>
      <c r="B135" s="29"/>
      <c r="C135" s="29"/>
      <c r="D135" s="29"/>
      <c r="E135" s="29"/>
      <c r="F135" s="29"/>
      <c r="G135" s="29"/>
    </row>
    <row r="136" spans="1:14" ht="15.75">
      <c r="A136" s="30"/>
      <c r="B136" s="515" t="s">
        <v>461</v>
      </c>
      <c r="C136" s="516"/>
      <c r="D136" s="516"/>
      <c r="E136" s="517"/>
      <c r="F136" s="29"/>
      <c r="G136" s="29"/>
    </row>
    <row r="137" spans="1:14" ht="15.75">
      <c r="A137" s="31"/>
      <c r="B137" s="515" t="s">
        <v>462</v>
      </c>
      <c r="C137" s="517"/>
      <c r="D137" s="515" t="s">
        <v>463</v>
      </c>
      <c r="E137" s="517"/>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5.75" thickBot="1">
      <c r="A166" s="24" t="s">
        <v>190</v>
      </c>
      <c r="B166" s="18">
        <v>0.4</v>
      </c>
    </row>
    <row r="167" spans="1:7" ht="15.75" thickBot="1">
      <c r="A167" s="10" t="s">
        <v>191</v>
      </c>
      <c r="B167" s="46">
        <f>(1+B166)^(1/(2020-2010))-1</f>
        <v>3.4219694129380196E-2</v>
      </c>
    </row>
    <row r="168" spans="1:7">
      <c r="B168" s="47"/>
    </row>
    <row r="169" spans="1:7">
      <c r="A169" s="514" t="s">
        <v>449</v>
      </c>
      <c r="B169" s="514"/>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4" t="s">
        <v>198</v>
      </c>
      <c r="B174" s="514"/>
      <c r="C174" s="514"/>
      <c r="D174" s="514"/>
      <c r="E174" s="514"/>
    </row>
    <row r="175" spans="1:7" ht="15.75" thickBot="1">
      <c r="A175" s="24" t="s">
        <v>459</v>
      </c>
      <c r="B175" s="47">
        <v>0.1246</v>
      </c>
    </row>
    <row r="176" spans="1:7" ht="15.75" thickBot="1">
      <c r="A176" s="24" t="s">
        <v>454</v>
      </c>
      <c r="B176" s="46">
        <f>1-B175</f>
        <v>0.87539999999999996</v>
      </c>
    </row>
    <row r="178" spans="1:5">
      <c r="A178" s="514" t="s">
        <v>192</v>
      </c>
      <c r="B178" s="514"/>
      <c r="C178" s="514"/>
      <c r="D178" s="514"/>
      <c r="E178" s="514"/>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4" t="s">
        <v>194</v>
      </c>
      <c r="B183" s="514"/>
      <c r="C183" s="514"/>
      <c r="D183" s="514"/>
      <c r="E183" s="51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2020-09-09T19:39:43Z</dcterms:modified>
</cp:coreProperties>
</file>