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virginia\InputData\plcy-schd\FoPITY\"/>
    </mc:Choice>
  </mc:AlternateContent>
  <bookViews>
    <workbookView xWindow="390" yWindow="390" windowWidth="27675" windowHeight="14775" activeTab="1"/>
  </bookViews>
  <sheets>
    <sheet name="About" sheetId="2" r:id="rId1"/>
    <sheet name="Set Schedules Here" sheetId="5" r:id="rId2"/>
    <sheet name="FoPITY-2" sheetId="4" r:id="rId3"/>
    <sheet name="FoPITY-2-WebApp" sheetId="6" r:id="rId4"/>
    <sheet name="Exogenous GDP Adjustment" sheetId="7" r:id="rId5"/>
  </sheets>
  <externalReferences>
    <externalReference r:id="rId6"/>
  </externalReferences>
  <definedNames>
    <definedName name="rounding_decimal_places" localSheetId="4">[1]About!$A$101</definedName>
    <definedName name="rounding_decimal_places">About!$A$101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159" i="5" l="1"/>
  <c r="AF159" i="5"/>
  <c r="AE159" i="5"/>
  <c r="AD159" i="5"/>
  <c r="AC159" i="5"/>
  <c r="AB159" i="5"/>
  <c r="AA159" i="5"/>
  <c r="Z159" i="5"/>
  <c r="Y159" i="5"/>
  <c r="X159" i="5"/>
  <c r="W159" i="5"/>
  <c r="V159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AG157" i="5"/>
  <c r="AF157" i="5"/>
  <c r="AE157" i="5"/>
  <c r="AD157" i="5"/>
  <c r="AC157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AG155" i="5"/>
  <c r="AF155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AG153" i="5"/>
  <c r="AF153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AG151" i="5"/>
  <c r="AF151" i="5"/>
  <c r="AE151" i="5"/>
  <c r="AD151" i="5"/>
  <c r="AC151" i="5"/>
  <c r="AB151" i="5"/>
  <c r="AA151" i="5"/>
  <c r="Z151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AG149" i="5"/>
  <c r="AF149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AG147" i="5"/>
  <c r="AF147" i="5"/>
  <c r="AE147" i="5"/>
  <c r="AD147" i="5"/>
  <c r="AC147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AG145" i="5"/>
  <c r="AF145" i="5"/>
  <c r="AE145" i="5"/>
  <c r="AD145" i="5"/>
  <c r="AC145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AG143" i="5"/>
  <c r="AF143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D5" i="7" l="1"/>
  <c r="D8" i="7" s="1"/>
  <c r="B13" i="7" s="1"/>
  <c r="C5" i="7"/>
  <c r="C8" i="7" s="1"/>
  <c r="B12" i="7" s="1"/>
  <c r="B5" i="7"/>
  <c r="A82" i="6" l="1"/>
  <c r="B82" i="6"/>
  <c r="C82" i="6"/>
  <c r="D82" i="6"/>
  <c r="F82" i="6"/>
  <c r="H82" i="6"/>
  <c r="J82" i="6"/>
  <c r="L82" i="6"/>
  <c r="N82" i="6"/>
  <c r="P82" i="6"/>
  <c r="R82" i="6"/>
  <c r="T82" i="6"/>
  <c r="V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AI82" i="6"/>
  <c r="AJ82" i="6"/>
  <c r="AK82" i="6"/>
  <c r="AL82" i="6"/>
  <c r="AM82" i="6"/>
  <c r="AN82" i="6"/>
  <c r="AO82" i="6"/>
  <c r="AP82" i="6"/>
  <c r="AQ82" i="6"/>
  <c r="AR82" i="6"/>
  <c r="AS82" i="6"/>
  <c r="AT82" i="6"/>
  <c r="AU82" i="6"/>
  <c r="AV82" i="6"/>
  <c r="AW82" i="6"/>
  <c r="AX82" i="6"/>
  <c r="AY82" i="6"/>
  <c r="AZ82" i="6"/>
  <c r="BA82" i="6"/>
  <c r="BB82" i="6"/>
  <c r="BC82" i="6"/>
  <c r="BD82" i="6"/>
  <c r="BE82" i="6"/>
  <c r="BF82" i="6"/>
  <c r="BG82" i="6"/>
  <c r="BH82" i="6"/>
  <c r="BI82" i="6"/>
  <c r="BJ82" i="6"/>
  <c r="BK82" i="6"/>
  <c r="BL82" i="6"/>
  <c r="BM82" i="6"/>
  <c r="A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C12" i="7"/>
  <c r="C163" i="5" s="1"/>
  <c r="B82" i="4" l="1"/>
  <c r="E82" i="6"/>
  <c r="E12" i="7"/>
  <c r="B14" i="7" s="1"/>
  <c r="C13" i="7"/>
  <c r="A81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N81" i="6"/>
  <c r="AO81" i="6"/>
  <c r="AP81" i="6"/>
  <c r="AQ81" i="6"/>
  <c r="AR81" i="6"/>
  <c r="AS81" i="6"/>
  <c r="AT81" i="6"/>
  <c r="AU81" i="6"/>
  <c r="AV81" i="6"/>
  <c r="AW81" i="6"/>
  <c r="AX81" i="6"/>
  <c r="AY81" i="6"/>
  <c r="AZ81" i="6"/>
  <c r="BA81" i="6"/>
  <c r="BB81" i="6"/>
  <c r="BC81" i="6"/>
  <c r="BD81" i="6"/>
  <c r="BE81" i="6"/>
  <c r="BF81" i="6"/>
  <c r="BG81" i="6"/>
  <c r="BH81" i="6"/>
  <c r="BI81" i="6"/>
  <c r="BJ81" i="6"/>
  <c r="BK81" i="6"/>
  <c r="BL81" i="6"/>
  <c r="BM81" i="6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C82" i="4" l="1"/>
  <c r="D163" i="5"/>
  <c r="G82" i="6" s="1"/>
  <c r="C14" i="7"/>
  <c r="E163" i="5" s="1"/>
  <c r="B15" i="7"/>
  <c r="A28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D82" i="4" l="1"/>
  <c r="I82" i="6"/>
  <c r="C15" i="7"/>
  <c r="F163" i="5" s="1"/>
  <c r="E82" i="4" s="1"/>
  <c r="B16" i="7"/>
  <c r="A45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AX45" i="6"/>
  <c r="AY45" i="6"/>
  <c r="AZ45" i="6"/>
  <c r="BA45" i="6"/>
  <c r="BB45" i="6"/>
  <c r="BC45" i="6"/>
  <c r="BD45" i="6"/>
  <c r="BE45" i="6"/>
  <c r="BF45" i="6"/>
  <c r="BG45" i="6"/>
  <c r="BH45" i="6"/>
  <c r="BI45" i="6"/>
  <c r="BJ45" i="6"/>
  <c r="BK45" i="6"/>
  <c r="BL45" i="6"/>
  <c r="BM45" i="6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K82" i="6" l="1"/>
  <c r="C16" i="7"/>
  <c r="B17" i="7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G163" i="5" l="1"/>
  <c r="M82" i="6" s="1"/>
  <c r="B18" i="7"/>
  <c r="C17" i="7"/>
  <c r="BL80" i="6"/>
  <c r="BJ80" i="6"/>
  <c r="BH80" i="6"/>
  <c r="BF80" i="6"/>
  <c r="BD80" i="6"/>
  <c r="BB80" i="6"/>
  <c r="AZ80" i="6"/>
  <c r="AX80" i="6"/>
  <c r="AV80" i="6"/>
  <c r="AT80" i="6"/>
  <c r="AR80" i="6"/>
  <c r="AP80" i="6"/>
  <c r="AN80" i="6"/>
  <c r="AL80" i="6"/>
  <c r="AJ80" i="6"/>
  <c r="AH80" i="6"/>
  <c r="AF80" i="6"/>
  <c r="AD80" i="6"/>
  <c r="AB80" i="6"/>
  <c r="Z80" i="6"/>
  <c r="X80" i="6"/>
  <c r="V80" i="6"/>
  <c r="T80" i="6"/>
  <c r="R80" i="6"/>
  <c r="P80" i="6"/>
  <c r="N80" i="6"/>
  <c r="L80" i="6"/>
  <c r="J80" i="6"/>
  <c r="H80" i="6"/>
  <c r="F80" i="6"/>
  <c r="D80" i="6"/>
  <c r="C80" i="6"/>
  <c r="B80" i="6"/>
  <c r="BL79" i="6"/>
  <c r="BJ79" i="6"/>
  <c r="BH79" i="6"/>
  <c r="BF79" i="6"/>
  <c r="BD79" i="6"/>
  <c r="BB79" i="6"/>
  <c r="AZ79" i="6"/>
  <c r="AX79" i="6"/>
  <c r="AV79" i="6"/>
  <c r="AT79" i="6"/>
  <c r="AR79" i="6"/>
  <c r="AP79" i="6"/>
  <c r="AN79" i="6"/>
  <c r="AL79" i="6"/>
  <c r="AJ79" i="6"/>
  <c r="AH79" i="6"/>
  <c r="AF79" i="6"/>
  <c r="AD79" i="6"/>
  <c r="AB79" i="6"/>
  <c r="Z79" i="6"/>
  <c r="X79" i="6"/>
  <c r="V79" i="6"/>
  <c r="T79" i="6"/>
  <c r="R79" i="6"/>
  <c r="P79" i="6"/>
  <c r="N79" i="6"/>
  <c r="L79" i="6"/>
  <c r="J79" i="6"/>
  <c r="H79" i="6"/>
  <c r="F79" i="6"/>
  <c r="D79" i="6"/>
  <c r="C79" i="6"/>
  <c r="B79" i="6"/>
  <c r="BL78" i="6"/>
  <c r="BJ78" i="6"/>
  <c r="BH78" i="6"/>
  <c r="BF78" i="6"/>
  <c r="BD78" i="6"/>
  <c r="BB78" i="6"/>
  <c r="AZ78" i="6"/>
  <c r="AX78" i="6"/>
  <c r="AV78" i="6"/>
  <c r="AT78" i="6"/>
  <c r="AR78" i="6"/>
  <c r="AP78" i="6"/>
  <c r="AN78" i="6"/>
  <c r="AL78" i="6"/>
  <c r="AJ78" i="6"/>
  <c r="AH78" i="6"/>
  <c r="AF78" i="6"/>
  <c r="AD78" i="6"/>
  <c r="AB78" i="6"/>
  <c r="Z78" i="6"/>
  <c r="X78" i="6"/>
  <c r="V78" i="6"/>
  <c r="T78" i="6"/>
  <c r="R78" i="6"/>
  <c r="P78" i="6"/>
  <c r="N78" i="6"/>
  <c r="L78" i="6"/>
  <c r="J78" i="6"/>
  <c r="H78" i="6"/>
  <c r="F78" i="6"/>
  <c r="D78" i="6"/>
  <c r="C78" i="6"/>
  <c r="B78" i="6"/>
  <c r="BL77" i="6"/>
  <c r="BJ77" i="6"/>
  <c r="BH77" i="6"/>
  <c r="BF77" i="6"/>
  <c r="BD77" i="6"/>
  <c r="BB77" i="6"/>
  <c r="AZ77" i="6"/>
  <c r="AX77" i="6"/>
  <c r="AV77" i="6"/>
  <c r="AT77" i="6"/>
  <c r="AR77" i="6"/>
  <c r="AP77" i="6"/>
  <c r="AN77" i="6"/>
  <c r="AL77" i="6"/>
  <c r="AJ77" i="6"/>
  <c r="AH77" i="6"/>
  <c r="AF77" i="6"/>
  <c r="AD77" i="6"/>
  <c r="AB77" i="6"/>
  <c r="Z77" i="6"/>
  <c r="X77" i="6"/>
  <c r="V77" i="6"/>
  <c r="T77" i="6"/>
  <c r="R77" i="6"/>
  <c r="P77" i="6"/>
  <c r="N77" i="6"/>
  <c r="L77" i="6"/>
  <c r="J77" i="6"/>
  <c r="H77" i="6"/>
  <c r="F77" i="6"/>
  <c r="D77" i="6"/>
  <c r="C77" i="6"/>
  <c r="B77" i="6"/>
  <c r="BL76" i="6"/>
  <c r="BJ76" i="6"/>
  <c r="BH76" i="6"/>
  <c r="BF76" i="6"/>
  <c r="BD76" i="6"/>
  <c r="BB76" i="6"/>
  <c r="AZ76" i="6"/>
  <c r="AX76" i="6"/>
  <c r="AV76" i="6"/>
  <c r="AT76" i="6"/>
  <c r="AR76" i="6"/>
  <c r="AP76" i="6"/>
  <c r="AN76" i="6"/>
  <c r="AL76" i="6"/>
  <c r="AJ76" i="6"/>
  <c r="AH76" i="6"/>
  <c r="AF76" i="6"/>
  <c r="AD76" i="6"/>
  <c r="AB76" i="6"/>
  <c r="Z76" i="6"/>
  <c r="X76" i="6"/>
  <c r="V76" i="6"/>
  <c r="T76" i="6"/>
  <c r="R76" i="6"/>
  <c r="P76" i="6"/>
  <c r="N76" i="6"/>
  <c r="L76" i="6"/>
  <c r="J76" i="6"/>
  <c r="H76" i="6"/>
  <c r="F76" i="6"/>
  <c r="D76" i="6"/>
  <c r="C76" i="6"/>
  <c r="B76" i="6"/>
  <c r="BL75" i="6"/>
  <c r="BJ75" i="6"/>
  <c r="BH75" i="6"/>
  <c r="BF75" i="6"/>
  <c r="BD75" i="6"/>
  <c r="BB75" i="6"/>
  <c r="AZ75" i="6"/>
  <c r="AX75" i="6"/>
  <c r="AV75" i="6"/>
  <c r="AT75" i="6"/>
  <c r="AR75" i="6"/>
  <c r="AP75" i="6"/>
  <c r="AN75" i="6"/>
  <c r="AL75" i="6"/>
  <c r="AJ75" i="6"/>
  <c r="AH75" i="6"/>
  <c r="AF75" i="6"/>
  <c r="AD75" i="6"/>
  <c r="AB75" i="6"/>
  <c r="Z75" i="6"/>
  <c r="X75" i="6"/>
  <c r="V75" i="6"/>
  <c r="T75" i="6"/>
  <c r="R75" i="6"/>
  <c r="P75" i="6"/>
  <c r="N75" i="6"/>
  <c r="L75" i="6"/>
  <c r="J75" i="6"/>
  <c r="H75" i="6"/>
  <c r="F75" i="6"/>
  <c r="D75" i="6"/>
  <c r="C75" i="6"/>
  <c r="B75" i="6"/>
  <c r="BL74" i="6"/>
  <c r="BJ74" i="6"/>
  <c r="BH74" i="6"/>
  <c r="BF74" i="6"/>
  <c r="BD74" i="6"/>
  <c r="BB74" i="6"/>
  <c r="AZ74" i="6"/>
  <c r="AX74" i="6"/>
  <c r="AV74" i="6"/>
  <c r="AT74" i="6"/>
  <c r="AR74" i="6"/>
  <c r="AP74" i="6"/>
  <c r="AN74" i="6"/>
  <c r="AL74" i="6"/>
  <c r="AJ74" i="6"/>
  <c r="AH74" i="6"/>
  <c r="AF74" i="6"/>
  <c r="AD74" i="6"/>
  <c r="AB74" i="6"/>
  <c r="Z74" i="6"/>
  <c r="X74" i="6"/>
  <c r="V74" i="6"/>
  <c r="T74" i="6"/>
  <c r="R74" i="6"/>
  <c r="P74" i="6"/>
  <c r="N74" i="6"/>
  <c r="L74" i="6"/>
  <c r="J74" i="6"/>
  <c r="H74" i="6"/>
  <c r="F74" i="6"/>
  <c r="D74" i="6"/>
  <c r="C74" i="6"/>
  <c r="B74" i="6"/>
  <c r="BL73" i="6"/>
  <c r="BJ73" i="6"/>
  <c r="BH73" i="6"/>
  <c r="BF73" i="6"/>
  <c r="BD73" i="6"/>
  <c r="BB73" i="6"/>
  <c r="AZ73" i="6"/>
  <c r="AX73" i="6"/>
  <c r="AV73" i="6"/>
  <c r="AT73" i="6"/>
  <c r="AR73" i="6"/>
  <c r="AP73" i="6"/>
  <c r="AN73" i="6"/>
  <c r="AL73" i="6"/>
  <c r="AJ73" i="6"/>
  <c r="AH73" i="6"/>
  <c r="AF73" i="6"/>
  <c r="AD73" i="6"/>
  <c r="AB73" i="6"/>
  <c r="Z73" i="6"/>
  <c r="X73" i="6"/>
  <c r="V73" i="6"/>
  <c r="T73" i="6"/>
  <c r="R73" i="6"/>
  <c r="P73" i="6"/>
  <c r="N73" i="6"/>
  <c r="L73" i="6"/>
  <c r="J73" i="6"/>
  <c r="H73" i="6"/>
  <c r="F73" i="6"/>
  <c r="D73" i="6"/>
  <c r="C73" i="6"/>
  <c r="B73" i="6"/>
  <c r="BL72" i="6"/>
  <c r="BJ72" i="6"/>
  <c r="BH72" i="6"/>
  <c r="BF72" i="6"/>
  <c r="BD72" i="6"/>
  <c r="BB72" i="6"/>
  <c r="AZ72" i="6"/>
  <c r="AX72" i="6"/>
  <c r="AV72" i="6"/>
  <c r="AT72" i="6"/>
  <c r="AR72" i="6"/>
  <c r="AP72" i="6"/>
  <c r="AN72" i="6"/>
  <c r="AL72" i="6"/>
  <c r="AJ72" i="6"/>
  <c r="AH72" i="6"/>
  <c r="AF72" i="6"/>
  <c r="AD72" i="6"/>
  <c r="AB72" i="6"/>
  <c r="Z72" i="6"/>
  <c r="X72" i="6"/>
  <c r="V72" i="6"/>
  <c r="T72" i="6"/>
  <c r="R72" i="6"/>
  <c r="P72" i="6"/>
  <c r="N72" i="6"/>
  <c r="L72" i="6"/>
  <c r="J72" i="6"/>
  <c r="H72" i="6"/>
  <c r="F72" i="6"/>
  <c r="D72" i="6"/>
  <c r="C72" i="6"/>
  <c r="B72" i="6"/>
  <c r="BL71" i="6"/>
  <c r="BJ71" i="6"/>
  <c r="BH71" i="6"/>
  <c r="BF71" i="6"/>
  <c r="BD71" i="6"/>
  <c r="BB71" i="6"/>
  <c r="AZ71" i="6"/>
  <c r="AX71" i="6"/>
  <c r="AV71" i="6"/>
  <c r="AT71" i="6"/>
  <c r="AR71" i="6"/>
  <c r="AP71" i="6"/>
  <c r="AN71" i="6"/>
  <c r="AL71" i="6"/>
  <c r="AJ71" i="6"/>
  <c r="AH71" i="6"/>
  <c r="AF71" i="6"/>
  <c r="AD71" i="6"/>
  <c r="AB71" i="6"/>
  <c r="Z71" i="6"/>
  <c r="X71" i="6"/>
  <c r="V71" i="6"/>
  <c r="T71" i="6"/>
  <c r="R71" i="6"/>
  <c r="P71" i="6"/>
  <c r="N71" i="6"/>
  <c r="L71" i="6"/>
  <c r="J71" i="6"/>
  <c r="H71" i="6"/>
  <c r="F71" i="6"/>
  <c r="D71" i="6"/>
  <c r="C71" i="6"/>
  <c r="B71" i="6"/>
  <c r="BM70" i="6"/>
  <c r="BL70" i="6"/>
  <c r="BK70" i="6"/>
  <c r="BJ70" i="6"/>
  <c r="BI70" i="6"/>
  <c r="BH70" i="6"/>
  <c r="BG70" i="6"/>
  <c r="BF70" i="6"/>
  <c r="BE70" i="6"/>
  <c r="BD70" i="6"/>
  <c r="BC70" i="6"/>
  <c r="BB70" i="6"/>
  <c r="BA70" i="6"/>
  <c r="AZ70" i="6"/>
  <c r="AY70" i="6"/>
  <c r="AX70" i="6"/>
  <c r="AW70" i="6"/>
  <c r="AV70" i="6"/>
  <c r="AU70" i="6"/>
  <c r="AT70" i="6"/>
  <c r="AS70" i="6"/>
  <c r="AR70" i="6"/>
  <c r="AQ70" i="6"/>
  <c r="AP70" i="6"/>
  <c r="AO70" i="6"/>
  <c r="AN70" i="6"/>
  <c r="AM70" i="6"/>
  <c r="AL70" i="6"/>
  <c r="AK70" i="6"/>
  <c r="AJ70" i="6"/>
  <c r="AI70" i="6"/>
  <c r="AH70" i="6"/>
  <c r="AG70" i="6"/>
  <c r="AF70" i="6"/>
  <c r="AE70" i="6"/>
  <c r="AD70" i="6"/>
  <c r="AC70" i="6"/>
  <c r="AB70" i="6"/>
  <c r="AA70" i="6"/>
  <c r="Z70" i="6"/>
  <c r="Y70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K70" i="6"/>
  <c r="J70" i="6"/>
  <c r="I70" i="6"/>
  <c r="H70" i="6"/>
  <c r="G70" i="6"/>
  <c r="F70" i="6"/>
  <c r="E70" i="6"/>
  <c r="D70" i="6"/>
  <c r="C70" i="6"/>
  <c r="B70" i="6"/>
  <c r="BM69" i="6"/>
  <c r="BL69" i="6"/>
  <c r="BK69" i="6"/>
  <c r="BJ69" i="6"/>
  <c r="BI69" i="6"/>
  <c r="BH69" i="6"/>
  <c r="BG69" i="6"/>
  <c r="BF69" i="6"/>
  <c r="BE69" i="6"/>
  <c r="BD69" i="6"/>
  <c r="BC69" i="6"/>
  <c r="BB69" i="6"/>
  <c r="BA69" i="6"/>
  <c r="AZ69" i="6"/>
  <c r="AY69" i="6"/>
  <c r="AX69" i="6"/>
  <c r="AW69" i="6"/>
  <c r="AV69" i="6"/>
  <c r="AU69" i="6"/>
  <c r="AT69" i="6"/>
  <c r="AS69" i="6"/>
  <c r="AR69" i="6"/>
  <c r="AQ69" i="6"/>
  <c r="AP69" i="6"/>
  <c r="AO69" i="6"/>
  <c r="AN69" i="6"/>
  <c r="AM69" i="6"/>
  <c r="AL69" i="6"/>
  <c r="AK69" i="6"/>
  <c r="AJ69" i="6"/>
  <c r="AI69" i="6"/>
  <c r="AH69" i="6"/>
  <c r="AG69" i="6"/>
  <c r="AF69" i="6"/>
  <c r="AE69" i="6"/>
  <c r="AD69" i="6"/>
  <c r="AC69" i="6"/>
  <c r="AB69" i="6"/>
  <c r="AA69" i="6"/>
  <c r="Z69" i="6"/>
  <c r="Y69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6"/>
  <c r="J69" i="6"/>
  <c r="I69" i="6"/>
  <c r="H69" i="6"/>
  <c r="G69" i="6"/>
  <c r="F69" i="6"/>
  <c r="E69" i="6"/>
  <c r="D69" i="6"/>
  <c r="C69" i="6"/>
  <c r="B69" i="6"/>
  <c r="BM68" i="6"/>
  <c r="BL68" i="6"/>
  <c r="BK68" i="6"/>
  <c r="BJ68" i="6"/>
  <c r="BI68" i="6"/>
  <c r="BH68" i="6"/>
  <c r="BG68" i="6"/>
  <c r="BF68" i="6"/>
  <c r="BE68" i="6"/>
  <c r="BD68" i="6"/>
  <c r="BC68" i="6"/>
  <c r="BB68" i="6"/>
  <c r="BA68" i="6"/>
  <c r="AZ68" i="6"/>
  <c r="AY68" i="6"/>
  <c r="AX68" i="6"/>
  <c r="AW68" i="6"/>
  <c r="AV68" i="6"/>
  <c r="AU68" i="6"/>
  <c r="AT68" i="6"/>
  <c r="AS68" i="6"/>
  <c r="AR68" i="6"/>
  <c r="AQ68" i="6"/>
  <c r="AP68" i="6"/>
  <c r="AO68" i="6"/>
  <c r="AN68" i="6"/>
  <c r="AM68" i="6"/>
  <c r="AL68" i="6"/>
  <c r="AK68" i="6"/>
  <c r="AJ68" i="6"/>
  <c r="AI68" i="6"/>
  <c r="AH68" i="6"/>
  <c r="AG68" i="6"/>
  <c r="AF68" i="6"/>
  <c r="AE68" i="6"/>
  <c r="AD68" i="6"/>
  <c r="AC68" i="6"/>
  <c r="AB68" i="6"/>
  <c r="AA68" i="6"/>
  <c r="Z68" i="6"/>
  <c r="Y68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K68" i="6"/>
  <c r="J68" i="6"/>
  <c r="I68" i="6"/>
  <c r="H68" i="6"/>
  <c r="G68" i="6"/>
  <c r="F68" i="6"/>
  <c r="E68" i="6"/>
  <c r="D68" i="6"/>
  <c r="C68" i="6"/>
  <c r="B68" i="6"/>
  <c r="BM67" i="6"/>
  <c r="BL67" i="6"/>
  <c r="BK67" i="6"/>
  <c r="BJ67" i="6"/>
  <c r="BI67" i="6"/>
  <c r="BH67" i="6"/>
  <c r="BG67" i="6"/>
  <c r="BF67" i="6"/>
  <c r="BE67" i="6"/>
  <c r="BD67" i="6"/>
  <c r="BC67" i="6"/>
  <c r="BB67" i="6"/>
  <c r="BA67" i="6"/>
  <c r="AZ67" i="6"/>
  <c r="AY67" i="6"/>
  <c r="AX67" i="6"/>
  <c r="AW67" i="6"/>
  <c r="AV67" i="6"/>
  <c r="AU67" i="6"/>
  <c r="AT67" i="6"/>
  <c r="AS67" i="6"/>
  <c r="AR67" i="6"/>
  <c r="AQ67" i="6"/>
  <c r="AP67" i="6"/>
  <c r="AO67" i="6"/>
  <c r="AN67" i="6"/>
  <c r="AM67" i="6"/>
  <c r="AL67" i="6"/>
  <c r="AK67" i="6"/>
  <c r="AJ67" i="6"/>
  <c r="AI67" i="6"/>
  <c r="AH67" i="6"/>
  <c r="AG67" i="6"/>
  <c r="AF67" i="6"/>
  <c r="AE67" i="6"/>
  <c r="AD67" i="6"/>
  <c r="AC67" i="6"/>
  <c r="AB67" i="6"/>
  <c r="AA67" i="6"/>
  <c r="Z67" i="6"/>
  <c r="Y67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K67" i="6"/>
  <c r="J67" i="6"/>
  <c r="I67" i="6"/>
  <c r="H67" i="6"/>
  <c r="G67" i="6"/>
  <c r="F67" i="6"/>
  <c r="E67" i="6"/>
  <c r="D67" i="6"/>
  <c r="C67" i="6"/>
  <c r="B67" i="6"/>
  <c r="BM66" i="6"/>
  <c r="BL66" i="6"/>
  <c r="BK66" i="6"/>
  <c r="BJ66" i="6"/>
  <c r="BI66" i="6"/>
  <c r="BH66" i="6"/>
  <c r="BG66" i="6"/>
  <c r="BF66" i="6"/>
  <c r="BE66" i="6"/>
  <c r="BD66" i="6"/>
  <c r="BC66" i="6"/>
  <c r="BB66" i="6"/>
  <c r="BA66" i="6"/>
  <c r="AZ66" i="6"/>
  <c r="AY66" i="6"/>
  <c r="AX66" i="6"/>
  <c r="AW66" i="6"/>
  <c r="AV66" i="6"/>
  <c r="AU66" i="6"/>
  <c r="AT66" i="6"/>
  <c r="AS66" i="6"/>
  <c r="AR66" i="6"/>
  <c r="AQ66" i="6"/>
  <c r="AP66" i="6"/>
  <c r="AO66" i="6"/>
  <c r="AN66" i="6"/>
  <c r="AM66" i="6"/>
  <c r="AL66" i="6"/>
  <c r="AK66" i="6"/>
  <c r="AJ66" i="6"/>
  <c r="AI66" i="6"/>
  <c r="AH66" i="6"/>
  <c r="AG66" i="6"/>
  <c r="AF66" i="6"/>
  <c r="AE66" i="6"/>
  <c r="AD66" i="6"/>
  <c r="AC66" i="6"/>
  <c r="AB66" i="6"/>
  <c r="AA66" i="6"/>
  <c r="Z66" i="6"/>
  <c r="Y66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C66" i="6"/>
  <c r="B66" i="6"/>
  <c r="BM65" i="6"/>
  <c r="BL65" i="6"/>
  <c r="BK65" i="6"/>
  <c r="BJ65" i="6"/>
  <c r="BI65" i="6"/>
  <c r="BH65" i="6"/>
  <c r="BG65" i="6"/>
  <c r="BF65" i="6"/>
  <c r="BE65" i="6"/>
  <c r="BD65" i="6"/>
  <c r="BC65" i="6"/>
  <c r="BB65" i="6"/>
  <c r="BA65" i="6"/>
  <c r="AZ65" i="6"/>
  <c r="AY65" i="6"/>
  <c r="AX65" i="6"/>
  <c r="AW65" i="6"/>
  <c r="AV65" i="6"/>
  <c r="AU65" i="6"/>
  <c r="AT65" i="6"/>
  <c r="AS65" i="6"/>
  <c r="AR65" i="6"/>
  <c r="AQ65" i="6"/>
  <c r="AP65" i="6"/>
  <c r="AO65" i="6"/>
  <c r="AN65" i="6"/>
  <c r="AM65" i="6"/>
  <c r="AL65" i="6"/>
  <c r="AK65" i="6"/>
  <c r="AJ65" i="6"/>
  <c r="AI65" i="6"/>
  <c r="AH65" i="6"/>
  <c r="AG65" i="6"/>
  <c r="AF65" i="6"/>
  <c r="AE65" i="6"/>
  <c r="AD65" i="6"/>
  <c r="AC65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B65" i="6"/>
  <c r="BM64" i="6"/>
  <c r="BL64" i="6"/>
  <c r="BK64" i="6"/>
  <c r="BJ64" i="6"/>
  <c r="BI64" i="6"/>
  <c r="BH64" i="6"/>
  <c r="BG64" i="6"/>
  <c r="BF64" i="6"/>
  <c r="BE64" i="6"/>
  <c r="BD64" i="6"/>
  <c r="BC64" i="6"/>
  <c r="BB64" i="6"/>
  <c r="BA64" i="6"/>
  <c r="AZ64" i="6"/>
  <c r="AY64" i="6"/>
  <c r="AX64" i="6"/>
  <c r="AW64" i="6"/>
  <c r="AV64" i="6"/>
  <c r="AU64" i="6"/>
  <c r="AT64" i="6"/>
  <c r="AS64" i="6"/>
  <c r="AR64" i="6"/>
  <c r="AQ64" i="6"/>
  <c r="AP64" i="6"/>
  <c r="AO64" i="6"/>
  <c r="AN64" i="6"/>
  <c r="AM64" i="6"/>
  <c r="AL64" i="6"/>
  <c r="AK64" i="6"/>
  <c r="AJ64" i="6"/>
  <c r="AI64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B64" i="6"/>
  <c r="BM63" i="6"/>
  <c r="BL63" i="6"/>
  <c r="BK63" i="6"/>
  <c r="BJ63" i="6"/>
  <c r="BI63" i="6"/>
  <c r="BH63" i="6"/>
  <c r="BG63" i="6"/>
  <c r="BF63" i="6"/>
  <c r="BE63" i="6"/>
  <c r="BD63" i="6"/>
  <c r="BC63" i="6"/>
  <c r="BB63" i="6"/>
  <c r="BA63" i="6"/>
  <c r="AZ63" i="6"/>
  <c r="AY63" i="6"/>
  <c r="AX63" i="6"/>
  <c r="AW63" i="6"/>
  <c r="AV63" i="6"/>
  <c r="AU63" i="6"/>
  <c r="AT63" i="6"/>
  <c r="AS63" i="6"/>
  <c r="AR63" i="6"/>
  <c r="AQ63" i="6"/>
  <c r="AP63" i="6"/>
  <c r="AO63" i="6"/>
  <c r="AN63" i="6"/>
  <c r="AM63" i="6"/>
  <c r="AL63" i="6"/>
  <c r="AK63" i="6"/>
  <c r="AJ63" i="6"/>
  <c r="AI63" i="6"/>
  <c r="AH63" i="6"/>
  <c r="AG63" i="6"/>
  <c r="AF63" i="6"/>
  <c r="AE63" i="6"/>
  <c r="AD63" i="6"/>
  <c r="AC63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B63" i="6"/>
  <c r="BM62" i="6"/>
  <c r="BL62" i="6"/>
  <c r="BK62" i="6"/>
  <c r="BJ62" i="6"/>
  <c r="BI62" i="6"/>
  <c r="BH62" i="6"/>
  <c r="BG62" i="6"/>
  <c r="BF62" i="6"/>
  <c r="BE62" i="6"/>
  <c r="BD62" i="6"/>
  <c r="BC62" i="6"/>
  <c r="BB62" i="6"/>
  <c r="BA62" i="6"/>
  <c r="AZ62" i="6"/>
  <c r="AY62" i="6"/>
  <c r="AX62" i="6"/>
  <c r="AW62" i="6"/>
  <c r="AV62" i="6"/>
  <c r="AU62" i="6"/>
  <c r="AT62" i="6"/>
  <c r="AS62" i="6"/>
  <c r="AR62" i="6"/>
  <c r="AQ62" i="6"/>
  <c r="AP62" i="6"/>
  <c r="AO62" i="6"/>
  <c r="AN62" i="6"/>
  <c r="AM62" i="6"/>
  <c r="AL62" i="6"/>
  <c r="AK62" i="6"/>
  <c r="AJ62" i="6"/>
  <c r="AI62" i="6"/>
  <c r="AH62" i="6"/>
  <c r="AG62" i="6"/>
  <c r="AF62" i="6"/>
  <c r="AE62" i="6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B62" i="6"/>
  <c r="BM61" i="6"/>
  <c r="BL61" i="6"/>
  <c r="BK61" i="6"/>
  <c r="BJ61" i="6"/>
  <c r="BI61" i="6"/>
  <c r="BH61" i="6"/>
  <c r="BG61" i="6"/>
  <c r="BF61" i="6"/>
  <c r="BE61" i="6"/>
  <c r="BD61" i="6"/>
  <c r="BC61" i="6"/>
  <c r="BB61" i="6"/>
  <c r="BA61" i="6"/>
  <c r="AZ61" i="6"/>
  <c r="AY61" i="6"/>
  <c r="AX61" i="6"/>
  <c r="AW61" i="6"/>
  <c r="AV61" i="6"/>
  <c r="AU61" i="6"/>
  <c r="AT61" i="6"/>
  <c r="AS61" i="6"/>
  <c r="AR61" i="6"/>
  <c r="AQ61" i="6"/>
  <c r="AP61" i="6"/>
  <c r="AO61" i="6"/>
  <c r="AN61" i="6"/>
  <c r="AM61" i="6"/>
  <c r="AL61" i="6"/>
  <c r="AK61" i="6"/>
  <c r="AJ61" i="6"/>
  <c r="AI61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B61" i="6"/>
  <c r="BM60" i="6"/>
  <c r="BL60" i="6"/>
  <c r="BK60" i="6"/>
  <c r="BJ60" i="6"/>
  <c r="BI60" i="6"/>
  <c r="BH60" i="6"/>
  <c r="BG60" i="6"/>
  <c r="BF60" i="6"/>
  <c r="BE60" i="6"/>
  <c r="BD60" i="6"/>
  <c r="BC60" i="6"/>
  <c r="BB60" i="6"/>
  <c r="BA60" i="6"/>
  <c r="AZ60" i="6"/>
  <c r="AY60" i="6"/>
  <c r="AX60" i="6"/>
  <c r="AW60" i="6"/>
  <c r="AV60" i="6"/>
  <c r="AU60" i="6"/>
  <c r="AT60" i="6"/>
  <c r="AS60" i="6"/>
  <c r="AR60" i="6"/>
  <c r="AQ60" i="6"/>
  <c r="AP60" i="6"/>
  <c r="AO60" i="6"/>
  <c r="AN60" i="6"/>
  <c r="AM60" i="6"/>
  <c r="AL60" i="6"/>
  <c r="AK60" i="6"/>
  <c r="AJ60" i="6"/>
  <c r="AI60" i="6"/>
  <c r="AH60" i="6"/>
  <c r="AG60" i="6"/>
  <c r="AF60" i="6"/>
  <c r="AE60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B60" i="6"/>
  <c r="BM59" i="6"/>
  <c r="BL59" i="6"/>
  <c r="BK59" i="6"/>
  <c r="BJ59" i="6"/>
  <c r="BI59" i="6"/>
  <c r="BH59" i="6"/>
  <c r="BG59" i="6"/>
  <c r="BF59" i="6"/>
  <c r="BE59" i="6"/>
  <c r="BD59" i="6"/>
  <c r="BC59" i="6"/>
  <c r="BB59" i="6"/>
  <c r="BA59" i="6"/>
  <c r="AZ59" i="6"/>
  <c r="AY59" i="6"/>
  <c r="AX59" i="6"/>
  <c r="AW59" i="6"/>
  <c r="AV59" i="6"/>
  <c r="AU59" i="6"/>
  <c r="AT59" i="6"/>
  <c r="AS59" i="6"/>
  <c r="AR59" i="6"/>
  <c r="AQ59" i="6"/>
  <c r="AP59" i="6"/>
  <c r="AO59" i="6"/>
  <c r="AN59" i="6"/>
  <c r="AM59" i="6"/>
  <c r="AL59" i="6"/>
  <c r="AK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BM58" i="6"/>
  <c r="BL58" i="6"/>
  <c r="BK58" i="6"/>
  <c r="BJ58" i="6"/>
  <c r="BI58" i="6"/>
  <c r="BH58" i="6"/>
  <c r="BG58" i="6"/>
  <c r="BF58" i="6"/>
  <c r="BE58" i="6"/>
  <c r="BD58" i="6"/>
  <c r="BC58" i="6"/>
  <c r="BB58" i="6"/>
  <c r="BA58" i="6"/>
  <c r="AZ58" i="6"/>
  <c r="AY58" i="6"/>
  <c r="AX58" i="6"/>
  <c r="AW58" i="6"/>
  <c r="AV58" i="6"/>
  <c r="AU58" i="6"/>
  <c r="AT58" i="6"/>
  <c r="AS58" i="6"/>
  <c r="AR58" i="6"/>
  <c r="AQ58" i="6"/>
  <c r="AP58" i="6"/>
  <c r="AO58" i="6"/>
  <c r="AN58" i="6"/>
  <c r="AM58" i="6"/>
  <c r="AL58" i="6"/>
  <c r="AK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BM57" i="6"/>
  <c r="BL57" i="6"/>
  <c r="BK57" i="6"/>
  <c r="BJ57" i="6"/>
  <c r="BI57" i="6"/>
  <c r="BH57" i="6"/>
  <c r="BG57" i="6"/>
  <c r="BF57" i="6"/>
  <c r="BE57" i="6"/>
  <c r="BD57" i="6"/>
  <c r="BC57" i="6"/>
  <c r="BB57" i="6"/>
  <c r="BA57" i="6"/>
  <c r="AZ57" i="6"/>
  <c r="AY57" i="6"/>
  <c r="AX57" i="6"/>
  <c r="AW57" i="6"/>
  <c r="AV57" i="6"/>
  <c r="AU57" i="6"/>
  <c r="AT57" i="6"/>
  <c r="AS57" i="6"/>
  <c r="AR57" i="6"/>
  <c r="AQ57" i="6"/>
  <c r="AP57" i="6"/>
  <c r="AO57" i="6"/>
  <c r="AN57" i="6"/>
  <c r="AM57" i="6"/>
  <c r="AL57" i="6"/>
  <c r="AK57" i="6"/>
  <c r="AJ57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BM56" i="6"/>
  <c r="BL56" i="6"/>
  <c r="BK56" i="6"/>
  <c r="BJ56" i="6"/>
  <c r="BI56" i="6"/>
  <c r="BH56" i="6"/>
  <c r="BG56" i="6"/>
  <c r="BF56" i="6"/>
  <c r="BE56" i="6"/>
  <c r="BD56" i="6"/>
  <c r="BC56" i="6"/>
  <c r="BB56" i="6"/>
  <c r="BA56" i="6"/>
  <c r="AZ56" i="6"/>
  <c r="AY56" i="6"/>
  <c r="AX56" i="6"/>
  <c r="AW56" i="6"/>
  <c r="AV56" i="6"/>
  <c r="AU56" i="6"/>
  <c r="AT56" i="6"/>
  <c r="AS56" i="6"/>
  <c r="AR56" i="6"/>
  <c r="AQ56" i="6"/>
  <c r="AP56" i="6"/>
  <c r="AO56" i="6"/>
  <c r="AN56" i="6"/>
  <c r="AM56" i="6"/>
  <c r="AL56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BM55" i="6"/>
  <c r="BL55" i="6"/>
  <c r="BK55" i="6"/>
  <c r="BJ55" i="6"/>
  <c r="BI55" i="6"/>
  <c r="BH55" i="6"/>
  <c r="BG55" i="6"/>
  <c r="BF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BM54" i="6"/>
  <c r="BL54" i="6"/>
  <c r="BK54" i="6"/>
  <c r="BJ54" i="6"/>
  <c r="BI54" i="6"/>
  <c r="BH54" i="6"/>
  <c r="BG54" i="6"/>
  <c r="BF54" i="6"/>
  <c r="BE54" i="6"/>
  <c r="BD54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BM53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BM52" i="6"/>
  <c r="BL52" i="6"/>
  <c r="BK52" i="6"/>
  <c r="BJ52" i="6"/>
  <c r="BI52" i="6"/>
  <c r="BH52" i="6"/>
  <c r="BG52" i="6"/>
  <c r="BF52" i="6"/>
  <c r="BE52" i="6"/>
  <c r="BD52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BM51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BM50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BM49" i="6"/>
  <c r="BL49" i="6"/>
  <c r="BK49" i="6"/>
  <c r="BJ49" i="6"/>
  <c r="BI49" i="6"/>
  <c r="BH49" i="6"/>
  <c r="BG49" i="6"/>
  <c r="BF49" i="6"/>
  <c r="BE49" i="6"/>
  <c r="BD49" i="6"/>
  <c r="BC49" i="6"/>
  <c r="BB49" i="6"/>
  <c r="BA49" i="6"/>
  <c r="AZ49" i="6"/>
  <c r="AY49" i="6"/>
  <c r="AX49" i="6"/>
  <c r="AW49" i="6"/>
  <c r="AV49" i="6"/>
  <c r="AU49" i="6"/>
  <c r="AT49" i="6"/>
  <c r="AS49" i="6"/>
  <c r="AR49" i="6"/>
  <c r="AQ49" i="6"/>
  <c r="AP49" i="6"/>
  <c r="AO49" i="6"/>
  <c r="AN49" i="6"/>
  <c r="AM49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BM48" i="6"/>
  <c r="BL48" i="6"/>
  <c r="BK48" i="6"/>
  <c r="BJ48" i="6"/>
  <c r="BI48" i="6"/>
  <c r="BH48" i="6"/>
  <c r="BG48" i="6"/>
  <c r="BF48" i="6"/>
  <c r="BE48" i="6"/>
  <c r="BD48" i="6"/>
  <c r="BC48" i="6"/>
  <c r="BB48" i="6"/>
  <c r="BA48" i="6"/>
  <c r="AZ48" i="6"/>
  <c r="AY48" i="6"/>
  <c r="AX48" i="6"/>
  <c r="AW48" i="6"/>
  <c r="AV48" i="6"/>
  <c r="AU48" i="6"/>
  <c r="AT48" i="6"/>
  <c r="AS48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BM47" i="6"/>
  <c r="BL47" i="6"/>
  <c r="BK47" i="6"/>
  <c r="BJ47" i="6"/>
  <c r="BI47" i="6"/>
  <c r="BH47" i="6"/>
  <c r="BG47" i="6"/>
  <c r="BF47" i="6"/>
  <c r="BE47" i="6"/>
  <c r="BD47" i="6"/>
  <c r="BC47" i="6"/>
  <c r="BB47" i="6"/>
  <c r="BA47" i="6"/>
  <c r="AZ47" i="6"/>
  <c r="AY47" i="6"/>
  <c r="AX47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BM46" i="6"/>
  <c r="BL46" i="6"/>
  <c r="BK46" i="6"/>
  <c r="BJ46" i="6"/>
  <c r="BI46" i="6"/>
  <c r="BH46" i="6"/>
  <c r="BG46" i="6"/>
  <c r="BF46" i="6"/>
  <c r="BE46" i="6"/>
  <c r="BD46" i="6"/>
  <c r="BC46" i="6"/>
  <c r="BB46" i="6"/>
  <c r="BA46" i="6"/>
  <c r="AZ46" i="6"/>
  <c r="AY46" i="6"/>
  <c r="AX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BM44" i="6"/>
  <c r="BL44" i="6"/>
  <c r="BK44" i="6"/>
  <c r="BJ44" i="6"/>
  <c r="BI44" i="6"/>
  <c r="BH44" i="6"/>
  <c r="BG44" i="6"/>
  <c r="BF44" i="6"/>
  <c r="BE44" i="6"/>
  <c r="BD44" i="6"/>
  <c r="BC44" i="6"/>
  <c r="BB44" i="6"/>
  <c r="BA44" i="6"/>
  <c r="AZ44" i="6"/>
  <c r="AY44" i="6"/>
  <c r="AX44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BM43" i="6"/>
  <c r="BL43" i="6"/>
  <c r="BK43" i="6"/>
  <c r="BJ43" i="6"/>
  <c r="BI43" i="6"/>
  <c r="BH43" i="6"/>
  <c r="BG43" i="6"/>
  <c r="BF43" i="6"/>
  <c r="BE43" i="6"/>
  <c r="BD43" i="6"/>
  <c r="BC43" i="6"/>
  <c r="BB43" i="6"/>
  <c r="BA43" i="6"/>
  <c r="AZ43" i="6"/>
  <c r="AY43" i="6"/>
  <c r="AX43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BM42" i="6"/>
  <c r="BL42" i="6"/>
  <c r="BK42" i="6"/>
  <c r="BJ42" i="6"/>
  <c r="BI42" i="6"/>
  <c r="BH42" i="6"/>
  <c r="BG42" i="6"/>
  <c r="BF42" i="6"/>
  <c r="BE42" i="6"/>
  <c r="BD42" i="6"/>
  <c r="BC42" i="6"/>
  <c r="BB42" i="6"/>
  <c r="BA42" i="6"/>
  <c r="AZ42" i="6"/>
  <c r="AY42" i="6"/>
  <c r="AX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BM41" i="6"/>
  <c r="BL41" i="6"/>
  <c r="BK41" i="6"/>
  <c r="BJ41" i="6"/>
  <c r="BI41" i="6"/>
  <c r="BH41" i="6"/>
  <c r="BG41" i="6"/>
  <c r="BF41" i="6"/>
  <c r="BE41" i="6"/>
  <c r="BD41" i="6"/>
  <c r="BC41" i="6"/>
  <c r="BB41" i="6"/>
  <c r="BA41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BM39" i="6"/>
  <c r="BL39" i="6"/>
  <c r="BK39" i="6"/>
  <c r="BJ39" i="6"/>
  <c r="BI39" i="6"/>
  <c r="BH39" i="6"/>
  <c r="BG39" i="6"/>
  <c r="BF39" i="6"/>
  <c r="BE39" i="6"/>
  <c r="BD39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BM38" i="6"/>
  <c r="BL38" i="6"/>
  <c r="BK38" i="6"/>
  <c r="BJ38" i="6"/>
  <c r="BI38" i="6"/>
  <c r="BH38" i="6"/>
  <c r="BG38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BM37" i="6"/>
  <c r="BL37" i="6"/>
  <c r="BK37" i="6"/>
  <c r="BJ37" i="6"/>
  <c r="BI37" i="6"/>
  <c r="BH37" i="6"/>
  <c r="BG37" i="6"/>
  <c r="BF37" i="6"/>
  <c r="BE37" i="6"/>
  <c r="BD37" i="6"/>
  <c r="BC37" i="6"/>
  <c r="BB37" i="6"/>
  <c r="BA37" i="6"/>
  <c r="AZ37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BM36" i="6"/>
  <c r="BL36" i="6"/>
  <c r="BK36" i="6"/>
  <c r="BJ36" i="6"/>
  <c r="BI36" i="6"/>
  <c r="BH36" i="6"/>
  <c r="BG36" i="6"/>
  <c r="BF36" i="6"/>
  <c r="BE36" i="6"/>
  <c r="BD36" i="6"/>
  <c r="BC36" i="6"/>
  <c r="BB36" i="6"/>
  <c r="BA36" i="6"/>
  <c r="AZ36" i="6"/>
  <c r="AY36" i="6"/>
  <c r="AX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BM35" i="6"/>
  <c r="BL35" i="6"/>
  <c r="BK35" i="6"/>
  <c r="BJ35" i="6"/>
  <c r="BI35" i="6"/>
  <c r="BH35" i="6"/>
  <c r="BG35" i="6"/>
  <c r="BF35" i="6"/>
  <c r="BE35" i="6"/>
  <c r="BD35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BM34" i="6"/>
  <c r="BL34" i="6"/>
  <c r="BK34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BM33" i="6"/>
  <c r="BL33" i="6"/>
  <c r="BK33" i="6"/>
  <c r="BJ33" i="6"/>
  <c r="BI33" i="6"/>
  <c r="BH33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BM32" i="6"/>
  <c r="BL32" i="6"/>
  <c r="BK32" i="6"/>
  <c r="BJ32" i="6"/>
  <c r="BI32" i="6"/>
  <c r="BH32" i="6"/>
  <c r="BG32" i="6"/>
  <c r="BF32" i="6"/>
  <c r="BE32" i="6"/>
  <c r="BD32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BM31" i="6"/>
  <c r="BL31" i="6"/>
  <c r="BK31" i="6"/>
  <c r="BJ31" i="6"/>
  <c r="BI31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BM30" i="6"/>
  <c r="BL30" i="6"/>
  <c r="BK30" i="6"/>
  <c r="BJ30" i="6"/>
  <c r="BI30" i="6"/>
  <c r="BH30" i="6"/>
  <c r="BG30" i="6"/>
  <c r="BF30" i="6"/>
  <c r="BE30" i="6"/>
  <c r="BD30" i="6"/>
  <c r="BC30" i="6"/>
  <c r="BB30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BM29" i="6"/>
  <c r="BL29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BM27" i="6"/>
  <c r="BL27" i="6"/>
  <c r="BK27" i="6"/>
  <c r="BJ27" i="6"/>
  <c r="BI27" i="6"/>
  <c r="BH27" i="6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BM26" i="6"/>
  <c r="BL26" i="6"/>
  <c r="BK26" i="6"/>
  <c r="BJ26" i="6"/>
  <c r="BI26" i="6"/>
  <c r="BH26" i="6"/>
  <c r="BG26" i="6"/>
  <c r="BF26" i="6"/>
  <c r="BE26" i="6"/>
  <c r="BD26" i="6"/>
  <c r="BC26" i="6"/>
  <c r="BB26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BM25" i="6"/>
  <c r="BL25" i="6"/>
  <c r="BK25" i="6"/>
  <c r="BJ25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BM24" i="6"/>
  <c r="BL24" i="6"/>
  <c r="BK24" i="6"/>
  <c r="BJ24" i="6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BM23" i="6"/>
  <c r="BL23" i="6"/>
  <c r="BK23" i="6"/>
  <c r="BJ23" i="6"/>
  <c r="BI23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BM20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BM19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BM15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B12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BM6" i="6"/>
  <c r="BL6" i="6"/>
  <c r="BK6" i="6"/>
  <c r="BJ6" i="6"/>
  <c r="BI6" i="6"/>
  <c r="BH6" i="6"/>
  <c r="BG6" i="6"/>
  <c r="BF6" i="6"/>
  <c r="BE6" i="6"/>
  <c r="BD6" i="6"/>
  <c r="BC6" i="6"/>
  <c r="BB6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BM5" i="6"/>
  <c r="BL5" i="6"/>
  <c r="BK5" i="6"/>
  <c r="BJ5" i="6"/>
  <c r="BI5" i="6"/>
  <c r="BH5" i="6"/>
  <c r="BG5" i="6"/>
  <c r="BF5" i="6"/>
  <c r="BE5" i="6"/>
  <c r="BD5" i="6"/>
  <c r="BC5" i="6"/>
  <c r="BB5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BM4" i="6"/>
  <c r="BL4" i="6"/>
  <c r="BK4" i="6"/>
  <c r="BJ4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BM3" i="6"/>
  <c r="BL3" i="6"/>
  <c r="BK3" i="6"/>
  <c r="BJ3" i="6"/>
  <c r="BI3" i="6"/>
  <c r="BH3" i="6"/>
  <c r="BG3" i="6"/>
  <c r="BF3" i="6"/>
  <c r="BE3" i="6"/>
  <c r="BD3" i="6"/>
  <c r="BC3" i="6"/>
  <c r="BB3" i="6"/>
  <c r="BA3" i="6"/>
  <c r="AZ3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BM2" i="6"/>
  <c r="BL2" i="6"/>
  <c r="BK2" i="6"/>
  <c r="BJ2" i="6"/>
  <c r="BI2" i="6"/>
  <c r="BH2" i="6"/>
  <c r="BG2" i="6"/>
  <c r="BF2" i="6"/>
  <c r="BE2" i="6"/>
  <c r="BD2" i="6"/>
  <c r="BC2" i="6"/>
  <c r="BB2" i="6"/>
  <c r="BA2" i="6"/>
  <c r="AZ2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B2" i="4"/>
  <c r="C2" i="4"/>
  <c r="D2" i="4"/>
  <c r="E2" i="4"/>
  <c r="F2" i="4"/>
  <c r="G2" i="4"/>
  <c r="H2" i="4"/>
  <c r="I2" i="4"/>
  <c r="J2" i="4"/>
  <c r="F82" i="4" l="1"/>
  <c r="G82" i="4"/>
  <c r="H163" i="5"/>
  <c r="O82" i="6" s="1"/>
  <c r="C18" i="7"/>
  <c r="I163" i="5" s="1"/>
  <c r="H82" i="4" s="1"/>
  <c r="B19" i="7"/>
  <c r="Q82" i="6" l="1"/>
  <c r="C19" i="7"/>
  <c r="J163" i="5" s="1"/>
  <c r="I82" i="4" s="1"/>
  <c r="B20" i="7"/>
  <c r="C20" i="7" s="1"/>
  <c r="K163" i="5" s="1"/>
  <c r="G12" i="4"/>
  <c r="E12" i="4"/>
  <c r="F12" i="4"/>
  <c r="D12" i="4"/>
  <c r="C12" i="6"/>
  <c r="C12" i="4"/>
  <c r="B12" i="4"/>
  <c r="U82" i="6" l="1"/>
  <c r="K82" i="4"/>
  <c r="S82" i="6"/>
  <c r="J82" i="4"/>
  <c r="S71" i="6"/>
  <c r="J71" i="4"/>
  <c r="AO71" i="6"/>
  <c r="U71" i="4"/>
  <c r="BI71" i="6"/>
  <c r="U72" i="6"/>
  <c r="K72" i="4"/>
  <c r="AQ72" i="6"/>
  <c r="V72" i="4"/>
  <c r="BK72" i="6"/>
  <c r="W73" i="6"/>
  <c r="L73" i="4"/>
  <c r="AS73" i="6"/>
  <c r="W73" i="4"/>
  <c r="BM73" i="6"/>
  <c r="AG73" i="4"/>
  <c r="Y74" i="6"/>
  <c r="M74" i="4"/>
  <c r="AU74" i="6"/>
  <c r="X74" i="4"/>
  <c r="E75" i="6"/>
  <c r="B75" i="4"/>
  <c r="AA75" i="6"/>
  <c r="N75" i="4"/>
  <c r="AW75" i="6"/>
  <c r="Y75" i="4"/>
  <c r="G76" i="6"/>
  <c r="AC76" i="6"/>
  <c r="O76" i="4"/>
  <c r="AY76" i="6"/>
  <c r="Z76" i="4"/>
  <c r="I77" i="6"/>
  <c r="AE77" i="6"/>
  <c r="P77" i="4"/>
  <c r="AO77" i="6"/>
  <c r="BK77" i="6"/>
  <c r="AF77" i="4"/>
  <c r="W78" i="6"/>
  <c r="L78" i="4"/>
  <c r="AC79" i="6"/>
  <c r="E80" i="6"/>
  <c r="B80" i="4"/>
  <c r="AS80" i="6"/>
  <c r="W80" i="4"/>
  <c r="AG71" i="6"/>
  <c r="Q71" i="4"/>
  <c r="M72" i="6"/>
  <c r="G72" i="4"/>
  <c r="AI72" i="6"/>
  <c r="R72" i="4"/>
  <c r="E73" i="6"/>
  <c r="B73" i="4"/>
  <c r="C73" i="4"/>
  <c r="AK73" i="6"/>
  <c r="S73" i="4"/>
  <c r="Q74" i="6"/>
  <c r="I74" i="4"/>
  <c r="AM74" i="6"/>
  <c r="T74" i="4"/>
  <c r="I75" i="6"/>
  <c r="E75" i="4"/>
  <c r="AC75" i="6"/>
  <c r="AY75" i="6"/>
  <c r="Z75" i="4"/>
  <c r="U76" i="6"/>
  <c r="K76" i="4"/>
  <c r="AQ76" i="6"/>
  <c r="V76" i="4"/>
  <c r="M77" i="6"/>
  <c r="G77" i="4"/>
  <c r="AG77" i="6"/>
  <c r="BC77" i="6"/>
  <c r="AB77" i="4"/>
  <c r="BM77" i="6"/>
  <c r="AG77" i="4"/>
  <c r="O78" i="6"/>
  <c r="H78" i="4"/>
  <c r="Y78" i="6"/>
  <c r="M78" i="4"/>
  <c r="AI78" i="6"/>
  <c r="AU78" i="6"/>
  <c r="X78" i="4"/>
  <c r="BE78" i="6"/>
  <c r="AC78" i="4"/>
  <c r="I79" i="6"/>
  <c r="E79" i="4"/>
  <c r="S79" i="6"/>
  <c r="AG79" i="6"/>
  <c r="Q79" i="4"/>
  <c r="AS79" i="6"/>
  <c r="BG79" i="6"/>
  <c r="AD79" i="4"/>
  <c r="K80" i="6"/>
  <c r="F80" i="4"/>
  <c r="U80" i="6"/>
  <c r="AI80" i="6"/>
  <c r="R80" i="4"/>
  <c r="AU80" i="6"/>
  <c r="BI80" i="6"/>
  <c r="AE80" i="4"/>
  <c r="K78" i="6"/>
  <c r="AG78" i="6"/>
  <c r="Q78" i="4"/>
  <c r="AQ78" i="6"/>
  <c r="BC78" i="6"/>
  <c r="AB78" i="4"/>
  <c r="BM78" i="6"/>
  <c r="AG78" i="4"/>
  <c r="Q79" i="6"/>
  <c r="I79" i="4"/>
  <c r="AQ79" i="6"/>
  <c r="V79" i="4"/>
  <c r="BE79" i="6"/>
  <c r="AC79" i="4"/>
  <c r="S80" i="6"/>
  <c r="J80" i="4"/>
  <c r="AE80" i="6"/>
  <c r="BG80" i="6"/>
  <c r="AD80" i="4"/>
  <c r="U71" i="6"/>
  <c r="BA71" i="6"/>
  <c r="BM71" i="6"/>
  <c r="AG71" i="4"/>
  <c r="W72" i="6"/>
  <c r="AS72" i="6"/>
  <c r="W72" i="4"/>
  <c r="BC72" i="6"/>
  <c r="O73" i="6"/>
  <c r="H73" i="4"/>
  <c r="Y73" i="6"/>
  <c r="BE73" i="6"/>
  <c r="AA74" i="6"/>
  <c r="AW74" i="6"/>
  <c r="Y74" i="4"/>
  <c r="BG74" i="6"/>
  <c r="S75" i="6"/>
  <c r="J75" i="4"/>
  <c r="AO75" i="6"/>
  <c r="U75" i="4"/>
  <c r="BI75" i="6"/>
  <c r="K76" i="6"/>
  <c r="F76" i="4"/>
  <c r="AE76" i="6"/>
  <c r="BA76" i="6"/>
  <c r="AA76" i="4"/>
  <c r="BK76" i="6"/>
  <c r="W77" i="6"/>
  <c r="L77" i="4"/>
  <c r="AS77" i="6"/>
  <c r="W77" i="4"/>
  <c r="M71" i="6"/>
  <c r="Y71" i="6"/>
  <c r="M71" i="4"/>
  <c r="AI71" i="6"/>
  <c r="R71" i="4"/>
  <c r="AS71" i="6"/>
  <c r="BE71" i="6"/>
  <c r="AC71" i="4"/>
  <c r="E72" i="6"/>
  <c r="C72" i="4"/>
  <c r="B72" i="4"/>
  <c r="O72" i="6"/>
  <c r="AA72" i="6"/>
  <c r="N72" i="4"/>
  <c r="AK72" i="6"/>
  <c r="S72" i="4"/>
  <c r="AU72" i="6"/>
  <c r="BG72" i="6"/>
  <c r="AD72" i="4"/>
  <c r="G73" i="6"/>
  <c r="D73" i="4"/>
  <c r="Q73" i="6"/>
  <c r="AC73" i="6"/>
  <c r="O73" i="4"/>
  <c r="AM73" i="6"/>
  <c r="T73" i="4"/>
  <c r="AW73" i="6"/>
  <c r="BI73" i="6"/>
  <c r="AE73" i="4"/>
  <c r="I74" i="6"/>
  <c r="E74" i="4"/>
  <c r="S74" i="6"/>
  <c r="AE74" i="6"/>
  <c r="P74" i="4"/>
  <c r="AO74" i="6"/>
  <c r="U74" i="4"/>
  <c r="AY74" i="6"/>
  <c r="BK74" i="6"/>
  <c r="AF74" i="4"/>
  <c r="K75" i="6"/>
  <c r="F75" i="4"/>
  <c r="U75" i="6"/>
  <c r="AG75" i="6"/>
  <c r="Q75" i="4"/>
  <c r="AQ75" i="6"/>
  <c r="V75" i="4"/>
  <c r="BA75" i="6"/>
  <c r="BM75" i="6"/>
  <c r="AG75" i="4"/>
  <c r="M76" i="6"/>
  <c r="G76" i="4"/>
  <c r="W76" i="6"/>
  <c r="AI76" i="6"/>
  <c r="R76" i="4"/>
  <c r="AS76" i="6"/>
  <c r="W76" i="4"/>
  <c r="BC76" i="6"/>
  <c r="E77" i="6"/>
  <c r="B77" i="4"/>
  <c r="C77" i="4"/>
  <c r="O77" i="6"/>
  <c r="H77" i="4"/>
  <c r="Y77" i="6"/>
  <c r="AK77" i="6"/>
  <c r="S77" i="4"/>
  <c r="AU77" i="6"/>
  <c r="X77" i="4"/>
  <c r="BE77" i="6"/>
  <c r="G78" i="6"/>
  <c r="D78" i="4"/>
  <c r="Q78" i="6"/>
  <c r="I78" i="4"/>
  <c r="AA78" i="6"/>
  <c r="AM78" i="6"/>
  <c r="T78" i="4"/>
  <c r="AW78" i="6"/>
  <c r="Y78" i="4"/>
  <c r="BG78" i="6"/>
  <c r="K79" i="6"/>
  <c r="F79" i="4"/>
  <c r="Y79" i="6"/>
  <c r="M79" i="4"/>
  <c r="AI79" i="6"/>
  <c r="AW79" i="6"/>
  <c r="Y79" i="4"/>
  <c r="BI79" i="6"/>
  <c r="M80" i="6"/>
  <c r="G80" i="4"/>
  <c r="AA80" i="6"/>
  <c r="N80" i="4"/>
  <c r="AK80" i="6"/>
  <c r="AY80" i="6"/>
  <c r="Z80" i="4"/>
  <c r="BK80" i="6"/>
  <c r="I71" i="6"/>
  <c r="E71" i="4"/>
  <c r="AC71" i="6"/>
  <c r="AY71" i="6"/>
  <c r="Z71" i="4"/>
  <c r="K72" i="6"/>
  <c r="F72" i="4"/>
  <c r="AE72" i="6"/>
  <c r="BA72" i="6"/>
  <c r="AA72" i="4"/>
  <c r="M73" i="6"/>
  <c r="G73" i="4"/>
  <c r="AG73" i="6"/>
  <c r="BC73" i="6"/>
  <c r="AB73" i="4"/>
  <c r="O74" i="6"/>
  <c r="H74" i="4"/>
  <c r="AI74" i="6"/>
  <c r="BE74" i="6"/>
  <c r="AC74" i="4"/>
  <c r="Q75" i="6"/>
  <c r="I75" i="4"/>
  <c r="AK75" i="6"/>
  <c r="BG75" i="6"/>
  <c r="AD75" i="4"/>
  <c r="S76" i="6"/>
  <c r="J76" i="4"/>
  <c r="AM76" i="6"/>
  <c r="BI76" i="6"/>
  <c r="AE76" i="4"/>
  <c r="U77" i="6"/>
  <c r="K77" i="4"/>
  <c r="BA77" i="6"/>
  <c r="AA77" i="4"/>
  <c r="K71" i="6"/>
  <c r="F71" i="4"/>
  <c r="AQ71" i="6"/>
  <c r="V71" i="4"/>
  <c r="AU73" i="6"/>
  <c r="X73" i="4"/>
  <c r="G74" i="6"/>
  <c r="D74" i="4"/>
  <c r="E71" i="6"/>
  <c r="B71" i="4"/>
  <c r="Q71" i="6"/>
  <c r="I71" i="4"/>
  <c r="AA71" i="6"/>
  <c r="N71" i="4"/>
  <c r="AK71" i="6"/>
  <c r="AW71" i="6"/>
  <c r="Y71" i="4"/>
  <c r="BG71" i="6"/>
  <c r="AD71" i="4"/>
  <c r="G72" i="6"/>
  <c r="S72" i="6"/>
  <c r="J72" i="4"/>
  <c r="AC72" i="6"/>
  <c r="O72" i="4"/>
  <c r="AM72" i="6"/>
  <c r="AY72" i="6"/>
  <c r="Z72" i="4"/>
  <c r="BI72" i="6"/>
  <c r="AE72" i="4"/>
  <c r="I73" i="6"/>
  <c r="U73" i="6"/>
  <c r="K73" i="4"/>
  <c r="AE73" i="6"/>
  <c r="P73" i="4"/>
  <c r="AO73" i="6"/>
  <c r="BA73" i="6"/>
  <c r="AA73" i="4"/>
  <c r="BK73" i="6"/>
  <c r="AF73" i="4"/>
  <c r="K74" i="6"/>
  <c r="W74" i="6"/>
  <c r="L74" i="4"/>
  <c r="AG74" i="6"/>
  <c r="Q74" i="4"/>
  <c r="AQ74" i="6"/>
  <c r="BC74" i="6"/>
  <c r="AB74" i="4"/>
  <c r="BM74" i="6"/>
  <c r="AG74" i="4"/>
  <c r="M75" i="6"/>
  <c r="Y75" i="6"/>
  <c r="M75" i="4"/>
  <c r="AI75" i="6"/>
  <c r="R75" i="4"/>
  <c r="AS75" i="6"/>
  <c r="BE75" i="6"/>
  <c r="AC75" i="4"/>
  <c r="E76" i="6"/>
  <c r="C76" i="4"/>
  <c r="B76" i="4"/>
  <c r="O76" i="6"/>
  <c r="AA76" i="6"/>
  <c r="N76" i="4"/>
  <c r="AK76" i="6"/>
  <c r="S76" i="4"/>
  <c r="AU76" i="6"/>
  <c r="BG76" i="6"/>
  <c r="AD76" i="4"/>
  <c r="G77" i="6"/>
  <c r="D77" i="4"/>
  <c r="Q77" i="6"/>
  <c r="AC77" i="6"/>
  <c r="O77" i="4"/>
  <c r="AM77" i="6"/>
  <c r="T77" i="4"/>
  <c r="AW77" i="6"/>
  <c r="BI77" i="6"/>
  <c r="AE77" i="4"/>
  <c r="I78" i="6"/>
  <c r="E78" i="4"/>
  <c r="S78" i="6"/>
  <c r="AE78" i="6"/>
  <c r="P78" i="4"/>
  <c r="AO78" i="6"/>
  <c r="U78" i="4"/>
  <c r="AY78" i="6"/>
  <c r="BK78" i="6"/>
  <c r="AF78" i="4"/>
  <c r="M79" i="6"/>
  <c r="AA79" i="6"/>
  <c r="N79" i="4"/>
  <c r="AO79" i="6"/>
  <c r="U79" i="4"/>
  <c r="AY79" i="6"/>
  <c r="BM79" i="6"/>
  <c r="AG79" i="4"/>
  <c r="O80" i="6"/>
  <c r="AC80" i="6"/>
  <c r="O80" i="4"/>
  <c r="AQ80" i="6"/>
  <c r="V80" i="4"/>
  <c r="BA80" i="6"/>
  <c r="BE80" i="6"/>
  <c r="AC80" i="4"/>
  <c r="AE71" i="4"/>
  <c r="AF72" i="4"/>
  <c r="D76" i="4"/>
  <c r="T76" i="4"/>
  <c r="M77" i="4"/>
  <c r="N78" i="4"/>
  <c r="G79" i="4"/>
  <c r="O79" i="4"/>
  <c r="P80" i="4"/>
  <c r="J79" i="4"/>
  <c r="R79" i="4"/>
  <c r="Z79" i="4"/>
  <c r="AA80" i="4"/>
  <c r="C71" i="4"/>
  <c r="K71" i="4"/>
  <c r="S71" i="4"/>
  <c r="E73" i="4"/>
  <c r="U73" i="4"/>
  <c r="G75" i="4"/>
  <c r="O75" i="4"/>
  <c r="W75" i="4"/>
  <c r="P76" i="4"/>
  <c r="I77" i="4"/>
  <c r="J78" i="4"/>
  <c r="R78" i="4"/>
  <c r="Z78" i="4"/>
  <c r="M74" i="6" l="1"/>
  <c r="G74" i="4"/>
  <c r="I72" i="6"/>
  <c r="E72" i="4"/>
  <c r="Q80" i="6"/>
  <c r="I80" i="4"/>
  <c r="I80" i="6"/>
  <c r="E80" i="4"/>
  <c r="G79" i="6"/>
  <c r="D79" i="4"/>
  <c r="E78" i="6"/>
  <c r="B78" i="4"/>
  <c r="C78" i="4"/>
  <c r="BM76" i="6"/>
  <c r="AG76" i="4"/>
  <c r="AF75" i="4"/>
  <c r="BK75" i="6"/>
  <c r="BI74" i="6"/>
  <c r="AE74" i="4"/>
  <c r="BG73" i="6"/>
  <c r="AD73" i="4"/>
  <c r="BE72" i="6"/>
  <c r="AC72" i="4"/>
  <c r="BC71" i="6"/>
  <c r="AB71" i="4"/>
  <c r="BC80" i="6"/>
  <c r="AB80" i="4"/>
  <c r="BA79" i="6"/>
  <c r="AA79" i="4"/>
  <c r="BM80" i="6"/>
  <c r="AG80" i="4"/>
  <c r="BK79" i="6"/>
  <c r="AF79" i="4"/>
  <c r="BI78" i="6"/>
  <c r="AE78" i="4"/>
  <c r="BG77" i="6"/>
  <c r="AD77" i="4"/>
  <c r="BE76" i="6"/>
  <c r="AC76" i="4"/>
  <c r="BC75" i="6"/>
  <c r="AB75" i="4"/>
  <c r="BA74" i="6"/>
  <c r="AA74" i="4"/>
  <c r="AY73" i="6"/>
  <c r="Z73" i="4"/>
  <c r="AW72" i="6"/>
  <c r="Y72" i="4"/>
  <c r="AU71" i="6"/>
  <c r="X71" i="4"/>
  <c r="F74" i="4"/>
  <c r="D72" i="4"/>
  <c r="AB76" i="4"/>
  <c r="AA75" i="4"/>
  <c r="Z74" i="4"/>
  <c r="Y73" i="4"/>
  <c r="X72" i="4"/>
  <c r="AY77" i="6"/>
  <c r="Z77" i="4"/>
  <c r="AW76" i="6"/>
  <c r="Y76" i="4"/>
  <c r="AO72" i="6"/>
  <c r="U72" i="4"/>
  <c r="AM80" i="6"/>
  <c r="T80" i="4"/>
  <c r="AU79" i="6"/>
  <c r="X79" i="4"/>
  <c r="AQ77" i="6"/>
  <c r="V77" i="4"/>
  <c r="AM75" i="6"/>
  <c r="T75" i="4"/>
  <c r="AK74" i="6"/>
  <c r="S74" i="4"/>
  <c r="AG72" i="6"/>
  <c r="Q72" i="4"/>
  <c r="AE71" i="6"/>
  <c r="P71" i="4"/>
  <c r="X76" i="4"/>
  <c r="P72" i="4"/>
  <c r="W71" i="4"/>
  <c r="AF76" i="4"/>
  <c r="AE75" i="4"/>
  <c r="AC73" i="4"/>
  <c r="W79" i="4"/>
  <c r="BC79" i="6"/>
  <c r="AB79" i="4"/>
  <c r="AS74" i="6"/>
  <c r="W74" i="4"/>
  <c r="AW80" i="6"/>
  <c r="Y80" i="4"/>
  <c r="Y77" i="4"/>
  <c r="R74" i="4"/>
  <c r="AE79" i="4"/>
  <c r="AO80" i="6"/>
  <c r="U80" i="4"/>
  <c r="AM79" i="6"/>
  <c r="T79" i="4"/>
  <c r="AK78" i="6"/>
  <c r="S78" i="4"/>
  <c r="AI77" i="6"/>
  <c r="R77" i="4"/>
  <c r="AG76" i="6"/>
  <c r="Q76" i="4"/>
  <c r="AE75" i="6"/>
  <c r="P75" i="4"/>
  <c r="AC74" i="6"/>
  <c r="O74" i="4"/>
  <c r="AA73" i="6"/>
  <c r="N73" i="4"/>
  <c r="Y72" i="6"/>
  <c r="M72" i="4"/>
  <c r="W71" i="6"/>
  <c r="L71" i="4"/>
  <c r="W80" i="6"/>
  <c r="L80" i="4"/>
  <c r="U79" i="6"/>
  <c r="K79" i="4"/>
  <c r="AG80" i="6"/>
  <c r="Q80" i="4"/>
  <c r="AE79" i="6"/>
  <c r="P79" i="4"/>
  <c r="AC78" i="6"/>
  <c r="O78" i="4"/>
  <c r="AA77" i="6"/>
  <c r="N77" i="4"/>
  <c r="Y76" i="6"/>
  <c r="M76" i="4"/>
  <c r="W75" i="6"/>
  <c r="L75" i="4"/>
  <c r="U74" i="6"/>
  <c r="K74" i="4"/>
  <c r="S73" i="6"/>
  <c r="J73" i="4"/>
  <c r="Q72" i="6"/>
  <c r="I72" i="4"/>
  <c r="O71" i="6"/>
  <c r="H71" i="4"/>
  <c r="V74" i="4"/>
  <c r="T72" i="4"/>
  <c r="L76" i="4"/>
  <c r="K75" i="4"/>
  <c r="J74" i="4"/>
  <c r="I73" i="4"/>
  <c r="H72" i="4"/>
  <c r="BA78" i="6"/>
  <c r="AA78" i="4"/>
  <c r="X75" i="4"/>
  <c r="AU75" i="6"/>
  <c r="AQ73" i="6"/>
  <c r="V73" i="4"/>
  <c r="AM71" i="6"/>
  <c r="T71" i="4"/>
  <c r="AK79" i="6"/>
  <c r="S79" i="4"/>
  <c r="AS78" i="6"/>
  <c r="W78" i="4"/>
  <c r="AO76" i="6"/>
  <c r="U76" i="4"/>
  <c r="AI73" i="6"/>
  <c r="R73" i="4"/>
  <c r="Y80" i="6"/>
  <c r="M80" i="4"/>
  <c r="W79" i="6"/>
  <c r="L79" i="4"/>
  <c r="U78" i="6"/>
  <c r="K78" i="4"/>
  <c r="S77" i="6"/>
  <c r="J77" i="4"/>
  <c r="Q76" i="6"/>
  <c r="I76" i="4"/>
  <c r="O75" i="6"/>
  <c r="H75" i="4"/>
  <c r="K73" i="6"/>
  <c r="F73" i="4"/>
  <c r="G71" i="6"/>
  <c r="D71" i="4"/>
  <c r="G80" i="6"/>
  <c r="D80" i="4"/>
  <c r="E79" i="6"/>
  <c r="B79" i="4"/>
  <c r="C79" i="4"/>
  <c r="O79" i="6"/>
  <c r="H79" i="4"/>
  <c r="M78" i="6"/>
  <c r="G78" i="4"/>
  <c r="K77" i="6"/>
  <c r="F77" i="4"/>
  <c r="I76" i="6"/>
  <c r="E76" i="4"/>
  <c r="G75" i="6"/>
  <c r="D75" i="4"/>
  <c r="E74" i="6"/>
  <c r="B74" i="4"/>
  <c r="C74" i="4"/>
  <c r="BM72" i="6"/>
  <c r="AG72" i="4"/>
  <c r="BK71" i="6"/>
  <c r="AF71" i="4"/>
  <c r="H80" i="4"/>
  <c r="H76" i="4"/>
  <c r="S75" i="4"/>
  <c r="Q73" i="4"/>
  <c r="O71" i="4"/>
  <c r="AF80" i="4"/>
  <c r="S80" i="4"/>
  <c r="AD78" i="4"/>
  <c r="AC77" i="4"/>
  <c r="G71" i="4"/>
  <c r="AD74" i="4"/>
  <c r="N74" i="4"/>
  <c r="M73" i="4"/>
  <c r="AB72" i="4"/>
  <c r="L72" i="4"/>
  <c r="AA71" i="4"/>
  <c r="V78" i="4"/>
  <c r="F78" i="4"/>
  <c r="X80" i="4"/>
  <c r="K80" i="4"/>
  <c r="Q77" i="4"/>
  <c r="C80" i="4"/>
  <c r="U77" i="4"/>
  <c r="E77" i="4"/>
  <c r="C75" i="4"/>
</calcChain>
</file>

<file path=xl/sharedStrings.xml><?xml version="1.0" encoding="utf-8"?>
<sst xmlns="http://schemas.openxmlformats.org/spreadsheetml/2006/main" count="251" uniqueCount="187">
  <si>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</si>
  <si>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</si>
  <si>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</si>
  <si>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</si>
  <si>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</si>
  <si>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</si>
  <si>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</si>
  <si>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</si>
  <si>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</si>
  <si>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</si>
  <si>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</si>
  <si>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</si>
  <si>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</si>
  <si>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</si>
  <si>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</si>
  <si>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</si>
  <si>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</si>
  <si>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</si>
  <si>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</si>
  <si>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</si>
  <si>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</si>
  <si>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</si>
  <si>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</si>
  <si>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</si>
  <si>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</si>
  <si>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</si>
  <si>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</si>
  <si>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</si>
  <si>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</si>
  <si>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</si>
  <si>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</si>
  <si>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</si>
  <si>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</si>
  <si>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</si>
  <si>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</si>
  <si>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</si>
  <si>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</si>
  <si>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</si>
  <si>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</si>
  <si>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</si>
  <si>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</si>
  <si>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</si>
  <si>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</si>
  <si>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</si>
  <si>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</si>
  <si>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</si>
  <si>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</si>
  <si>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</si>
  <si>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</si>
  <si>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</si>
  <si>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</si>
  <si>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</si>
  <si>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</si>
  <si>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</si>
  <si>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</si>
  <si>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</si>
  <si>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</si>
  <si>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</si>
  <si>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</si>
  <si>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</si>
  <si>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</si>
  <si>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</si>
  <si>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</si>
  <si>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</si>
  <si>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</si>
  <si>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</si>
  <si>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</si>
  <si>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</si>
  <si>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</si>
  <si>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</si>
  <si>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</si>
  <si>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</si>
  <si>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</si>
  <si>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</si>
  <si>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</si>
  <si>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</si>
  <si>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</si>
  <si>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</si>
  <si>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</si>
  <si>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</si>
  <si>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</si>
  <si>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</si>
  <si>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</si>
  <si>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</si>
  <si>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</si>
  <si>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</si>
  <si>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</si>
  <si>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</si>
  <si>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</si>
  <si>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</si>
  <si>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</si>
  <si>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</si>
  <si>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</si>
  <si>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</si>
  <si>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</si>
  <si>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</si>
  <si>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</si>
  <si>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</si>
  <si>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</si>
  <si>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</si>
  <si>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</si>
  <si>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</si>
  <si>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</si>
  <si>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</si>
  <si>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</si>
  <si>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</si>
  <si>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</si>
  <si>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</si>
  <si>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</si>
  <si>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</si>
  <si>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</si>
  <si>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</si>
  <si>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</si>
  <si>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</si>
  <si>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</si>
  <si>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</si>
  <si>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</si>
  <si>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</si>
  <si>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</si>
  <si>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</si>
  <si>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</si>
  <si>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</si>
  <si>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</si>
  <si>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</si>
  <si>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</si>
  <si>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</si>
  <si>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</si>
  <si>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</si>
  <si>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</si>
  <si>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</si>
  <si>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</si>
  <si>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</si>
  <si>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</si>
  <si>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</si>
  <si>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</si>
  <si>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</si>
  <si>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</si>
  <si>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</si>
  <si>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</si>
  <si>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</si>
  <si>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</si>
  <si>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</si>
  <si>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</si>
  <si>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</si>
  <si>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</si>
  <si>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</si>
  <si>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</si>
  <si>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</si>
  <si>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</si>
  <si>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</si>
  <si>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</si>
  <si>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</si>
  <si>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</si>
  <si>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</si>
  <si>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</si>
  <si>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</si>
  <si>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</si>
  <si>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</si>
  <si>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</si>
  <si>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</si>
  <si>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</si>
  <si>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Sometimes rounding error in Excel can cause very small values (e.g. on the order of 10^-13) where there should</t>
  </si>
  <si>
    <t>indst f gas substitution</t>
  </si>
  <si>
    <t>indst f gas destruction</t>
  </si>
  <si>
    <t>indst f gas recovery</t>
  </si>
  <si>
    <t>indst f gas inspct maint retrofit</t>
  </si>
  <si>
    <t>indst cropland and rice measures</t>
  </si>
  <si>
    <t>indst cement measures</t>
  </si>
  <si>
    <t>elec generation subsidy</t>
  </si>
  <si>
    <t>elec capacity construction subsidy</t>
  </si>
  <si>
    <t>geoeng direct air capture</t>
  </si>
  <si>
    <t>GDP Impact</t>
  </si>
  <si>
    <t>Impact Relative to 2020</t>
  </si>
  <si>
    <t>Fraction of Impact Carried to Following Year</t>
  </si>
  <si>
    <t>settings exogenous GDP adjustment</t>
  </si>
  <si>
    <t>U.S. GDP Impact of SARC-CoV-2 Pandemic</t>
  </si>
  <si>
    <t>U.S. Energy Information Administration</t>
  </si>
  <si>
    <t>Short-Term Energy Outlook</t>
  </si>
  <si>
    <t>https://www.eia.gov/outlooks/steo/</t>
  </si>
  <si>
    <t>Table 9a</t>
  </si>
  <si>
    <t>Other values intended to be user-specified, with no source needed.</t>
  </si>
  <si>
    <t>Real GDP (billion chained 2012 dollars)</t>
  </si>
  <si>
    <t>May STEO</t>
  </si>
  <si>
    <t>January STEO</t>
  </si>
  <si>
    <t>January STEO - Adjusted for 2019 value</t>
  </si>
  <si>
    <t>Source: Tables 9a, row 1</t>
  </si>
  <si>
    <t>January 2020 and July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</si>
</sst>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  <xf numFmtId="0" fontId="1" fillId="2" borderId="0" xfId="0" applyFont="1" applyFill="1"/>
    <xf numFmtId="0" fontId="1" fillId="0" borderId="0" xfId="0" applyFont="1" applyAlignment="1">
      <alignment horizontal="right"/>
    </xf>
    <xf numFmtId="17" fontId="0" fillId="0" borderId="0" xfId="0" applyNumberFormat="1"/>
    <xf numFmtId="10" fontId="0" fillId="0" borderId="0" xfId="0" applyNumberFormat="1"/>
    <xf numFmtId="164" fontId="0" fillId="0" borderId="0" xfId="0" applyNumberFormat="1"/>
    <xf numFmtId="10" fontId="0" fillId="0" borderId="7" xfId="0" applyNumberFormat="1" applyBorder="1"/>
    <xf numFmtId="17" fontId="0" fillId="0" borderId="0" xfId="0" applyNumberFormat="1" applyAlignment="1">
      <alignment horizontal="left"/>
    </xf>
    <xf numFmtId="0" fontId="2" fillId="0" borderId="0" xfId="12"/>
    <xf numFmtId="0" fontId="0" fillId="0" borderId="0" xfId="0" applyAlignment="1">
      <alignment wrapText="1"/>
    </xf>
    <xf numFmtId="1" fontId="0" fillId="0" borderId="0" xfId="0" applyNumberFormat="1"/>
    <xf numFmtId="0" fontId="6" fillId="0" borderId="0" xfId="0" applyFont="1"/>
    <xf numFmtId="164" fontId="0" fillId="0" borderId="0" xfId="11" applyNumberFormat="1" applyFont="1"/>
    <xf numFmtId="0" fontId="1" fillId="0" borderId="0" xfId="0" applyFont="1" applyAlignment="1">
      <alignment horizontal="left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/>
    <cellStyle name="Normal" xfId="0" builtinId="0"/>
    <cellStyle name="Percent" xfId="1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Here'!$B$158:$AG$158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'Set Schedules Here'!$B$159:$AG$159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2.2648140279517712E-2</c:v>
                </c:pt>
                <c:pt idx="3">
                  <c:v>2.9464471373885869E-2</c:v>
                </c:pt>
                <c:pt idx="4">
                  <c:v>3.8253208866234997E-2</c:v>
                </c:pt>
                <c:pt idx="5">
                  <c:v>4.9531718843781984E-2</c:v>
                </c:pt>
                <c:pt idx="6">
                  <c:v>6.3917956397851416E-2</c:v>
                </c:pt>
                <c:pt idx="7">
                  <c:v>8.2127169223697311E-2</c:v>
                </c:pt>
                <c:pt idx="8">
                  <c:v>0.10495145823012331</c:v>
                </c:pt>
                <c:pt idx="9">
                  <c:v>0.13321313648010116</c:v>
                </c:pt>
                <c:pt idx="10">
                  <c:v>0.1676829432434738</c:v>
                </c:pt>
                <c:pt idx="11">
                  <c:v>0.20895842737796153</c:v>
                </c:pt>
                <c:pt idx="12">
                  <c:v>0.25730860691227286</c:v>
                </c:pt>
                <c:pt idx="13">
                  <c:v>0.31250885313368498</c:v>
                </c:pt>
                <c:pt idx="14">
                  <c:v>0.37371039599785677</c:v>
                </c:pt>
                <c:pt idx="15">
                  <c:v>0.43940070146006388</c:v>
                </c:pt>
                <c:pt idx="16">
                  <c:v>0.50749999999999995</c:v>
                </c:pt>
                <c:pt idx="17">
                  <c:v>0.57559929853993608</c:v>
                </c:pt>
                <c:pt idx="18">
                  <c:v>0.64128960400214308</c:v>
                </c:pt>
                <c:pt idx="19">
                  <c:v>0.70249114686631497</c:v>
                </c:pt>
                <c:pt idx="20">
                  <c:v>0.75769139308772704</c:v>
                </c:pt>
                <c:pt idx="21">
                  <c:v>0.80604157262203846</c:v>
                </c:pt>
                <c:pt idx="22">
                  <c:v>0.84731705675652613</c:v>
                </c:pt>
                <c:pt idx="23">
                  <c:v>0.88178686351989888</c:v>
                </c:pt>
                <c:pt idx="24">
                  <c:v>0.91004854176987648</c:v>
                </c:pt>
                <c:pt idx="25">
                  <c:v>0.93287283077630256</c:v>
                </c:pt>
                <c:pt idx="26">
                  <c:v>0.95108204360214854</c:v>
                </c:pt>
                <c:pt idx="27">
                  <c:v>0.96546828115621786</c:v>
                </c:pt>
                <c:pt idx="28">
                  <c:v>0.97674679113376495</c:v>
                </c:pt>
                <c:pt idx="29">
                  <c:v>0.98553552862611404</c:v>
                </c:pt>
                <c:pt idx="30">
                  <c:v>0.99235185972048212</c:v>
                </c:pt>
                <c:pt idx="31">
                  <c:v>0.99761910618453631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04128"/>
        <c:axId val="126775680"/>
      </c:lineChart>
      <c:catAx>
        <c:axId val="12550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775680"/>
        <c:crosses val="autoZero"/>
        <c:auto val="1"/>
        <c:lblAlgn val="ctr"/>
        <c:lblOffset val="100"/>
        <c:noMultiLvlLbl val="0"/>
      </c:catAx>
      <c:valAx>
        <c:axId val="12677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504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190499</xdr:rowOff>
    </xdr:from>
    <xdr:to>
      <xdr:col>13</xdr:col>
      <xdr:colOff>447674</xdr:colOff>
      <xdr:row>94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rac%20of%20Pol%20Impl%20This%20Yr%20-%201%20-%20Defa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et Schedules Here"/>
      <sheetName val="FoPITY-1"/>
      <sheetName val="FoPITY-1-WebApp"/>
      <sheetName val="Exogenous GDP Adjustment"/>
    </sheetNames>
    <sheetDataSet>
      <sheetData sheetId="0">
        <row r="101">
          <cell r="A101">
            <v>6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/>
  </sheetViews>
  <sheetFormatPr defaultColWidth="8.86328125" defaultRowHeight="14.25" x14ac:dyDescent="0.45"/>
  <cols>
    <col min="4" max="4" width="9.73046875" customWidth="1"/>
  </cols>
  <sheetData>
    <row r="1" spans="1:6" x14ac:dyDescent="0.45">
      <c r="A1" s="1" t="s">
        <v>33</v>
      </c>
    </row>
    <row r="3" spans="1:6" x14ac:dyDescent="0.45">
      <c r="A3" s="1" t="s">
        <v>34</v>
      </c>
      <c r="B3" s="22" t="s">
        <v>175</v>
      </c>
      <c r="C3" s="13"/>
      <c r="D3" s="13"/>
      <c r="E3" s="13"/>
      <c r="F3" s="13"/>
    </row>
    <row r="4" spans="1:6" x14ac:dyDescent="0.45">
      <c r="B4" t="s">
        <v>176</v>
      </c>
    </row>
    <row r="5" spans="1:6" x14ac:dyDescent="0.45">
      <c r="B5" s="28" t="s">
        <v>186</v>
      </c>
    </row>
    <row r="6" spans="1:6" x14ac:dyDescent="0.45">
      <c r="B6" t="s">
        <v>177</v>
      </c>
    </row>
    <row r="7" spans="1:6" x14ac:dyDescent="0.45">
      <c r="B7" s="29" t="s">
        <v>178</v>
      </c>
    </row>
    <row r="8" spans="1:6" x14ac:dyDescent="0.45">
      <c r="B8" t="s">
        <v>179</v>
      </c>
    </row>
    <row r="10" spans="1:6" x14ac:dyDescent="0.45">
      <c r="B10" s="18" t="s">
        <v>180</v>
      </c>
    </row>
    <row r="12" spans="1:6" x14ac:dyDescent="0.45">
      <c r="A12" s="1" t="s">
        <v>35</v>
      </c>
    </row>
    <row r="13" spans="1:6" x14ac:dyDescent="0.45">
      <c r="A13" t="s">
        <v>36</v>
      </c>
    </row>
    <row r="14" spans="1:6" x14ac:dyDescent="0.45">
      <c r="A14" s="2" t="s">
        <v>37</v>
      </c>
    </row>
    <row r="15" spans="1:6" x14ac:dyDescent="0.45">
      <c r="A15" t="s">
        <v>79</v>
      </c>
    </row>
    <row r="16" spans="1:6" x14ac:dyDescent="0.45">
      <c r="A16" t="s">
        <v>80</v>
      </c>
    </row>
    <row r="18" spans="1:6" x14ac:dyDescent="0.45">
      <c r="A18" t="s">
        <v>81</v>
      </c>
    </row>
    <row r="19" spans="1:6" x14ac:dyDescent="0.45">
      <c r="A19" t="s">
        <v>149</v>
      </c>
    </row>
    <row r="20" spans="1:6" x14ac:dyDescent="0.45">
      <c r="A20" t="s">
        <v>83</v>
      </c>
    </row>
    <row r="22" spans="1:6" x14ac:dyDescent="0.45">
      <c r="A22" t="s">
        <v>38</v>
      </c>
    </row>
    <row r="23" spans="1:6" x14ac:dyDescent="0.45">
      <c r="A23" t="s">
        <v>39</v>
      </c>
    </row>
    <row r="24" spans="1:6" x14ac:dyDescent="0.45">
      <c r="A24" t="s">
        <v>40</v>
      </c>
    </row>
    <row r="25" spans="1:6" x14ac:dyDescent="0.45">
      <c r="A25" t="s">
        <v>41</v>
      </c>
    </row>
    <row r="26" spans="1:6" x14ac:dyDescent="0.45">
      <c r="A26" t="s">
        <v>82</v>
      </c>
    </row>
    <row r="27" spans="1:6" x14ac:dyDescent="0.45">
      <c r="A27">
        <v>2019</v>
      </c>
      <c r="B27">
        <v>2020</v>
      </c>
      <c r="C27">
        <v>2021</v>
      </c>
      <c r="D27">
        <v>2028</v>
      </c>
      <c r="E27">
        <v>2029</v>
      </c>
      <c r="F27">
        <v>2050</v>
      </c>
    </row>
    <row r="28" spans="1:6" x14ac:dyDescent="0.45">
      <c r="A28">
        <v>0</v>
      </c>
      <c r="B28">
        <v>0</v>
      </c>
      <c r="C28">
        <v>1</v>
      </c>
      <c r="D28">
        <v>1</v>
      </c>
      <c r="E28">
        <v>0</v>
      </c>
      <c r="F28">
        <v>0</v>
      </c>
    </row>
    <row r="30" spans="1:6" x14ac:dyDescent="0.45">
      <c r="A30" s="1" t="s">
        <v>86</v>
      </c>
    </row>
    <row r="31" spans="1:6" x14ac:dyDescent="0.45">
      <c r="A31" t="s">
        <v>87</v>
      </c>
    </row>
    <row r="32" spans="1:6" x14ac:dyDescent="0.45">
      <c r="A32" t="s">
        <v>88</v>
      </c>
    </row>
    <row r="33" spans="1:2" x14ac:dyDescent="0.45">
      <c r="A33" t="s">
        <v>89</v>
      </c>
    </row>
    <row r="34" spans="1:2" x14ac:dyDescent="0.45">
      <c r="A34" t="s">
        <v>90</v>
      </c>
    </row>
    <row r="35" spans="1:2" x14ac:dyDescent="0.45">
      <c r="B35" t="s">
        <v>91</v>
      </c>
    </row>
    <row r="36" spans="1:2" x14ac:dyDescent="0.45">
      <c r="B36" s="18" t="s">
        <v>104</v>
      </c>
    </row>
    <row r="37" spans="1:2" x14ac:dyDescent="0.45">
      <c r="B37" t="s">
        <v>92</v>
      </c>
    </row>
    <row r="38" spans="1:2" x14ac:dyDescent="0.45">
      <c r="B38" s="18" t="s">
        <v>105</v>
      </c>
    </row>
    <row r="39" spans="1:2" x14ac:dyDescent="0.45">
      <c r="A39" t="s">
        <v>93</v>
      </c>
    </row>
    <row r="40" spans="1:2" x14ac:dyDescent="0.45">
      <c r="B40" s="2" t="s">
        <v>94</v>
      </c>
    </row>
    <row r="41" spans="1:2" x14ac:dyDescent="0.45">
      <c r="B41" s="18" t="s">
        <v>95</v>
      </c>
    </row>
    <row r="42" spans="1:2" x14ac:dyDescent="0.45">
      <c r="B42" s="18" t="s">
        <v>96</v>
      </c>
    </row>
    <row r="43" spans="1:2" x14ac:dyDescent="0.45">
      <c r="A43" t="s">
        <v>97</v>
      </c>
    </row>
    <row r="44" spans="1:2" x14ac:dyDescent="0.45">
      <c r="A44" t="s">
        <v>98</v>
      </c>
    </row>
    <row r="45" spans="1:2" x14ac:dyDescent="0.45">
      <c r="B45" t="s">
        <v>99</v>
      </c>
    </row>
    <row r="46" spans="1:2" x14ac:dyDescent="0.45">
      <c r="A46" t="s">
        <v>101</v>
      </c>
    </row>
    <row r="47" spans="1:2" x14ac:dyDescent="0.45">
      <c r="B47" t="s">
        <v>102</v>
      </c>
    </row>
    <row r="48" spans="1:2" x14ac:dyDescent="0.45">
      <c r="B48" t="s">
        <v>103</v>
      </c>
    </row>
    <row r="50" spans="1:1" x14ac:dyDescent="0.45">
      <c r="A50" s="1" t="s">
        <v>100</v>
      </c>
    </row>
    <row r="51" spans="1:1" x14ac:dyDescent="0.45">
      <c r="A51" t="s">
        <v>67</v>
      </c>
    </row>
    <row r="52" spans="1:1" x14ac:dyDescent="0.45">
      <c r="A52" t="s">
        <v>63</v>
      </c>
    </row>
    <row r="53" spans="1:1" x14ac:dyDescent="0.45">
      <c r="A53" t="s">
        <v>42</v>
      </c>
    </row>
    <row r="54" spans="1:1" x14ac:dyDescent="0.45">
      <c r="A54" t="s">
        <v>62</v>
      </c>
    </row>
    <row r="55" spans="1:1" x14ac:dyDescent="0.45">
      <c r="A55" t="s">
        <v>68</v>
      </c>
    </row>
    <row r="56" spans="1:1" x14ac:dyDescent="0.45">
      <c r="A56" t="s">
        <v>69</v>
      </c>
    </row>
    <row r="57" spans="1:1" x14ac:dyDescent="0.45">
      <c r="A57" t="s">
        <v>70</v>
      </c>
    </row>
    <row r="58" spans="1:1" x14ac:dyDescent="0.45">
      <c r="A58" t="s">
        <v>71</v>
      </c>
    </row>
    <row r="60" spans="1:1" x14ac:dyDescent="0.45">
      <c r="A60" t="s">
        <v>46</v>
      </c>
    </row>
    <row r="61" spans="1:1" x14ac:dyDescent="0.45">
      <c r="A61" t="s">
        <v>43</v>
      </c>
    </row>
    <row r="62" spans="1:1" x14ac:dyDescent="0.45">
      <c r="A62" t="s">
        <v>44</v>
      </c>
    </row>
    <row r="63" spans="1:1" x14ac:dyDescent="0.45">
      <c r="A63" t="s">
        <v>45</v>
      </c>
    </row>
    <row r="64" spans="1:1" ht="14.65" thickBot="1" x14ac:dyDescent="0.5"/>
    <row r="65" spans="1:4" x14ac:dyDescent="0.45">
      <c r="A65" s="3" t="s">
        <v>53</v>
      </c>
      <c r="B65" s="4"/>
      <c r="C65" s="4"/>
      <c r="D65" s="5"/>
    </row>
    <row r="66" spans="1:4" x14ac:dyDescent="0.45">
      <c r="A66" s="6" t="s">
        <v>50</v>
      </c>
      <c r="B66">
        <v>1.0149999999999999</v>
      </c>
      <c r="C66" s="7"/>
      <c r="D66" s="8"/>
    </row>
    <row r="67" spans="1:4" x14ac:dyDescent="0.45">
      <c r="A67" s="6" t="s">
        <v>51</v>
      </c>
      <c r="B67">
        <v>-0.27</v>
      </c>
      <c r="C67" s="7"/>
      <c r="D67" s="8"/>
    </row>
    <row r="68" spans="1:4" ht="14.65" thickBot="1" x14ac:dyDescent="0.5">
      <c r="A68" s="9" t="s">
        <v>52</v>
      </c>
      <c r="B68" s="10">
        <v>-14</v>
      </c>
      <c r="C68" s="10"/>
      <c r="D68" s="11"/>
    </row>
    <row r="97" spans="1:2" x14ac:dyDescent="0.45">
      <c r="A97" s="1" t="s">
        <v>157</v>
      </c>
    </row>
    <row r="98" spans="1:2" x14ac:dyDescent="0.45">
      <c r="A98" t="s">
        <v>161</v>
      </c>
    </row>
    <row r="99" spans="1:2" x14ac:dyDescent="0.45">
      <c r="A99" t="s">
        <v>158</v>
      </c>
    </row>
    <row r="100" spans="1:2" x14ac:dyDescent="0.45">
      <c r="A100" t="s">
        <v>159</v>
      </c>
    </row>
    <row r="101" spans="1:2" x14ac:dyDescent="0.45">
      <c r="A101" s="21">
        <v>6</v>
      </c>
      <c r="B101" t="s">
        <v>160</v>
      </c>
    </row>
  </sheetData>
  <hyperlinks>
    <hyperlink ref="B7" r:id="rId1"/>
  </hyperlinks>
  <pageMargins left="0.7" right="0.7" top="0.75" bottom="0.75" header="0.3" footer="0.3"/>
  <pageSetup orientation="portrait" r:id="rId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J163"/>
  <sheetViews>
    <sheetView tabSelected="1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G60" sqref="G60"/>
    </sheetView>
  </sheetViews>
  <sheetFormatPr defaultColWidth="9.1328125" defaultRowHeight="14.25" x14ac:dyDescent="0.45"/>
  <cols>
    <col min="1" max="1" width="53.3984375" customWidth="1"/>
    <col min="2" max="33" width="9.1328125" style="15"/>
    <col min="34" max="16384" width="9.1328125" style="12"/>
  </cols>
  <sheetData>
    <row r="1" spans="1:33" x14ac:dyDescent="0.45">
      <c r="B1" s="16" t="s">
        <v>110</v>
      </c>
      <c r="C1" s="16" t="s">
        <v>111</v>
      </c>
      <c r="D1" s="16" t="s">
        <v>112</v>
      </c>
      <c r="E1" s="16" t="s">
        <v>113</v>
      </c>
      <c r="F1" s="16" t="s">
        <v>114</v>
      </c>
      <c r="G1" s="16" t="s">
        <v>115</v>
      </c>
      <c r="H1" s="16" t="s">
        <v>116</v>
      </c>
      <c r="I1" s="16" t="s">
        <v>117</v>
      </c>
      <c r="J1" s="16" t="s">
        <v>118</v>
      </c>
      <c r="K1" s="16" t="s">
        <v>119</v>
      </c>
      <c r="L1" s="16" t="s">
        <v>120</v>
      </c>
      <c r="M1" s="16" t="s">
        <v>121</v>
      </c>
      <c r="N1" s="16" t="s">
        <v>122</v>
      </c>
      <c r="O1" s="16" t="s">
        <v>123</v>
      </c>
      <c r="P1" s="16" t="s">
        <v>124</v>
      </c>
      <c r="Q1" s="16" t="s">
        <v>125</v>
      </c>
      <c r="R1" s="16" t="s">
        <v>126</v>
      </c>
      <c r="S1" s="16" t="s">
        <v>127</v>
      </c>
      <c r="T1" s="16" t="s">
        <v>128</v>
      </c>
      <c r="U1" s="16" t="s">
        <v>129</v>
      </c>
      <c r="V1" s="16" t="s">
        <v>130</v>
      </c>
      <c r="W1" s="16" t="s">
        <v>131</v>
      </c>
      <c r="X1" s="16" t="s">
        <v>132</v>
      </c>
      <c r="Y1" s="16" t="s">
        <v>133</v>
      </c>
      <c r="Z1" s="16" t="s">
        <v>134</v>
      </c>
      <c r="AA1" s="16" t="s">
        <v>135</v>
      </c>
      <c r="AB1" s="16" t="s">
        <v>136</v>
      </c>
      <c r="AC1" s="16" t="s">
        <v>137</v>
      </c>
      <c r="AD1" s="16" t="s">
        <v>138</v>
      </c>
      <c r="AE1" s="16" t="s">
        <v>139</v>
      </c>
      <c r="AF1" s="16" t="s">
        <v>140</v>
      </c>
      <c r="AG1" s="16" t="s">
        <v>141</v>
      </c>
    </row>
    <row r="2" spans="1:33" x14ac:dyDescent="0.45">
      <c r="A2" t="s">
        <v>1</v>
      </c>
      <c r="B2" s="14">
        <v>2019</v>
      </c>
      <c r="C2" s="14">
        <v>2020</v>
      </c>
      <c r="D2" s="14">
        <v>2050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</row>
    <row r="3" spans="1:33" x14ac:dyDescent="0.45">
      <c r="B3">
        <v>0</v>
      </c>
      <c r="C3">
        <v>0</v>
      </c>
      <c r="D3">
        <v>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</row>
    <row r="4" spans="1:33" x14ac:dyDescent="0.45">
      <c r="A4" t="s">
        <v>2</v>
      </c>
      <c r="B4" s="14">
        <v>2019</v>
      </c>
      <c r="C4" s="14">
        <v>2020</v>
      </c>
      <c r="D4" s="14">
        <v>2050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</row>
    <row r="5" spans="1:33" x14ac:dyDescent="0.45">
      <c r="B5">
        <v>0</v>
      </c>
      <c r="C5">
        <v>0</v>
      </c>
      <c r="D5">
        <v>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</row>
    <row r="6" spans="1:33" x14ac:dyDescent="0.45">
      <c r="A6" s="12" t="s">
        <v>3</v>
      </c>
      <c r="B6" s="14">
        <v>2019</v>
      </c>
      <c r="C6" s="14">
        <v>2020</v>
      </c>
      <c r="D6" s="14">
        <v>2050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</row>
    <row r="7" spans="1:33" x14ac:dyDescent="0.45">
      <c r="A7" s="12"/>
      <c r="B7">
        <v>0</v>
      </c>
      <c r="C7">
        <v>0</v>
      </c>
      <c r="D7">
        <v>1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</row>
    <row r="8" spans="1:33" x14ac:dyDescent="0.45">
      <c r="A8" s="12" t="s">
        <v>74</v>
      </c>
      <c r="B8" s="14">
        <v>2019</v>
      </c>
      <c r="C8" s="14">
        <v>2020</v>
      </c>
      <c r="D8" s="14">
        <v>2050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</row>
    <row r="9" spans="1:33" x14ac:dyDescent="0.45">
      <c r="A9" s="12"/>
      <c r="B9">
        <v>0</v>
      </c>
      <c r="C9">
        <v>0</v>
      </c>
      <c r="D9">
        <v>1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spans="1:33" x14ac:dyDescent="0.45">
      <c r="A10" s="12" t="s">
        <v>75</v>
      </c>
      <c r="B10" s="14">
        <v>2019</v>
      </c>
      <c r="C10" s="14">
        <v>2020</v>
      </c>
      <c r="D10" s="14">
        <v>2050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</row>
    <row r="11" spans="1:33" x14ac:dyDescent="0.45">
      <c r="A11" s="12"/>
      <c r="B11">
        <v>0</v>
      </c>
      <c r="C11">
        <v>0</v>
      </c>
      <c r="D11">
        <v>1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</row>
    <row r="12" spans="1:33" x14ac:dyDescent="0.45">
      <c r="A12" s="12" t="s">
        <v>151</v>
      </c>
      <c r="B12" s="14">
        <v>2019</v>
      </c>
      <c r="C12" s="14">
        <v>2020</v>
      </c>
      <c r="D12" s="14">
        <v>2050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</row>
    <row r="13" spans="1:33" x14ac:dyDescent="0.45">
      <c r="A13" s="12"/>
      <c r="B13">
        <v>0</v>
      </c>
      <c r="C13">
        <v>0</v>
      </c>
      <c r="D13">
        <v>1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</row>
    <row r="14" spans="1:33" x14ac:dyDescent="0.45">
      <c r="A14" s="12" t="s">
        <v>146</v>
      </c>
      <c r="B14" s="14">
        <v>2019</v>
      </c>
      <c r="C14" s="14">
        <v>2020</v>
      </c>
      <c r="D14" s="14">
        <v>2050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</row>
    <row r="15" spans="1:33" x14ac:dyDescent="0.45">
      <c r="A15" s="12"/>
      <c r="B15">
        <v>0</v>
      </c>
      <c r="C15">
        <v>0</v>
      </c>
      <c r="D15">
        <v>1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</row>
    <row r="16" spans="1:33" x14ac:dyDescent="0.45">
      <c r="A16" s="12" t="s">
        <v>147</v>
      </c>
      <c r="B16" s="14">
        <v>2019</v>
      </c>
      <c r="C16" s="14">
        <v>2020</v>
      </c>
      <c r="D16" s="14">
        <v>2050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</row>
    <row r="17" spans="1:33" x14ac:dyDescent="0.45">
      <c r="A17" s="12"/>
      <c r="B17">
        <v>0</v>
      </c>
      <c r="C17">
        <v>0</v>
      </c>
      <c r="D17">
        <v>1</v>
      </c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</row>
    <row r="18" spans="1:33" x14ac:dyDescent="0.45">
      <c r="A18" s="12" t="s">
        <v>76</v>
      </c>
      <c r="B18" s="14">
        <v>2019</v>
      </c>
      <c r="C18" s="14">
        <v>2020</v>
      </c>
      <c r="D18" s="14">
        <v>2050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</row>
    <row r="19" spans="1:33" x14ac:dyDescent="0.45">
      <c r="A19" s="12"/>
      <c r="B19">
        <v>0</v>
      </c>
      <c r="C19">
        <v>0</v>
      </c>
      <c r="D19">
        <v>1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</row>
    <row r="20" spans="1:33" x14ac:dyDescent="0.45">
      <c r="A20" s="12" t="s">
        <v>107</v>
      </c>
      <c r="B20" s="14">
        <v>2019</v>
      </c>
      <c r="C20" s="14">
        <v>2020</v>
      </c>
      <c r="D20" s="14">
        <v>2050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</row>
    <row r="21" spans="1:33" x14ac:dyDescent="0.45">
      <c r="A21" s="12"/>
      <c r="B21">
        <v>0</v>
      </c>
      <c r="C21">
        <v>0</v>
      </c>
      <c r="D21">
        <v>1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</row>
    <row r="22" spans="1:33" x14ac:dyDescent="0.45">
      <c r="A22" t="s">
        <v>4</v>
      </c>
      <c r="B22" s="14">
        <v>2019</v>
      </c>
      <c r="C22" s="14">
        <v>2020</v>
      </c>
      <c r="D22" s="14">
        <v>2021</v>
      </c>
      <c r="E22" s="14">
        <v>2022</v>
      </c>
      <c r="F22" s="14">
        <v>2023</v>
      </c>
      <c r="G22" s="14">
        <v>2024</v>
      </c>
      <c r="H22" s="14">
        <v>2025</v>
      </c>
      <c r="I22" s="14">
        <v>2026</v>
      </c>
      <c r="J22" s="14">
        <v>2027</v>
      </c>
      <c r="K22" s="14">
        <v>2028</v>
      </c>
      <c r="L22" s="14">
        <v>2029</v>
      </c>
      <c r="M22" s="14">
        <v>2030</v>
      </c>
      <c r="N22" s="14">
        <v>2031</v>
      </c>
      <c r="O22" s="14">
        <v>2032</v>
      </c>
      <c r="P22" s="14">
        <v>2033</v>
      </c>
      <c r="Q22" s="14">
        <v>2034</v>
      </c>
      <c r="R22" s="14">
        <v>2035</v>
      </c>
      <c r="S22" s="14">
        <v>2036</v>
      </c>
      <c r="T22" s="14">
        <v>2037</v>
      </c>
      <c r="U22" s="14">
        <v>2038</v>
      </c>
      <c r="V22" s="14">
        <v>2039</v>
      </c>
      <c r="W22" s="14">
        <v>2040</v>
      </c>
      <c r="X22" s="14">
        <v>2041</v>
      </c>
      <c r="Y22" s="14">
        <v>2042</v>
      </c>
      <c r="Z22" s="14">
        <v>2043</v>
      </c>
      <c r="AA22" s="14">
        <v>2044</v>
      </c>
      <c r="AB22" s="14">
        <v>2045</v>
      </c>
      <c r="AC22" s="14">
        <v>2046</v>
      </c>
      <c r="AD22" s="14">
        <v>2047</v>
      </c>
      <c r="AE22" s="14">
        <v>2048</v>
      </c>
      <c r="AF22" s="14">
        <v>2049</v>
      </c>
      <c r="AG22" s="14">
        <v>2050</v>
      </c>
    </row>
    <row r="23" spans="1:33" x14ac:dyDescent="0.45">
      <c r="B23">
        <v>0.38511987463374436</v>
      </c>
      <c r="C23">
        <v>0.37944527169539105</v>
      </c>
      <c r="D23">
        <v>0.39380637248961942</v>
      </c>
      <c r="E23">
        <v>0.40938627966092145</v>
      </c>
      <c r="F23">
        <v>0.42547904169785178</v>
      </c>
      <c r="G23">
        <v>0.44325293026100526</v>
      </c>
      <c r="H23">
        <v>0.46450341482914193</v>
      </c>
      <c r="I23">
        <v>0.48410717491587202</v>
      </c>
      <c r="J23">
        <v>0.50384904043677436</v>
      </c>
      <c r="K23">
        <v>0.52513774916983746</v>
      </c>
      <c r="L23">
        <v>0.54477669566109932</v>
      </c>
      <c r="M23">
        <v>0.56440905358204285</v>
      </c>
      <c r="N23">
        <v>0.58961126907055539</v>
      </c>
      <c r="O23">
        <v>0.61496006778213375</v>
      </c>
      <c r="P23">
        <v>0.63492469766477089</v>
      </c>
      <c r="Q23">
        <v>0.65494477457353206</v>
      </c>
      <c r="R23">
        <v>0.68072332025021143</v>
      </c>
      <c r="S23">
        <v>0.71492274550847579</v>
      </c>
      <c r="T23">
        <v>0.73634776646376254</v>
      </c>
      <c r="U23">
        <v>0.76456712612337319</v>
      </c>
      <c r="V23">
        <v>0.79307342780731327</v>
      </c>
      <c r="W23">
        <v>0.82185620019886241</v>
      </c>
      <c r="X23">
        <v>0.84931266092869995</v>
      </c>
      <c r="Y23">
        <v>0.87702744427341295</v>
      </c>
      <c r="Z23">
        <v>0.90496747047726855</v>
      </c>
      <c r="AA23">
        <v>0.93312730122999532</v>
      </c>
      <c r="AB23">
        <v>0.96738523522539277</v>
      </c>
      <c r="AC23">
        <v>0.97390818818031422</v>
      </c>
      <c r="AD23">
        <v>0.98043114113523566</v>
      </c>
      <c r="AE23">
        <v>0.986954094090157</v>
      </c>
      <c r="AF23">
        <v>0.99347704704507844</v>
      </c>
      <c r="AG23">
        <v>1</v>
      </c>
    </row>
    <row r="24" spans="1:33" x14ac:dyDescent="0.45">
      <c r="A24" t="s">
        <v>64</v>
      </c>
      <c r="B24" s="14">
        <v>2019</v>
      </c>
      <c r="C24" s="14">
        <v>2020</v>
      </c>
      <c r="D24" s="14">
        <v>2021</v>
      </c>
      <c r="E24" s="14">
        <v>2050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</row>
    <row r="25" spans="1:33" x14ac:dyDescent="0.45">
      <c r="B25">
        <v>0</v>
      </c>
      <c r="C25">
        <v>0</v>
      </c>
      <c r="D25">
        <v>1</v>
      </c>
      <c r="E25">
        <v>1</v>
      </c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3" x14ac:dyDescent="0.45">
      <c r="A26" t="s">
        <v>168</v>
      </c>
      <c r="B26" s="14">
        <v>2019</v>
      </c>
      <c r="C26" s="14">
        <v>2020</v>
      </c>
      <c r="D26" s="14">
        <v>2021</v>
      </c>
      <c r="E26" s="14">
        <v>2050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</row>
    <row r="27" spans="1:33" x14ac:dyDescent="0.45">
      <c r="B27">
        <v>0</v>
      </c>
      <c r="C27">
        <v>0</v>
      </c>
      <c r="D27">
        <v>1</v>
      </c>
      <c r="E27">
        <v>1</v>
      </c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x14ac:dyDescent="0.45">
      <c r="A28" t="s">
        <v>6</v>
      </c>
      <c r="B28" s="14">
        <v>2019</v>
      </c>
      <c r="C28" s="14">
        <v>2020</v>
      </c>
      <c r="D28" s="14">
        <v>2021</v>
      </c>
      <c r="E28" s="14">
        <v>2050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</row>
    <row r="29" spans="1:33" x14ac:dyDescent="0.45">
      <c r="B29">
        <v>0</v>
      </c>
      <c r="C29">
        <v>0</v>
      </c>
      <c r="D29">
        <v>1</v>
      </c>
      <c r="E29">
        <v>1</v>
      </c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x14ac:dyDescent="0.45">
      <c r="A30" s="13" t="s">
        <v>77</v>
      </c>
      <c r="B30" s="14">
        <v>2019</v>
      </c>
      <c r="C30" s="14">
        <v>2050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</row>
    <row r="31" spans="1:33" x14ac:dyDescent="0.45">
      <c r="A31" s="13"/>
      <c r="B31">
        <v>1</v>
      </c>
      <c r="C31">
        <v>1</v>
      </c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45">
      <c r="A32" t="s">
        <v>5</v>
      </c>
      <c r="B32" s="14">
        <v>2019</v>
      </c>
      <c r="C32" s="14">
        <v>2020</v>
      </c>
      <c r="D32" s="14">
        <v>2021</v>
      </c>
      <c r="E32" s="14">
        <v>2050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</row>
    <row r="33" spans="1:33" x14ac:dyDescent="0.45">
      <c r="B33">
        <v>0</v>
      </c>
      <c r="C33">
        <v>0</v>
      </c>
      <c r="D33">
        <v>1</v>
      </c>
      <c r="E33">
        <v>1</v>
      </c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</row>
    <row r="34" spans="1:33" x14ac:dyDescent="0.45">
      <c r="A34" t="s">
        <v>7</v>
      </c>
      <c r="B34" s="14">
        <v>2019</v>
      </c>
      <c r="C34" s="14">
        <v>2020</v>
      </c>
      <c r="D34" s="14">
        <v>2021</v>
      </c>
      <c r="E34" s="14">
        <v>2050</v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</row>
    <row r="35" spans="1:33" x14ac:dyDescent="0.45">
      <c r="B35">
        <v>0</v>
      </c>
      <c r="C35">
        <v>0</v>
      </c>
      <c r="D35">
        <v>1</v>
      </c>
      <c r="E35">
        <v>1</v>
      </c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</row>
    <row r="36" spans="1:33" x14ac:dyDescent="0.45">
      <c r="A36" t="s">
        <v>32</v>
      </c>
      <c r="B36" s="14">
        <v>2019</v>
      </c>
      <c r="C36" s="14">
        <v>2020</v>
      </c>
      <c r="D36" s="14">
        <v>2050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</row>
    <row r="37" spans="1:33" x14ac:dyDescent="0.45">
      <c r="B37">
        <v>0</v>
      </c>
      <c r="C37">
        <v>0</v>
      </c>
      <c r="D37">
        <v>1</v>
      </c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</row>
    <row r="38" spans="1:33" s="15" customFormat="1" x14ac:dyDescent="0.45">
      <c r="A38" t="s">
        <v>85</v>
      </c>
      <c r="B38" s="14">
        <v>2019</v>
      </c>
      <c r="C38" s="14">
        <v>2020</v>
      </c>
      <c r="D38" s="14">
        <v>2050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</row>
    <row r="39" spans="1:33" s="15" customFormat="1" x14ac:dyDescent="0.45">
      <c r="A39"/>
      <c r="B39">
        <v>0</v>
      </c>
      <c r="C39">
        <v>0</v>
      </c>
      <c r="D39">
        <v>1</v>
      </c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</row>
    <row r="40" spans="1:33" s="15" customFormat="1" x14ac:dyDescent="0.45">
      <c r="A40" t="s">
        <v>55</v>
      </c>
      <c r="B40" s="14">
        <v>2019</v>
      </c>
      <c r="C40" s="14">
        <v>2020</v>
      </c>
      <c r="D40" s="14">
        <v>2050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</row>
    <row r="41" spans="1:33" s="15" customFormat="1" x14ac:dyDescent="0.45">
      <c r="A41"/>
      <c r="B41">
        <v>0</v>
      </c>
      <c r="C41">
        <v>0</v>
      </c>
      <c r="D41">
        <v>1</v>
      </c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1:33" s="15" customFormat="1" x14ac:dyDescent="0.45">
      <c r="A42" t="s">
        <v>59</v>
      </c>
      <c r="B42" s="14">
        <v>2019</v>
      </c>
      <c r="C42" s="14">
        <v>2020</v>
      </c>
      <c r="D42" s="14">
        <v>2050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</row>
    <row r="43" spans="1:33" s="15" customFormat="1" x14ac:dyDescent="0.45">
      <c r="A43"/>
      <c r="B43">
        <v>0</v>
      </c>
      <c r="C43">
        <v>0</v>
      </c>
      <c r="D43">
        <v>1</v>
      </c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</row>
    <row r="44" spans="1:33" s="15" customFormat="1" x14ac:dyDescent="0.45">
      <c r="A44" t="s">
        <v>60</v>
      </c>
      <c r="B44" s="14">
        <v>2019</v>
      </c>
      <c r="C44" s="14">
        <v>2020</v>
      </c>
      <c r="D44" s="14">
        <v>2050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</row>
    <row r="45" spans="1:33" s="15" customFormat="1" x14ac:dyDescent="0.45">
      <c r="A45"/>
      <c r="B45">
        <v>0</v>
      </c>
      <c r="C45">
        <v>0</v>
      </c>
      <c r="D45">
        <v>1</v>
      </c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</row>
    <row r="46" spans="1:33" s="15" customFormat="1" x14ac:dyDescent="0.45">
      <c r="A46" s="13" t="s">
        <v>109</v>
      </c>
      <c r="B46" s="14">
        <v>2019</v>
      </c>
      <c r="C46" s="14">
        <v>2050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</row>
    <row r="47" spans="1:33" s="15" customFormat="1" x14ac:dyDescent="0.45">
      <c r="A47" s="13"/>
      <c r="B47">
        <v>1</v>
      </c>
      <c r="C47">
        <v>1</v>
      </c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</row>
    <row r="48" spans="1:33" s="15" customFormat="1" x14ac:dyDescent="0.45">
      <c r="A48" t="s">
        <v>66</v>
      </c>
      <c r="B48" s="14">
        <v>2019</v>
      </c>
      <c r="C48" s="14">
        <v>2020</v>
      </c>
      <c r="D48" s="14">
        <v>2021</v>
      </c>
      <c r="E48" s="14">
        <v>2050</v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</row>
    <row r="49" spans="1:36" s="15" customFormat="1" x14ac:dyDescent="0.45">
      <c r="A49"/>
      <c r="B49">
        <v>0</v>
      </c>
      <c r="C49">
        <v>0</v>
      </c>
      <c r="D49">
        <v>1</v>
      </c>
      <c r="E49">
        <v>1</v>
      </c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</row>
    <row r="50" spans="1:36" s="15" customFormat="1" x14ac:dyDescent="0.45">
      <c r="A50" t="s">
        <v>61</v>
      </c>
      <c r="B50" s="14">
        <v>2019</v>
      </c>
      <c r="C50" s="14">
        <v>2020</v>
      </c>
      <c r="D50" s="14">
        <v>2021</v>
      </c>
      <c r="E50" s="14">
        <v>2050</v>
      </c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</row>
    <row r="51" spans="1:36" s="15" customFormat="1" x14ac:dyDescent="0.45">
      <c r="A51"/>
      <c r="B51">
        <v>0</v>
      </c>
      <c r="C51">
        <v>0</v>
      </c>
      <c r="D51">
        <v>1</v>
      </c>
      <c r="E51">
        <v>1</v>
      </c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</row>
    <row r="52" spans="1:36" s="15" customFormat="1" x14ac:dyDescent="0.45">
      <c r="A52" t="s">
        <v>106</v>
      </c>
      <c r="B52" s="14">
        <v>2019</v>
      </c>
      <c r="C52" s="14">
        <v>2020</v>
      </c>
      <c r="D52" s="14">
        <v>2050</v>
      </c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</row>
    <row r="53" spans="1:36" s="15" customFormat="1" x14ac:dyDescent="0.45">
      <c r="A53"/>
      <c r="B53">
        <v>0</v>
      </c>
      <c r="C53">
        <v>0</v>
      </c>
      <c r="D53">
        <v>1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</row>
    <row r="54" spans="1:36" s="15" customFormat="1" x14ac:dyDescent="0.45">
      <c r="A54" t="s">
        <v>169</v>
      </c>
      <c r="B54" s="14">
        <v>2019</v>
      </c>
      <c r="C54" s="14">
        <v>2020</v>
      </c>
      <c r="D54" s="14">
        <v>2050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</row>
    <row r="55" spans="1:36" s="15" customFormat="1" x14ac:dyDescent="0.45">
      <c r="A55"/>
      <c r="B55">
        <v>0</v>
      </c>
      <c r="C55">
        <v>0</v>
      </c>
      <c r="D55">
        <v>1</v>
      </c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</row>
    <row r="56" spans="1:36" s="15" customFormat="1" x14ac:dyDescent="0.45">
      <c r="A56" t="s">
        <v>8</v>
      </c>
      <c r="B56" s="14">
        <v>2019</v>
      </c>
      <c r="C56" s="14">
        <v>2020</v>
      </c>
      <c r="D56" s="14">
        <v>2021</v>
      </c>
      <c r="E56" s="14">
        <v>2050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</row>
    <row r="57" spans="1:36" s="15" customFormat="1" x14ac:dyDescent="0.45">
      <c r="A57"/>
      <c r="B57">
        <v>0</v>
      </c>
      <c r="C57">
        <v>0</v>
      </c>
      <c r="D57">
        <v>1</v>
      </c>
      <c r="E57">
        <v>1</v>
      </c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</row>
    <row r="58" spans="1:36" s="15" customFormat="1" x14ac:dyDescent="0.45">
      <c r="A58" s="12" t="s">
        <v>9</v>
      </c>
      <c r="B58" s="14">
        <v>2019</v>
      </c>
      <c r="C58" s="14">
        <v>2021</v>
      </c>
      <c r="D58" s="14">
        <v>2022</v>
      </c>
      <c r="E58" s="14">
        <v>2025</v>
      </c>
      <c r="F58" s="14">
        <v>2026</v>
      </c>
      <c r="G58" s="14">
        <v>2050</v>
      </c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</row>
    <row r="59" spans="1:36" s="15" customFormat="1" x14ac:dyDescent="0.45">
      <c r="A59" s="12"/>
      <c r="B59">
        <v>0</v>
      </c>
      <c r="C59">
        <v>0</v>
      </c>
      <c r="D59">
        <v>0.92</v>
      </c>
      <c r="E59">
        <v>1</v>
      </c>
      <c r="F59">
        <v>0.2</v>
      </c>
      <c r="G59">
        <v>0.2</v>
      </c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s="15" customFormat="1" x14ac:dyDescent="0.45">
      <c r="A60" s="12" t="s">
        <v>84</v>
      </c>
      <c r="B60" s="14">
        <v>2019</v>
      </c>
      <c r="C60" s="14">
        <v>2020</v>
      </c>
      <c r="D60" s="14">
        <v>2021</v>
      </c>
      <c r="E60" s="14">
        <v>2050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</row>
    <row r="61" spans="1:36" s="15" customFormat="1" x14ac:dyDescent="0.45">
      <c r="A61" s="12"/>
      <c r="B61">
        <v>0</v>
      </c>
      <c r="C61">
        <v>0</v>
      </c>
      <c r="D61">
        <v>1</v>
      </c>
      <c r="E61">
        <v>1</v>
      </c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</row>
    <row r="62" spans="1:36" s="15" customFormat="1" x14ac:dyDescent="0.45">
      <c r="A62" s="12" t="s">
        <v>10</v>
      </c>
      <c r="B62" s="14">
        <v>2019</v>
      </c>
      <c r="C62" s="14">
        <v>2020</v>
      </c>
      <c r="D62" s="14">
        <v>2021</v>
      </c>
      <c r="E62" s="14">
        <v>2050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</row>
    <row r="63" spans="1:36" s="15" customFormat="1" x14ac:dyDescent="0.45">
      <c r="A63" s="12"/>
      <c r="B63">
        <v>0</v>
      </c>
      <c r="C63">
        <v>0</v>
      </c>
      <c r="D63">
        <v>1</v>
      </c>
      <c r="E63">
        <v>1</v>
      </c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</row>
    <row r="64" spans="1:36" s="15" customFormat="1" x14ac:dyDescent="0.45">
      <c r="A64" s="12" t="s">
        <v>155</v>
      </c>
      <c r="B64" s="14">
        <v>2019</v>
      </c>
      <c r="C64" s="14">
        <v>2020</v>
      </c>
      <c r="D64" s="14">
        <v>2050</v>
      </c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</row>
    <row r="65" spans="1:34" s="15" customFormat="1" x14ac:dyDescent="0.45">
      <c r="A65" s="12"/>
      <c r="B65">
        <v>0</v>
      </c>
      <c r="C65">
        <v>0</v>
      </c>
      <c r="D65">
        <v>1</v>
      </c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</row>
    <row r="66" spans="1:34" s="15" customFormat="1" x14ac:dyDescent="0.45">
      <c r="A66" s="12" t="s">
        <v>11</v>
      </c>
      <c r="B66" s="14">
        <v>2019</v>
      </c>
      <c r="C66" s="14">
        <v>2021</v>
      </c>
      <c r="D66" s="14">
        <v>2025</v>
      </c>
      <c r="E66" s="14">
        <v>2050</v>
      </c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</row>
    <row r="67" spans="1:34" s="15" customFormat="1" x14ac:dyDescent="0.45">
      <c r="A67"/>
      <c r="B67">
        <v>0</v>
      </c>
      <c r="C67">
        <v>0</v>
      </c>
      <c r="D67">
        <v>1</v>
      </c>
      <c r="E67">
        <v>1</v>
      </c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</row>
    <row r="68" spans="1:34" s="15" customFormat="1" x14ac:dyDescent="0.45">
      <c r="A68" t="s">
        <v>57</v>
      </c>
      <c r="B68" s="14">
        <v>2019</v>
      </c>
      <c r="C68" s="14">
        <v>2020</v>
      </c>
      <c r="D68" s="14">
        <v>2021</v>
      </c>
      <c r="E68" s="14">
        <v>2050</v>
      </c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</row>
    <row r="69" spans="1:34" s="15" customFormat="1" x14ac:dyDescent="0.45">
      <c r="A69"/>
      <c r="B69">
        <v>0</v>
      </c>
      <c r="C69">
        <v>0</v>
      </c>
      <c r="D69">
        <v>1</v>
      </c>
      <c r="E69">
        <v>1</v>
      </c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</row>
    <row r="70" spans="1:34" s="15" customFormat="1" x14ac:dyDescent="0.45">
      <c r="A70" t="s">
        <v>58</v>
      </c>
      <c r="B70" s="14">
        <v>2019</v>
      </c>
      <c r="C70" s="14">
        <v>2020</v>
      </c>
      <c r="D70" s="14">
        <v>2050</v>
      </c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</row>
    <row r="71" spans="1:34" s="15" customFormat="1" x14ac:dyDescent="0.45">
      <c r="A71" s="12"/>
      <c r="B71">
        <v>0</v>
      </c>
      <c r="C71">
        <v>0</v>
      </c>
      <c r="D71">
        <v>1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</row>
    <row r="72" spans="1:34" s="15" customFormat="1" x14ac:dyDescent="0.45">
      <c r="A72" s="12" t="s">
        <v>13</v>
      </c>
      <c r="B72" s="14">
        <v>2019</v>
      </c>
      <c r="C72" s="14">
        <v>2020</v>
      </c>
      <c r="D72" s="14">
        <v>2050</v>
      </c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</row>
    <row r="73" spans="1:34" s="15" customFormat="1" x14ac:dyDescent="0.45">
      <c r="A73" s="12"/>
      <c r="B73">
        <v>0</v>
      </c>
      <c r="C73">
        <v>0</v>
      </c>
      <c r="D73">
        <v>1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</row>
    <row r="74" spans="1:34" s="15" customFormat="1" x14ac:dyDescent="0.45">
      <c r="A74" s="12" t="s">
        <v>12</v>
      </c>
      <c r="B74" s="14">
        <v>2019</v>
      </c>
      <c r="C74" s="14">
        <v>2020</v>
      </c>
      <c r="D74" s="14">
        <v>2050</v>
      </c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</row>
    <row r="75" spans="1:34" s="15" customFormat="1" x14ac:dyDescent="0.45">
      <c r="A75" s="12"/>
      <c r="B75">
        <v>0</v>
      </c>
      <c r="C75">
        <v>0</v>
      </c>
      <c r="D75">
        <v>1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</row>
    <row r="76" spans="1:34" s="15" customFormat="1" x14ac:dyDescent="0.45">
      <c r="A76" s="12" t="s">
        <v>162</v>
      </c>
      <c r="B76" s="14">
        <v>2019</v>
      </c>
      <c r="C76" s="14">
        <v>2020</v>
      </c>
      <c r="D76" s="14">
        <v>2050</v>
      </c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</row>
    <row r="77" spans="1:34" s="15" customFormat="1" x14ac:dyDescent="0.45">
      <c r="A77" s="12"/>
      <c r="B77">
        <v>0</v>
      </c>
      <c r="C77">
        <v>0</v>
      </c>
      <c r="D77">
        <v>1</v>
      </c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</row>
    <row r="78" spans="1:34" s="15" customFormat="1" x14ac:dyDescent="0.45">
      <c r="A78" s="12" t="s">
        <v>163</v>
      </c>
      <c r="B78" s="14">
        <v>2019</v>
      </c>
      <c r="C78" s="14">
        <v>2020</v>
      </c>
      <c r="D78" s="14">
        <v>2050</v>
      </c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</row>
    <row r="79" spans="1:34" s="15" customFormat="1" x14ac:dyDescent="0.45">
      <c r="A79" s="12"/>
      <c r="B79">
        <v>0</v>
      </c>
      <c r="C79">
        <v>0</v>
      </c>
      <c r="D79">
        <v>1</v>
      </c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</row>
    <row r="80" spans="1:34" s="15" customFormat="1" x14ac:dyDescent="0.45">
      <c r="A80" s="12" t="s">
        <v>164</v>
      </c>
      <c r="B80" s="14">
        <v>2019</v>
      </c>
      <c r="C80" s="14">
        <v>2020</v>
      </c>
      <c r="D80" s="14">
        <v>2050</v>
      </c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</row>
    <row r="81" spans="1:33" s="15" customFormat="1" x14ac:dyDescent="0.45">
      <c r="A81" s="12"/>
      <c r="B81">
        <v>0</v>
      </c>
      <c r="C81">
        <v>0</v>
      </c>
      <c r="D81">
        <v>1</v>
      </c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</row>
    <row r="82" spans="1:33" s="15" customFormat="1" x14ac:dyDescent="0.45">
      <c r="A82" s="12" t="s">
        <v>165</v>
      </c>
      <c r="B82" s="14">
        <v>2019</v>
      </c>
      <c r="C82" s="14">
        <v>2020</v>
      </c>
      <c r="D82" s="14">
        <v>2050</v>
      </c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</row>
    <row r="83" spans="1:33" s="15" customFormat="1" x14ac:dyDescent="0.45">
      <c r="A83" s="12"/>
      <c r="B83">
        <v>0</v>
      </c>
      <c r="C83">
        <v>0</v>
      </c>
      <c r="D83">
        <v>1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</row>
    <row r="84" spans="1:33" s="15" customFormat="1" x14ac:dyDescent="0.45">
      <c r="A84" t="s">
        <v>166</v>
      </c>
      <c r="B84" s="14">
        <v>2019</v>
      </c>
      <c r="C84" s="14">
        <v>2020</v>
      </c>
      <c r="D84" s="14">
        <v>2050</v>
      </c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</row>
    <row r="85" spans="1:33" s="15" customFormat="1" x14ac:dyDescent="0.45">
      <c r="A85"/>
      <c r="B85">
        <v>0</v>
      </c>
      <c r="C85">
        <v>0</v>
      </c>
      <c r="D85">
        <v>1</v>
      </c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</row>
    <row r="86" spans="1:33" s="15" customFormat="1" x14ac:dyDescent="0.45">
      <c r="A86" t="s">
        <v>47</v>
      </c>
      <c r="B86" s="14">
        <v>2019</v>
      </c>
      <c r="C86" s="14">
        <v>2020</v>
      </c>
      <c r="D86" s="14">
        <v>2050</v>
      </c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</row>
    <row r="87" spans="1:33" s="15" customFormat="1" x14ac:dyDescent="0.45">
      <c r="A87"/>
      <c r="B87">
        <v>0</v>
      </c>
      <c r="C87">
        <v>0</v>
      </c>
      <c r="D87">
        <v>1</v>
      </c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</row>
    <row r="88" spans="1:33" s="15" customFormat="1" x14ac:dyDescent="0.45">
      <c r="A88" t="s">
        <v>167</v>
      </c>
      <c r="B88" s="14">
        <v>2019</v>
      </c>
      <c r="C88" s="14">
        <v>2020</v>
      </c>
      <c r="D88" s="14">
        <v>2050</v>
      </c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</row>
    <row r="89" spans="1:33" s="15" customFormat="1" x14ac:dyDescent="0.45">
      <c r="A89"/>
      <c r="B89">
        <v>0</v>
      </c>
      <c r="C89">
        <v>0</v>
      </c>
      <c r="D89">
        <v>1</v>
      </c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</row>
    <row r="90" spans="1:33" s="15" customFormat="1" x14ac:dyDescent="0.45">
      <c r="A90" t="s">
        <v>14</v>
      </c>
      <c r="B90" s="14">
        <v>2019</v>
      </c>
      <c r="C90" s="14">
        <v>2020</v>
      </c>
      <c r="D90" s="14">
        <v>2050</v>
      </c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</row>
    <row r="91" spans="1:33" s="15" customFormat="1" x14ac:dyDescent="0.45">
      <c r="A91"/>
      <c r="B91">
        <v>0</v>
      </c>
      <c r="C91">
        <v>0</v>
      </c>
      <c r="D91">
        <v>1</v>
      </c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</row>
    <row r="92" spans="1:33" s="15" customFormat="1" x14ac:dyDescent="0.45">
      <c r="A92" t="s">
        <v>15</v>
      </c>
      <c r="B92" s="14">
        <v>2019</v>
      </c>
      <c r="C92" s="14">
        <v>2020</v>
      </c>
      <c r="D92" s="14">
        <v>2050</v>
      </c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</row>
    <row r="93" spans="1:33" s="15" customFormat="1" x14ac:dyDescent="0.45">
      <c r="A93"/>
      <c r="B93">
        <v>0</v>
      </c>
      <c r="C93">
        <v>0</v>
      </c>
      <c r="D93">
        <v>1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</row>
    <row r="94" spans="1:33" s="15" customFormat="1" x14ac:dyDescent="0.45">
      <c r="A94" t="s">
        <v>16</v>
      </c>
      <c r="B94" s="14">
        <v>2019</v>
      </c>
      <c r="C94" s="14">
        <v>2020</v>
      </c>
      <c r="D94" s="14">
        <v>2050</v>
      </c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</row>
    <row r="95" spans="1:33" s="15" customFormat="1" x14ac:dyDescent="0.45">
      <c r="A95"/>
      <c r="B95">
        <v>0</v>
      </c>
      <c r="C95">
        <v>0</v>
      </c>
      <c r="D95">
        <v>1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</row>
    <row r="96" spans="1:33" s="15" customFormat="1" x14ac:dyDescent="0.45">
      <c r="A96" s="12" t="s">
        <v>17</v>
      </c>
      <c r="B96" s="14">
        <v>2019</v>
      </c>
      <c r="C96" s="14">
        <v>2020</v>
      </c>
      <c r="D96" s="14">
        <v>2050</v>
      </c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</row>
    <row r="97" spans="1:33" s="15" customFormat="1" x14ac:dyDescent="0.45">
      <c r="A97" s="12"/>
      <c r="B97">
        <v>0</v>
      </c>
      <c r="C97">
        <v>0</v>
      </c>
      <c r="D97">
        <v>1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</row>
    <row r="98" spans="1:33" s="15" customFormat="1" x14ac:dyDescent="0.45">
      <c r="A98" s="12" t="s">
        <v>108</v>
      </c>
      <c r="B98" s="14">
        <v>2019</v>
      </c>
      <c r="C98" s="14">
        <v>2020</v>
      </c>
      <c r="D98" s="14">
        <v>2050</v>
      </c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</row>
    <row r="99" spans="1:33" s="15" customFormat="1" x14ac:dyDescent="0.45">
      <c r="A99" s="12"/>
      <c r="B99">
        <v>0</v>
      </c>
      <c r="C99">
        <v>0</v>
      </c>
      <c r="D99">
        <v>1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</row>
    <row r="100" spans="1:33" s="15" customFormat="1" x14ac:dyDescent="0.45">
      <c r="A100" s="12" t="s">
        <v>142</v>
      </c>
      <c r="B100" s="14">
        <v>2019</v>
      </c>
      <c r="C100" s="14">
        <v>2020</v>
      </c>
      <c r="D100" s="14">
        <v>2050</v>
      </c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</row>
    <row r="101" spans="1:33" s="15" customFormat="1" x14ac:dyDescent="0.45">
      <c r="A101" s="12"/>
      <c r="B101">
        <v>0</v>
      </c>
      <c r="C101">
        <v>0</v>
      </c>
      <c r="D101">
        <v>1</v>
      </c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</row>
    <row r="102" spans="1:33" s="15" customFormat="1" x14ac:dyDescent="0.45">
      <c r="A102" s="12" t="s">
        <v>143</v>
      </c>
      <c r="B102" s="14">
        <v>2019</v>
      </c>
      <c r="C102" s="14">
        <v>2020</v>
      </c>
      <c r="D102" s="14">
        <v>2050</v>
      </c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</row>
    <row r="103" spans="1:33" s="15" customFormat="1" x14ac:dyDescent="0.45">
      <c r="A103" s="12"/>
      <c r="B103">
        <v>0</v>
      </c>
      <c r="C103">
        <v>0</v>
      </c>
      <c r="D103">
        <v>1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</row>
    <row r="104" spans="1:33" s="15" customFormat="1" x14ac:dyDescent="0.45">
      <c r="A104" s="12" t="s">
        <v>150</v>
      </c>
      <c r="B104" s="14">
        <v>2019</v>
      </c>
      <c r="C104" s="14">
        <v>2020</v>
      </c>
      <c r="D104" s="14">
        <v>2050</v>
      </c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</row>
    <row r="105" spans="1:33" s="15" customFormat="1" x14ac:dyDescent="0.45">
      <c r="A105" s="12"/>
      <c r="B105">
        <v>0</v>
      </c>
      <c r="C105">
        <v>0</v>
      </c>
      <c r="D105">
        <v>1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</row>
    <row r="106" spans="1:33" s="15" customFormat="1" x14ac:dyDescent="0.45">
      <c r="A106" s="12" t="s">
        <v>18</v>
      </c>
      <c r="B106" s="14">
        <v>2019</v>
      </c>
      <c r="C106" s="14">
        <v>2020</v>
      </c>
      <c r="D106" s="14">
        <v>2050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</row>
    <row r="107" spans="1:33" s="15" customFormat="1" x14ac:dyDescent="0.45">
      <c r="A107"/>
      <c r="B107">
        <v>0</v>
      </c>
      <c r="C107">
        <v>0</v>
      </c>
      <c r="D107">
        <v>1</v>
      </c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</row>
    <row r="108" spans="1:33" s="15" customFormat="1" x14ac:dyDescent="0.45">
      <c r="A108" s="12" t="s">
        <v>19</v>
      </c>
      <c r="B108" s="14">
        <v>2019</v>
      </c>
      <c r="C108" s="14">
        <v>2020</v>
      </c>
      <c r="D108" s="14">
        <v>2050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</row>
    <row r="109" spans="1:33" s="15" customFormat="1" x14ac:dyDescent="0.45">
      <c r="A109" s="12"/>
      <c r="B109">
        <v>0</v>
      </c>
      <c r="C109">
        <v>0</v>
      </c>
      <c r="D109">
        <v>1</v>
      </c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</row>
    <row r="110" spans="1:33" s="15" customFormat="1" x14ac:dyDescent="0.45">
      <c r="A110" s="12" t="s">
        <v>20</v>
      </c>
      <c r="B110" s="14">
        <v>2019</v>
      </c>
      <c r="C110" s="14">
        <v>2020</v>
      </c>
      <c r="D110" s="14">
        <v>2050</v>
      </c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</row>
    <row r="111" spans="1:33" s="15" customFormat="1" x14ac:dyDescent="0.45">
      <c r="A111" s="12"/>
      <c r="B111">
        <v>0</v>
      </c>
      <c r="C111">
        <v>0</v>
      </c>
      <c r="D111">
        <v>1</v>
      </c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</row>
    <row r="112" spans="1:33" x14ac:dyDescent="0.45">
      <c r="A112" s="12" t="s">
        <v>21</v>
      </c>
      <c r="B112" s="14">
        <v>2019</v>
      </c>
      <c r="C112" s="14">
        <v>2020</v>
      </c>
      <c r="D112" s="14">
        <v>2050</v>
      </c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</row>
    <row r="113" spans="1:33" x14ac:dyDescent="0.45">
      <c r="A113" s="12"/>
      <c r="B113">
        <v>0</v>
      </c>
      <c r="C113">
        <v>0</v>
      </c>
      <c r="D113">
        <v>1</v>
      </c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</row>
    <row r="114" spans="1:33" x14ac:dyDescent="0.45">
      <c r="A114" s="12" t="s">
        <v>152</v>
      </c>
      <c r="B114" s="14">
        <v>2019</v>
      </c>
      <c r="C114" s="14">
        <v>2050</v>
      </c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</row>
    <row r="115" spans="1:33" x14ac:dyDescent="0.45">
      <c r="B115" s="21">
        <v>1</v>
      </c>
      <c r="C115">
        <v>1</v>
      </c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</row>
    <row r="116" spans="1:33" x14ac:dyDescent="0.45">
      <c r="A116" t="s">
        <v>144</v>
      </c>
      <c r="B116" s="14">
        <v>2019</v>
      </c>
      <c r="C116" s="14">
        <v>2050</v>
      </c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</row>
    <row r="117" spans="1:33" x14ac:dyDescent="0.45">
      <c r="B117" s="21">
        <v>1</v>
      </c>
      <c r="C117">
        <v>1</v>
      </c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</row>
    <row r="118" spans="1:33" x14ac:dyDescent="0.45">
      <c r="A118" t="s">
        <v>145</v>
      </c>
      <c r="B118" s="14">
        <v>2019</v>
      </c>
      <c r="C118" s="14">
        <v>2050</v>
      </c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</row>
    <row r="119" spans="1:33" x14ac:dyDescent="0.45">
      <c r="B119" s="21">
        <v>1</v>
      </c>
      <c r="C119">
        <v>1</v>
      </c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</row>
    <row r="120" spans="1:33" x14ac:dyDescent="0.45">
      <c r="A120" t="s">
        <v>154</v>
      </c>
      <c r="B120" s="14">
        <v>2019</v>
      </c>
      <c r="C120" s="14">
        <v>2020</v>
      </c>
      <c r="D120" s="14">
        <v>2050</v>
      </c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</row>
    <row r="121" spans="1:33" x14ac:dyDescent="0.45">
      <c r="B121">
        <v>0</v>
      </c>
      <c r="C121">
        <v>0</v>
      </c>
      <c r="D121">
        <v>1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</row>
    <row r="122" spans="1:33" x14ac:dyDescent="0.45">
      <c r="A122" t="s">
        <v>65</v>
      </c>
      <c r="B122" s="14">
        <v>2019</v>
      </c>
      <c r="C122" s="14">
        <v>2020</v>
      </c>
      <c r="D122" s="14">
        <v>2050</v>
      </c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</row>
    <row r="123" spans="1:33" x14ac:dyDescent="0.45">
      <c r="B123">
        <v>0</v>
      </c>
      <c r="C123">
        <v>0</v>
      </c>
      <c r="D123">
        <v>1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</row>
    <row r="124" spans="1:33" x14ac:dyDescent="0.45">
      <c r="A124" t="s">
        <v>153</v>
      </c>
      <c r="B124" s="14">
        <v>2019</v>
      </c>
      <c r="C124" s="14">
        <v>2020</v>
      </c>
      <c r="D124" s="14">
        <v>2050</v>
      </c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</row>
    <row r="125" spans="1:33" x14ac:dyDescent="0.45">
      <c r="B125">
        <v>0</v>
      </c>
      <c r="C125">
        <v>0</v>
      </c>
      <c r="D125">
        <v>1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</row>
    <row r="126" spans="1:33" x14ac:dyDescent="0.45">
      <c r="A126" t="s">
        <v>148</v>
      </c>
      <c r="B126" s="14">
        <v>2019</v>
      </c>
      <c r="C126" s="14">
        <v>2020</v>
      </c>
      <c r="D126" s="14">
        <v>2050</v>
      </c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</row>
    <row r="127" spans="1:33" x14ac:dyDescent="0.45">
      <c r="B127">
        <v>0</v>
      </c>
      <c r="C127">
        <v>0</v>
      </c>
      <c r="D127">
        <v>1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</row>
    <row r="128" spans="1:33" x14ac:dyDescent="0.45">
      <c r="A128" t="s">
        <v>54</v>
      </c>
      <c r="B128" s="14">
        <v>2019</v>
      </c>
      <c r="C128" s="14">
        <v>2020</v>
      </c>
      <c r="D128" s="14">
        <v>2050</v>
      </c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</row>
    <row r="129" spans="1:33" x14ac:dyDescent="0.45">
      <c r="B129">
        <v>0</v>
      </c>
      <c r="C129">
        <v>0</v>
      </c>
      <c r="D129">
        <v>1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</row>
    <row r="130" spans="1:33" x14ac:dyDescent="0.45">
      <c r="A130" t="s">
        <v>49</v>
      </c>
      <c r="B130" s="14">
        <v>2019</v>
      </c>
      <c r="C130" s="14">
        <v>2020</v>
      </c>
      <c r="D130" s="14">
        <v>2050</v>
      </c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</row>
    <row r="131" spans="1:33" x14ac:dyDescent="0.45">
      <c r="B131">
        <v>0</v>
      </c>
      <c r="C131">
        <v>0</v>
      </c>
      <c r="D131">
        <v>1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</row>
    <row r="132" spans="1:33" x14ac:dyDescent="0.45">
      <c r="A132" t="s">
        <v>48</v>
      </c>
      <c r="B132" s="14">
        <v>2019</v>
      </c>
      <c r="C132" s="14">
        <v>2020</v>
      </c>
      <c r="D132" s="14">
        <v>2050</v>
      </c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</row>
    <row r="133" spans="1:33" x14ac:dyDescent="0.45">
      <c r="B133">
        <v>0</v>
      </c>
      <c r="C133">
        <v>0</v>
      </c>
      <c r="D133">
        <v>1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</row>
    <row r="134" spans="1:33" x14ac:dyDescent="0.45">
      <c r="A134" t="s">
        <v>56</v>
      </c>
      <c r="B134" s="14">
        <v>2019</v>
      </c>
      <c r="C134" s="14">
        <v>2020</v>
      </c>
      <c r="D134" s="14">
        <v>2050</v>
      </c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</row>
    <row r="135" spans="1:33" x14ac:dyDescent="0.45">
      <c r="B135">
        <v>0</v>
      </c>
      <c r="C135">
        <v>0</v>
      </c>
      <c r="D135">
        <v>1</v>
      </c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</row>
    <row r="136" spans="1:33" x14ac:dyDescent="0.45">
      <c r="A136" t="s">
        <v>72</v>
      </c>
      <c r="B136" s="14">
        <v>2019</v>
      </c>
      <c r="C136" s="14">
        <v>2020</v>
      </c>
      <c r="D136" s="14">
        <v>2021</v>
      </c>
      <c r="E136" s="14">
        <v>2050</v>
      </c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</row>
    <row r="137" spans="1:33" x14ac:dyDescent="0.45">
      <c r="B137">
        <v>0</v>
      </c>
      <c r="C137">
        <v>0</v>
      </c>
      <c r="D137">
        <v>1</v>
      </c>
      <c r="E137">
        <v>1</v>
      </c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</row>
    <row r="138" spans="1:33" x14ac:dyDescent="0.45">
      <c r="A138" t="s">
        <v>73</v>
      </c>
      <c r="B138" s="14">
        <v>2019</v>
      </c>
      <c r="C138" s="14">
        <v>2020</v>
      </c>
      <c r="D138" s="14">
        <v>2021</v>
      </c>
      <c r="E138" s="14">
        <v>2050</v>
      </c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</row>
    <row r="139" spans="1:33" x14ac:dyDescent="0.45">
      <c r="B139">
        <v>0</v>
      </c>
      <c r="C139">
        <v>0</v>
      </c>
      <c r="D139">
        <v>1</v>
      </c>
      <c r="E139">
        <v>1</v>
      </c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</row>
    <row r="140" spans="1:33" x14ac:dyDescent="0.45">
      <c r="A140" t="s">
        <v>22</v>
      </c>
      <c r="B140" s="14">
        <v>2019</v>
      </c>
      <c r="C140" s="14">
        <v>2020</v>
      </c>
      <c r="D140" s="14">
        <v>2021</v>
      </c>
      <c r="E140" s="14">
        <v>2022</v>
      </c>
      <c r="F140" s="14">
        <v>2023</v>
      </c>
      <c r="G140" s="14">
        <v>2024</v>
      </c>
      <c r="H140" s="14">
        <v>2025</v>
      </c>
      <c r="I140" s="14">
        <v>2026</v>
      </c>
      <c r="J140" s="14">
        <v>2027</v>
      </c>
      <c r="K140" s="14">
        <v>2028</v>
      </c>
      <c r="L140" s="14">
        <v>2029</v>
      </c>
      <c r="M140" s="14">
        <v>2030</v>
      </c>
      <c r="N140" s="14">
        <v>2031</v>
      </c>
      <c r="O140" s="14">
        <v>2032</v>
      </c>
      <c r="P140" s="14">
        <v>2033</v>
      </c>
      <c r="Q140" s="14">
        <v>2034</v>
      </c>
      <c r="R140" s="14">
        <v>2035</v>
      </c>
      <c r="S140" s="14">
        <v>2036</v>
      </c>
      <c r="T140" s="14">
        <v>2037</v>
      </c>
      <c r="U140" s="14">
        <v>2038</v>
      </c>
      <c r="V140" s="14">
        <v>2039</v>
      </c>
      <c r="W140" s="14">
        <v>2040</v>
      </c>
      <c r="X140" s="14">
        <v>2041</v>
      </c>
      <c r="Y140" s="14">
        <v>2042</v>
      </c>
      <c r="Z140" s="14">
        <v>2043</v>
      </c>
      <c r="AA140" s="14">
        <v>2044</v>
      </c>
      <c r="AB140" s="14">
        <v>2045</v>
      </c>
      <c r="AC140" s="14">
        <v>2046</v>
      </c>
      <c r="AD140" s="14">
        <v>2047</v>
      </c>
      <c r="AE140" s="14">
        <v>2048</v>
      </c>
      <c r="AF140" s="14">
        <v>2049</v>
      </c>
      <c r="AG140" s="14">
        <v>2050</v>
      </c>
    </row>
    <row r="141" spans="1:33" x14ac:dyDescent="0.45">
      <c r="B141">
        <v>0</v>
      </c>
      <c r="C141">
        <v>0</v>
      </c>
      <c r="D141">
        <f>About!$B$66/(1+EXP(About!$B$67*(D140-$D140+About!$B$68)))</f>
        <v>2.2648140279517712E-2</v>
      </c>
      <c r="E141">
        <f>About!$B$66/(1+EXP(About!$B$67*(E140-$D140+About!$B$68)))</f>
        <v>2.9464471373885869E-2</v>
      </c>
      <c r="F141">
        <f>About!$B$66/(1+EXP(About!$B$67*(F140-$D140+About!$B$68)))</f>
        <v>3.8253208866234997E-2</v>
      </c>
      <c r="G141">
        <f>About!$B$66/(1+EXP(About!$B$67*(G140-$D140+About!$B$68)))</f>
        <v>4.9531718843781984E-2</v>
      </c>
      <c r="H141">
        <f>About!$B$66/(1+EXP(About!$B$67*(H140-$D140+About!$B$68)))</f>
        <v>6.3917956397851416E-2</v>
      </c>
      <c r="I141">
        <f>About!$B$66/(1+EXP(About!$B$67*(I140-$D140+About!$B$68)))</f>
        <v>8.2127169223697311E-2</v>
      </c>
      <c r="J141">
        <f>About!$B$66/(1+EXP(About!$B$67*(J140-$D140+About!$B$68)))</f>
        <v>0.10495145823012331</v>
      </c>
      <c r="K141">
        <f>About!$B$66/(1+EXP(About!$B$67*(K140-$D140+About!$B$68)))</f>
        <v>0.13321313648010116</v>
      </c>
      <c r="L141">
        <f>About!$B$66/(1+EXP(About!$B$67*(L140-$D140+About!$B$68)))</f>
        <v>0.1676829432434738</v>
      </c>
      <c r="M141">
        <f>About!$B$66/(1+EXP(About!$B$67*(M140-$D140+About!$B$68)))</f>
        <v>0.20895842737796153</v>
      </c>
      <c r="N141">
        <f>About!$B$66/(1+EXP(About!$B$67*(N140-$D140+About!$B$68)))</f>
        <v>0.25730860691227286</v>
      </c>
      <c r="O141">
        <f>About!$B$66/(1+EXP(About!$B$67*(O140-$D140+About!$B$68)))</f>
        <v>0.31250885313368498</v>
      </c>
      <c r="P141">
        <f>About!$B$66/(1+EXP(About!$B$67*(P140-$D140+About!$B$68)))</f>
        <v>0.37371039599785677</v>
      </c>
      <c r="Q141">
        <f>About!$B$66/(1+EXP(About!$B$67*(Q140-$D140+About!$B$68)))</f>
        <v>0.43940070146006388</v>
      </c>
      <c r="R141">
        <f>About!$B$66/(1+EXP(About!$B$67*(R140-$D140+About!$B$68)))</f>
        <v>0.50749999999999995</v>
      </c>
      <c r="S141">
        <f>About!$B$66/(1+EXP(About!$B$67*(S140-$D140+About!$B$68)))</f>
        <v>0.57559929853993608</v>
      </c>
      <c r="T141">
        <f>About!$B$66/(1+EXP(About!$B$67*(T140-$D140+About!$B$68)))</f>
        <v>0.64128960400214308</v>
      </c>
      <c r="U141">
        <f>About!$B$66/(1+EXP(About!$B$67*(U140-$D140+About!$B$68)))</f>
        <v>0.70249114686631497</v>
      </c>
      <c r="V141">
        <f>About!$B$66/(1+EXP(About!$B$67*(V140-$D140+About!$B$68)))</f>
        <v>0.75769139308772704</v>
      </c>
      <c r="W141">
        <f>About!$B$66/(1+EXP(About!$B$67*(W140-$D140+About!$B$68)))</f>
        <v>0.80604157262203846</v>
      </c>
      <c r="X141">
        <f>About!$B$66/(1+EXP(About!$B$67*(X140-$D140+About!$B$68)))</f>
        <v>0.84731705675652613</v>
      </c>
      <c r="Y141">
        <f>About!$B$66/(1+EXP(About!$B$67*(Y140-$D140+About!$B$68)))</f>
        <v>0.88178686351989888</v>
      </c>
      <c r="Z141">
        <f>About!$B$66/(1+EXP(About!$B$67*(Z140-$D140+About!$B$68)))</f>
        <v>0.91004854176987648</v>
      </c>
      <c r="AA141">
        <f>About!$B$66/(1+EXP(About!$B$67*(AA140-$D140+About!$B$68)))</f>
        <v>0.93287283077630256</v>
      </c>
      <c r="AB141">
        <f>About!$B$66/(1+EXP(About!$B$67*(AB140-$D140+About!$B$68)))</f>
        <v>0.95108204360214854</v>
      </c>
      <c r="AC141">
        <f>About!$B$66/(1+EXP(About!$B$67*(AC140-$D140+About!$B$68)))</f>
        <v>0.96546828115621786</v>
      </c>
      <c r="AD141">
        <f>About!$B$66/(1+EXP(About!$B$67*(AD140-$D140+About!$B$68)))</f>
        <v>0.97674679113376495</v>
      </c>
      <c r="AE141">
        <f>About!$B$66/(1+EXP(About!$B$67*(AE140-$D140+About!$B$68)))</f>
        <v>0.98553552862611404</v>
      </c>
      <c r="AF141">
        <f>About!$B$66/(1+EXP(About!$B$67*(AF140-$D140+About!$B$68)))</f>
        <v>0.99235185972048212</v>
      </c>
      <c r="AG141">
        <f>About!$B$66/(1+EXP(About!$B$67*(AG140-$D140+About!$B$68)))</f>
        <v>0.99761910618453631</v>
      </c>
    </row>
    <row r="142" spans="1:33" x14ac:dyDescent="0.45">
      <c r="A142" t="s">
        <v>23</v>
      </c>
      <c r="B142" s="14">
        <v>2019</v>
      </c>
      <c r="C142" s="14">
        <v>2020</v>
      </c>
      <c r="D142" s="14">
        <v>2021</v>
      </c>
      <c r="E142" s="14">
        <v>2022</v>
      </c>
      <c r="F142" s="14">
        <v>2023</v>
      </c>
      <c r="G142" s="14">
        <v>2024</v>
      </c>
      <c r="H142" s="14">
        <v>2025</v>
      </c>
      <c r="I142" s="14">
        <v>2026</v>
      </c>
      <c r="J142" s="14">
        <v>2027</v>
      </c>
      <c r="K142" s="14">
        <v>2028</v>
      </c>
      <c r="L142" s="14">
        <v>2029</v>
      </c>
      <c r="M142" s="14">
        <v>2030</v>
      </c>
      <c r="N142" s="14">
        <v>2031</v>
      </c>
      <c r="O142" s="14">
        <v>2032</v>
      </c>
      <c r="P142" s="14">
        <v>2033</v>
      </c>
      <c r="Q142" s="14">
        <v>2034</v>
      </c>
      <c r="R142" s="14">
        <v>2035</v>
      </c>
      <c r="S142" s="14">
        <v>2036</v>
      </c>
      <c r="T142" s="14">
        <v>2037</v>
      </c>
      <c r="U142" s="14">
        <v>2038</v>
      </c>
      <c r="V142" s="14">
        <v>2039</v>
      </c>
      <c r="W142" s="14">
        <v>2040</v>
      </c>
      <c r="X142" s="14">
        <v>2041</v>
      </c>
      <c r="Y142" s="14">
        <v>2042</v>
      </c>
      <c r="Z142" s="14">
        <v>2043</v>
      </c>
      <c r="AA142" s="14">
        <v>2044</v>
      </c>
      <c r="AB142" s="14">
        <v>2045</v>
      </c>
      <c r="AC142" s="14">
        <v>2046</v>
      </c>
      <c r="AD142" s="14">
        <v>2047</v>
      </c>
      <c r="AE142" s="14">
        <v>2048</v>
      </c>
      <c r="AF142" s="14">
        <v>2049</v>
      </c>
      <c r="AG142" s="14">
        <v>2050</v>
      </c>
    </row>
    <row r="143" spans="1:33" x14ac:dyDescent="0.45">
      <c r="B143">
        <v>0</v>
      </c>
      <c r="C143">
        <v>0</v>
      </c>
      <c r="D143">
        <f>About!$B$66/(1+EXP(About!$B$67*(D142-$D142+About!$B$68)))</f>
        <v>2.2648140279517712E-2</v>
      </c>
      <c r="E143">
        <f>About!$B$66/(1+EXP(About!$B$67*(E142-$D142+About!$B$68)))</f>
        <v>2.9464471373885869E-2</v>
      </c>
      <c r="F143">
        <f>About!$B$66/(1+EXP(About!$B$67*(F142-$D142+About!$B$68)))</f>
        <v>3.8253208866234997E-2</v>
      </c>
      <c r="G143">
        <f>About!$B$66/(1+EXP(About!$B$67*(G142-$D142+About!$B$68)))</f>
        <v>4.9531718843781984E-2</v>
      </c>
      <c r="H143">
        <f>About!$B$66/(1+EXP(About!$B$67*(H142-$D142+About!$B$68)))</f>
        <v>6.3917956397851416E-2</v>
      </c>
      <c r="I143">
        <f>About!$B$66/(1+EXP(About!$B$67*(I142-$D142+About!$B$68)))</f>
        <v>8.2127169223697311E-2</v>
      </c>
      <c r="J143">
        <f>About!$B$66/(1+EXP(About!$B$67*(J142-$D142+About!$B$68)))</f>
        <v>0.10495145823012331</v>
      </c>
      <c r="K143">
        <f>About!$B$66/(1+EXP(About!$B$67*(K142-$D142+About!$B$68)))</f>
        <v>0.13321313648010116</v>
      </c>
      <c r="L143">
        <f>About!$B$66/(1+EXP(About!$B$67*(L142-$D142+About!$B$68)))</f>
        <v>0.1676829432434738</v>
      </c>
      <c r="M143">
        <f>About!$B$66/(1+EXP(About!$B$67*(M142-$D142+About!$B$68)))</f>
        <v>0.20895842737796153</v>
      </c>
      <c r="N143">
        <f>About!$B$66/(1+EXP(About!$B$67*(N142-$D142+About!$B$68)))</f>
        <v>0.25730860691227286</v>
      </c>
      <c r="O143">
        <f>About!$B$66/(1+EXP(About!$B$67*(O142-$D142+About!$B$68)))</f>
        <v>0.31250885313368498</v>
      </c>
      <c r="P143">
        <f>About!$B$66/(1+EXP(About!$B$67*(P142-$D142+About!$B$68)))</f>
        <v>0.37371039599785677</v>
      </c>
      <c r="Q143">
        <f>About!$B$66/(1+EXP(About!$B$67*(Q142-$D142+About!$B$68)))</f>
        <v>0.43940070146006388</v>
      </c>
      <c r="R143">
        <f>About!$B$66/(1+EXP(About!$B$67*(R142-$D142+About!$B$68)))</f>
        <v>0.50749999999999995</v>
      </c>
      <c r="S143">
        <f>About!$B$66/(1+EXP(About!$B$67*(S142-$D142+About!$B$68)))</f>
        <v>0.57559929853993608</v>
      </c>
      <c r="T143">
        <f>About!$B$66/(1+EXP(About!$B$67*(T142-$D142+About!$B$68)))</f>
        <v>0.64128960400214308</v>
      </c>
      <c r="U143">
        <f>About!$B$66/(1+EXP(About!$B$67*(U142-$D142+About!$B$68)))</f>
        <v>0.70249114686631497</v>
      </c>
      <c r="V143">
        <f>About!$B$66/(1+EXP(About!$B$67*(V142-$D142+About!$B$68)))</f>
        <v>0.75769139308772704</v>
      </c>
      <c r="W143">
        <f>About!$B$66/(1+EXP(About!$B$67*(W142-$D142+About!$B$68)))</f>
        <v>0.80604157262203846</v>
      </c>
      <c r="X143">
        <f>About!$B$66/(1+EXP(About!$B$67*(X142-$D142+About!$B$68)))</f>
        <v>0.84731705675652613</v>
      </c>
      <c r="Y143">
        <f>About!$B$66/(1+EXP(About!$B$67*(Y142-$D142+About!$B$68)))</f>
        <v>0.88178686351989888</v>
      </c>
      <c r="Z143">
        <f>About!$B$66/(1+EXP(About!$B$67*(Z142-$D142+About!$B$68)))</f>
        <v>0.91004854176987648</v>
      </c>
      <c r="AA143">
        <f>About!$B$66/(1+EXP(About!$B$67*(AA142-$D142+About!$B$68)))</f>
        <v>0.93287283077630256</v>
      </c>
      <c r="AB143">
        <f>About!$B$66/(1+EXP(About!$B$67*(AB142-$D142+About!$B$68)))</f>
        <v>0.95108204360214854</v>
      </c>
      <c r="AC143">
        <f>About!$B$66/(1+EXP(About!$B$67*(AC142-$D142+About!$B$68)))</f>
        <v>0.96546828115621786</v>
      </c>
      <c r="AD143">
        <f>About!$B$66/(1+EXP(About!$B$67*(AD142-$D142+About!$B$68)))</f>
        <v>0.97674679113376495</v>
      </c>
      <c r="AE143">
        <f>About!$B$66/(1+EXP(About!$B$67*(AE142-$D142+About!$B$68)))</f>
        <v>0.98553552862611404</v>
      </c>
      <c r="AF143">
        <f>About!$B$66/(1+EXP(About!$B$67*(AF142-$D142+About!$B$68)))</f>
        <v>0.99235185972048212</v>
      </c>
      <c r="AG143">
        <f>About!$B$66/(1+EXP(About!$B$67*(AG142-$D142+About!$B$68)))</f>
        <v>0.99761910618453631</v>
      </c>
    </row>
    <row r="144" spans="1:33" x14ac:dyDescent="0.45">
      <c r="A144" t="s">
        <v>24</v>
      </c>
      <c r="B144" s="14">
        <v>2019</v>
      </c>
      <c r="C144" s="14">
        <v>2020</v>
      </c>
      <c r="D144" s="14">
        <v>2021</v>
      </c>
      <c r="E144" s="14">
        <v>2022</v>
      </c>
      <c r="F144" s="14">
        <v>2023</v>
      </c>
      <c r="G144" s="14">
        <v>2024</v>
      </c>
      <c r="H144" s="14">
        <v>2025</v>
      </c>
      <c r="I144" s="14">
        <v>2026</v>
      </c>
      <c r="J144" s="14">
        <v>2027</v>
      </c>
      <c r="K144" s="14">
        <v>2028</v>
      </c>
      <c r="L144" s="14">
        <v>2029</v>
      </c>
      <c r="M144" s="14">
        <v>2030</v>
      </c>
      <c r="N144" s="14">
        <v>2031</v>
      </c>
      <c r="O144" s="14">
        <v>2032</v>
      </c>
      <c r="P144" s="14">
        <v>2033</v>
      </c>
      <c r="Q144" s="14">
        <v>2034</v>
      </c>
      <c r="R144" s="14">
        <v>2035</v>
      </c>
      <c r="S144" s="14">
        <v>2036</v>
      </c>
      <c r="T144" s="14">
        <v>2037</v>
      </c>
      <c r="U144" s="14">
        <v>2038</v>
      </c>
      <c r="V144" s="14">
        <v>2039</v>
      </c>
      <c r="W144" s="14">
        <v>2040</v>
      </c>
      <c r="X144" s="14">
        <v>2041</v>
      </c>
      <c r="Y144" s="14">
        <v>2042</v>
      </c>
      <c r="Z144" s="14">
        <v>2043</v>
      </c>
      <c r="AA144" s="14">
        <v>2044</v>
      </c>
      <c r="AB144" s="14">
        <v>2045</v>
      </c>
      <c r="AC144" s="14">
        <v>2046</v>
      </c>
      <c r="AD144" s="14">
        <v>2047</v>
      </c>
      <c r="AE144" s="14">
        <v>2048</v>
      </c>
      <c r="AF144" s="14">
        <v>2049</v>
      </c>
      <c r="AG144" s="14">
        <v>2050</v>
      </c>
    </row>
    <row r="145" spans="1:33" x14ac:dyDescent="0.45">
      <c r="B145">
        <v>0</v>
      </c>
      <c r="C145">
        <v>0</v>
      </c>
      <c r="D145">
        <f>About!$B$66/(1+EXP(About!$B$67*(D144-$D144+About!$B$68)))</f>
        <v>2.2648140279517712E-2</v>
      </c>
      <c r="E145">
        <f>About!$B$66/(1+EXP(About!$B$67*(E144-$D144+About!$B$68)))</f>
        <v>2.9464471373885869E-2</v>
      </c>
      <c r="F145">
        <f>About!$B$66/(1+EXP(About!$B$67*(F144-$D144+About!$B$68)))</f>
        <v>3.8253208866234997E-2</v>
      </c>
      <c r="G145">
        <f>About!$B$66/(1+EXP(About!$B$67*(G144-$D144+About!$B$68)))</f>
        <v>4.9531718843781984E-2</v>
      </c>
      <c r="H145">
        <f>About!$B$66/(1+EXP(About!$B$67*(H144-$D144+About!$B$68)))</f>
        <v>6.3917956397851416E-2</v>
      </c>
      <c r="I145">
        <f>About!$B$66/(1+EXP(About!$B$67*(I144-$D144+About!$B$68)))</f>
        <v>8.2127169223697311E-2</v>
      </c>
      <c r="J145">
        <f>About!$B$66/(1+EXP(About!$B$67*(J144-$D144+About!$B$68)))</f>
        <v>0.10495145823012331</v>
      </c>
      <c r="K145">
        <f>About!$B$66/(1+EXP(About!$B$67*(K144-$D144+About!$B$68)))</f>
        <v>0.13321313648010116</v>
      </c>
      <c r="L145">
        <f>About!$B$66/(1+EXP(About!$B$67*(L144-$D144+About!$B$68)))</f>
        <v>0.1676829432434738</v>
      </c>
      <c r="M145">
        <f>About!$B$66/(1+EXP(About!$B$67*(M144-$D144+About!$B$68)))</f>
        <v>0.20895842737796153</v>
      </c>
      <c r="N145">
        <f>About!$B$66/(1+EXP(About!$B$67*(N144-$D144+About!$B$68)))</f>
        <v>0.25730860691227286</v>
      </c>
      <c r="O145">
        <f>About!$B$66/(1+EXP(About!$B$67*(O144-$D144+About!$B$68)))</f>
        <v>0.31250885313368498</v>
      </c>
      <c r="P145">
        <f>About!$B$66/(1+EXP(About!$B$67*(P144-$D144+About!$B$68)))</f>
        <v>0.37371039599785677</v>
      </c>
      <c r="Q145">
        <f>About!$B$66/(1+EXP(About!$B$67*(Q144-$D144+About!$B$68)))</f>
        <v>0.43940070146006388</v>
      </c>
      <c r="R145">
        <f>About!$B$66/(1+EXP(About!$B$67*(R144-$D144+About!$B$68)))</f>
        <v>0.50749999999999995</v>
      </c>
      <c r="S145">
        <f>About!$B$66/(1+EXP(About!$B$67*(S144-$D144+About!$B$68)))</f>
        <v>0.57559929853993608</v>
      </c>
      <c r="T145">
        <f>About!$B$66/(1+EXP(About!$B$67*(T144-$D144+About!$B$68)))</f>
        <v>0.64128960400214308</v>
      </c>
      <c r="U145">
        <f>About!$B$66/(1+EXP(About!$B$67*(U144-$D144+About!$B$68)))</f>
        <v>0.70249114686631497</v>
      </c>
      <c r="V145">
        <f>About!$B$66/(1+EXP(About!$B$67*(V144-$D144+About!$B$68)))</f>
        <v>0.75769139308772704</v>
      </c>
      <c r="W145">
        <f>About!$B$66/(1+EXP(About!$B$67*(W144-$D144+About!$B$68)))</f>
        <v>0.80604157262203846</v>
      </c>
      <c r="X145">
        <f>About!$B$66/(1+EXP(About!$B$67*(X144-$D144+About!$B$68)))</f>
        <v>0.84731705675652613</v>
      </c>
      <c r="Y145">
        <f>About!$B$66/(1+EXP(About!$B$67*(Y144-$D144+About!$B$68)))</f>
        <v>0.88178686351989888</v>
      </c>
      <c r="Z145">
        <f>About!$B$66/(1+EXP(About!$B$67*(Z144-$D144+About!$B$68)))</f>
        <v>0.91004854176987648</v>
      </c>
      <c r="AA145">
        <f>About!$B$66/(1+EXP(About!$B$67*(AA144-$D144+About!$B$68)))</f>
        <v>0.93287283077630256</v>
      </c>
      <c r="AB145">
        <f>About!$B$66/(1+EXP(About!$B$67*(AB144-$D144+About!$B$68)))</f>
        <v>0.95108204360214854</v>
      </c>
      <c r="AC145">
        <f>About!$B$66/(1+EXP(About!$B$67*(AC144-$D144+About!$B$68)))</f>
        <v>0.96546828115621786</v>
      </c>
      <c r="AD145">
        <f>About!$B$66/(1+EXP(About!$B$67*(AD144-$D144+About!$B$68)))</f>
        <v>0.97674679113376495</v>
      </c>
      <c r="AE145">
        <f>About!$B$66/(1+EXP(About!$B$67*(AE144-$D144+About!$B$68)))</f>
        <v>0.98553552862611404</v>
      </c>
      <c r="AF145">
        <f>About!$B$66/(1+EXP(About!$B$67*(AF144-$D144+About!$B$68)))</f>
        <v>0.99235185972048212</v>
      </c>
      <c r="AG145">
        <f>About!$B$66/(1+EXP(About!$B$67*(AG144-$D144+About!$B$68)))</f>
        <v>0.99761910618453631</v>
      </c>
    </row>
    <row r="146" spans="1:33" x14ac:dyDescent="0.45">
      <c r="A146" t="s">
        <v>25</v>
      </c>
      <c r="B146" s="14">
        <v>2019</v>
      </c>
      <c r="C146" s="14">
        <v>2020</v>
      </c>
      <c r="D146" s="14">
        <v>2021</v>
      </c>
      <c r="E146" s="14">
        <v>2022</v>
      </c>
      <c r="F146" s="14">
        <v>2023</v>
      </c>
      <c r="G146" s="14">
        <v>2024</v>
      </c>
      <c r="H146" s="14">
        <v>2025</v>
      </c>
      <c r="I146" s="14">
        <v>2026</v>
      </c>
      <c r="J146" s="14">
        <v>2027</v>
      </c>
      <c r="K146" s="14">
        <v>2028</v>
      </c>
      <c r="L146" s="14">
        <v>2029</v>
      </c>
      <c r="M146" s="14">
        <v>2030</v>
      </c>
      <c r="N146" s="14">
        <v>2031</v>
      </c>
      <c r="O146" s="14">
        <v>2032</v>
      </c>
      <c r="P146" s="14">
        <v>2033</v>
      </c>
      <c r="Q146" s="14">
        <v>2034</v>
      </c>
      <c r="R146" s="14">
        <v>2035</v>
      </c>
      <c r="S146" s="14">
        <v>2036</v>
      </c>
      <c r="T146" s="14">
        <v>2037</v>
      </c>
      <c r="U146" s="14">
        <v>2038</v>
      </c>
      <c r="V146" s="14">
        <v>2039</v>
      </c>
      <c r="W146" s="14">
        <v>2040</v>
      </c>
      <c r="X146" s="14">
        <v>2041</v>
      </c>
      <c r="Y146" s="14">
        <v>2042</v>
      </c>
      <c r="Z146" s="14">
        <v>2043</v>
      </c>
      <c r="AA146" s="14">
        <v>2044</v>
      </c>
      <c r="AB146" s="14">
        <v>2045</v>
      </c>
      <c r="AC146" s="14">
        <v>2046</v>
      </c>
      <c r="AD146" s="14">
        <v>2047</v>
      </c>
      <c r="AE146" s="14">
        <v>2048</v>
      </c>
      <c r="AF146" s="14">
        <v>2049</v>
      </c>
      <c r="AG146" s="14">
        <v>2050</v>
      </c>
    </row>
    <row r="147" spans="1:33" x14ac:dyDescent="0.45">
      <c r="B147">
        <v>0</v>
      </c>
      <c r="C147">
        <v>0</v>
      </c>
      <c r="D147">
        <f>About!$B$66/(1+EXP(About!$B$67*(D146-$D146+About!$B$68)))</f>
        <v>2.2648140279517712E-2</v>
      </c>
      <c r="E147">
        <f>About!$B$66/(1+EXP(About!$B$67*(E146-$D146+About!$B$68)))</f>
        <v>2.9464471373885869E-2</v>
      </c>
      <c r="F147">
        <f>About!$B$66/(1+EXP(About!$B$67*(F146-$D146+About!$B$68)))</f>
        <v>3.8253208866234997E-2</v>
      </c>
      <c r="G147">
        <f>About!$B$66/(1+EXP(About!$B$67*(G146-$D146+About!$B$68)))</f>
        <v>4.9531718843781984E-2</v>
      </c>
      <c r="H147">
        <f>About!$B$66/(1+EXP(About!$B$67*(H146-$D146+About!$B$68)))</f>
        <v>6.3917956397851416E-2</v>
      </c>
      <c r="I147">
        <f>About!$B$66/(1+EXP(About!$B$67*(I146-$D146+About!$B$68)))</f>
        <v>8.2127169223697311E-2</v>
      </c>
      <c r="J147">
        <f>About!$B$66/(1+EXP(About!$B$67*(J146-$D146+About!$B$68)))</f>
        <v>0.10495145823012331</v>
      </c>
      <c r="K147">
        <f>About!$B$66/(1+EXP(About!$B$67*(K146-$D146+About!$B$68)))</f>
        <v>0.13321313648010116</v>
      </c>
      <c r="L147">
        <f>About!$B$66/(1+EXP(About!$B$67*(L146-$D146+About!$B$68)))</f>
        <v>0.1676829432434738</v>
      </c>
      <c r="M147">
        <f>About!$B$66/(1+EXP(About!$B$67*(M146-$D146+About!$B$68)))</f>
        <v>0.20895842737796153</v>
      </c>
      <c r="N147">
        <f>About!$B$66/(1+EXP(About!$B$67*(N146-$D146+About!$B$68)))</f>
        <v>0.25730860691227286</v>
      </c>
      <c r="O147">
        <f>About!$B$66/(1+EXP(About!$B$67*(O146-$D146+About!$B$68)))</f>
        <v>0.31250885313368498</v>
      </c>
      <c r="P147">
        <f>About!$B$66/(1+EXP(About!$B$67*(P146-$D146+About!$B$68)))</f>
        <v>0.37371039599785677</v>
      </c>
      <c r="Q147">
        <f>About!$B$66/(1+EXP(About!$B$67*(Q146-$D146+About!$B$68)))</f>
        <v>0.43940070146006388</v>
      </c>
      <c r="R147">
        <f>About!$B$66/(1+EXP(About!$B$67*(R146-$D146+About!$B$68)))</f>
        <v>0.50749999999999995</v>
      </c>
      <c r="S147">
        <f>About!$B$66/(1+EXP(About!$B$67*(S146-$D146+About!$B$68)))</f>
        <v>0.57559929853993608</v>
      </c>
      <c r="T147">
        <f>About!$B$66/(1+EXP(About!$B$67*(T146-$D146+About!$B$68)))</f>
        <v>0.64128960400214308</v>
      </c>
      <c r="U147">
        <f>About!$B$66/(1+EXP(About!$B$67*(U146-$D146+About!$B$68)))</f>
        <v>0.70249114686631497</v>
      </c>
      <c r="V147">
        <f>About!$B$66/(1+EXP(About!$B$67*(V146-$D146+About!$B$68)))</f>
        <v>0.75769139308772704</v>
      </c>
      <c r="W147">
        <f>About!$B$66/(1+EXP(About!$B$67*(W146-$D146+About!$B$68)))</f>
        <v>0.80604157262203846</v>
      </c>
      <c r="X147">
        <f>About!$B$66/(1+EXP(About!$B$67*(X146-$D146+About!$B$68)))</f>
        <v>0.84731705675652613</v>
      </c>
      <c r="Y147">
        <f>About!$B$66/(1+EXP(About!$B$67*(Y146-$D146+About!$B$68)))</f>
        <v>0.88178686351989888</v>
      </c>
      <c r="Z147">
        <f>About!$B$66/(1+EXP(About!$B$67*(Z146-$D146+About!$B$68)))</f>
        <v>0.91004854176987648</v>
      </c>
      <c r="AA147">
        <f>About!$B$66/(1+EXP(About!$B$67*(AA146-$D146+About!$B$68)))</f>
        <v>0.93287283077630256</v>
      </c>
      <c r="AB147">
        <f>About!$B$66/(1+EXP(About!$B$67*(AB146-$D146+About!$B$68)))</f>
        <v>0.95108204360214854</v>
      </c>
      <c r="AC147">
        <f>About!$B$66/(1+EXP(About!$B$67*(AC146-$D146+About!$B$68)))</f>
        <v>0.96546828115621786</v>
      </c>
      <c r="AD147">
        <f>About!$B$66/(1+EXP(About!$B$67*(AD146-$D146+About!$B$68)))</f>
        <v>0.97674679113376495</v>
      </c>
      <c r="AE147">
        <f>About!$B$66/(1+EXP(About!$B$67*(AE146-$D146+About!$B$68)))</f>
        <v>0.98553552862611404</v>
      </c>
      <c r="AF147">
        <f>About!$B$66/(1+EXP(About!$B$67*(AF146-$D146+About!$B$68)))</f>
        <v>0.99235185972048212</v>
      </c>
      <c r="AG147">
        <f>About!$B$66/(1+EXP(About!$B$67*(AG146-$D146+About!$B$68)))</f>
        <v>0.99761910618453631</v>
      </c>
    </row>
    <row r="148" spans="1:33" x14ac:dyDescent="0.45">
      <c r="A148" t="s">
        <v>26</v>
      </c>
      <c r="B148" s="14">
        <v>2019</v>
      </c>
      <c r="C148" s="14">
        <v>2020</v>
      </c>
      <c r="D148" s="14">
        <v>2021</v>
      </c>
      <c r="E148" s="14">
        <v>2022</v>
      </c>
      <c r="F148" s="14">
        <v>2023</v>
      </c>
      <c r="G148" s="14">
        <v>2024</v>
      </c>
      <c r="H148" s="14">
        <v>2025</v>
      </c>
      <c r="I148" s="14">
        <v>2026</v>
      </c>
      <c r="J148" s="14">
        <v>2027</v>
      </c>
      <c r="K148" s="14">
        <v>2028</v>
      </c>
      <c r="L148" s="14">
        <v>2029</v>
      </c>
      <c r="M148" s="14">
        <v>2030</v>
      </c>
      <c r="N148" s="14">
        <v>2031</v>
      </c>
      <c r="O148" s="14">
        <v>2032</v>
      </c>
      <c r="P148" s="14">
        <v>2033</v>
      </c>
      <c r="Q148" s="14">
        <v>2034</v>
      </c>
      <c r="R148" s="14">
        <v>2035</v>
      </c>
      <c r="S148" s="14">
        <v>2036</v>
      </c>
      <c r="T148" s="14">
        <v>2037</v>
      </c>
      <c r="U148" s="14">
        <v>2038</v>
      </c>
      <c r="V148" s="14">
        <v>2039</v>
      </c>
      <c r="W148" s="14">
        <v>2040</v>
      </c>
      <c r="X148" s="14">
        <v>2041</v>
      </c>
      <c r="Y148" s="14">
        <v>2042</v>
      </c>
      <c r="Z148" s="14">
        <v>2043</v>
      </c>
      <c r="AA148" s="14">
        <v>2044</v>
      </c>
      <c r="AB148" s="14">
        <v>2045</v>
      </c>
      <c r="AC148" s="14">
        <v>2046</v>
      </c>
      <c r="AD148" s="14">
        <v>2047</v>
      </c>
      <c r="AE148" s="14">
        <v>2048</v>
      </c>
      <c r="AF148" s="14">
        <v>2049</v>
      </c>
      <c r="AG148" s="14">
        <v>2050</v>
      </c>
    </row>
    <row r="149" spans="1:33" x14ac:dyDescent="0.45">
      <c r="B149">
        <v>0</v>
      </c>
      <c r="C149">
        <v>0</v>
      </c>
      <c r="D149">
        <f>About!$B$66/(1+EXP(About!$B$67*(D148-$D148+About!$B$68)))</f>
        <v>2.2648140279517712E-2</v>
      </c>
      <c r="E149">
        <f>About!$B$66/(1+EXP(About!$B$67*(E148-$D148+About!$B$68)))</f>
        <v>2.9464471373885869E-2</v>
      </c>
      <c r="F149">
        <f>About!$B$66/(1+EXP(About!$B$67*(F148-$D148+About!$B$68)))</f>
        <v>3.8253208866234997E-2</v>
      </c>
      <c r="G149">
        <f>About!$B$66/(1+EXP(About!$B$67*(G148-$D148+About!$B$68)))</f>
        <v>4.9531718843781984E-2</v>
      </c>
      <c r="H149">
        <f>About!$B$66/(1+EXP(About!$B$67*(H148-$D148+About!$B$68)))</f>
        <v>6.3917956397851416E-2</v>
      </c>
      <c r="I149">
        <f>About!$B$66/(1+EXP(About!$B$67*(I148-$D148+About!$B$68)))</f>
        <v>8.2127169223697311E-2</v>
      </c>
      <c r="J149">
        <f>About!$B$66/(1+EXP(About!$B$67*(J148-$D148+About!$B$68)))</f>
        <v>0.10495145823012331</v>
      </c>
      <c r="K149">
        <f>About!$B$66/(1+EXP(About!$B$67*(K148-$D148+About!$B$68)))</f>
        <v>0.13321313648010116</v>
      </c>
      <c r="L149">
        <f>About!$B$66/(1+EXP(About!$B$67*(L148-$D148+About!$B$68)))</f>
        <v>0.1676829432434738</v>
      </c>
      <c r="M149">
        <f>About!$B$66/(1+EXP(About!$B$67*(M148-$D148+About!$B$68)))</f>
        <v>0.20895842737796153</v>
      </c>
      <c r="N149">
        <f>About!$B$66/(1+EXP(About!$B$67*(N148-$D148+About!$B$68)))</f>
        <v>0.25730860691227286</v>
      </c>
      <c r="O149">
        <f>About!$B$66/(1+EXP(About!$B$67*(O148-$D148+About!$B$68)))</f>
        <v>0.31250885313368498</v>
      </c>
      <c r="P149">
        <f>About!$B$66/(1+EXP(About!$B$67*(P148-$D148+About!$B$68)))</f>
        <v>0.37371039599785677</v>
      </c>
      <c r="Q149">
        <f>About!$B$66/(1+EXP(About!$B$67*(Q148-$D148+About!$B$68)))</f>
        <v>0.43940070146006388</v>
      </c>
      <c r="R149">
        <f>About!$B$66/(1+EXP(About!$B$67*(R148-$D148+About!$B$68)))</f>
        <v>0.50749999999999995</v>
      </c>
      <c r="S149">
        <f>About!$B$66/(1+EXP(About!$B$67*(S148-$D148+About!$B$68)))</f>
        <v>0.57559929853993608</v>
      </c>
      <c r="T149">
        <f>About!$B$66/(1+EXP(About!$B$67*(T148-$D148+About!$B$68)))</f>
        <v>0.64128960400214308</v>
      </c>
      <c r="U149">
        <f>About!$B$66/(1+EXP(About!$B$67*(U148-$D148+About!$B$68)))</f>
        <v>0.70249114686631497</v>
      </c>
      <c r="V149">
        <f>About!$B$66/(1+EXP(About!$B$67*(V148-$D148+About!$B$68)))</f>
        <v>0.75769139308772704</v>
      </c>
      <c r="W149">
        <f>About!$B$66/(1+EXP(About!$B$67*(W148-$D148+About!$B$68)))</f>
        <v>0.80604157262203846</v>
      </c>
      <c r="X149">
        <f>About!$B$66/(1+EXP(About!$B$67*(X148-$D148+About!$B$68)))</f>
        <v>0.84731705675652613</v>
      </c>
      <c r="Y149">
        <f>About!$B$66/(1+EXP(About!$B$67*(Y148-$D148+About!$B$68)))</f>
        <v>0.88178686351989888</v>
      </c>
      <c r="Z149">
        <f>About!$B$66/(1+EXP(About!$B$67*(Z148-$D148+About!$B$68)))</f>
        <v>0.91004854176987648</v>
      </c>
      <c r="AA149">
        <f>About!$B$66/(1+EXP(About!$B$67*(AA148-$D148+About!$B$68)))</f>
        <v>0.93287283077630256</v>
      </c>
      <c r="AB149">
        <f>About!$B$66/(1+EXP(About!$B$67*(AB148-$D148+About!$B$68)))</f>
        <v>0.95108204360214854</v>
      </c>
      <c r="AC149">
        <f>About!$B$66/(1+EXP(About!$B$67*(AC148-$D148+About!$B$68)))</f>
        <v>0.96546828115621786</v>
      </c>
      <c r="AD149">
        <f>About!$B$66/(1+EXP(About!$B$67*(AD148-$D148+About!$B$68)))</f>
        <v>0.97674679113376495</v>
      </c>
      <c r="AE149">
        <f>About!$B$66/(1+EXP(About!$B$67*(AE148-$D148+About!$B$68)))</f>
        <v>0.98553552862611404</v>
      </c>
      <c r="AF149">
        <f>About!$B$66/(1+EXP(About!$B$67*(AF148-$D148+About!$B$68)))</f>
        <v>0.99235185972048212</v>
      </c>
      <c r="AG149">
        <f>About!$B$66/(1+EXP(About!$B$67*(AG148-$D148+About!$B$68)))</f>
        <v>0.99761910618453631</v>
      </c>
    </row>
    <row r="150" spans="1:33" x14ac:dyDescent="0.45">
      <c r="A150" t="s">
        <v>27</v>
      </c>
      <c r="B150" s="14">
        <v>2019</v>
      </c>
      <c r="C150" s="14">
        <v>2020</v>
      </c>
      <c r="D150" s="14">
        <v>2021</v>
      </c>
      <c r="E150" s="14">
        <v>2022</v>
      </c>
      <c r="F150" s="14">
        <v>2023</v>
      </c>
      <c r="G150" s="14">
        <v>2024</v>
      </c>
      <c r="H150" s="14">
        <v>2025</v>
      </c>
      <c r="I150" s="14">
        <v>2026</v>
      </c>
      <c r="J150" s="14">
        <v>2027</v>
      </c>
      <c r="K150" s="14">
        <v>2028</v>
      </c>
      <c r="L150" s="14">
        <v>2029</v>
      </c>
      <c r="M150" s="14">
        <v>2030</v>
      </c>
      <c r="N150" s="14">
        <v>2031</v>
      </c>
      <c r="O150" s="14">
        <v>2032</v>
      </c>
      <c r="P150" s="14">
        <v>2033</v>
      </c>
      <c r="Q150" s="14">
        <v>2034</v>
      </c>
      <c r="R150" s="14">
        <v>2035</v>
      </c>
      <c r="S150" s="14">
        <v>2036</v>
      </c>
      <c r="T150" s="14">
        <v>2037</v>
      </c>
      <c r="U150" s="14">
        <v>2038</v>
      </c>
      <c r="V150" s="14">
        <v>2039</v>
      </c>
      <c r="W150" s="14">
        <v>2040</v>
      </c>
      <c r="X150" s="14">
        <v>2041</v>
      </c>
      <c r="Y150" s="14">
        <v>2042</v>
      </c>
      <c r="Z150" s="14">
        <v>2043</v>
      </c>
      <c r="AA150" s="14">
        <v>2044</v>
      </c>
      <c r="AB150" s="14">
        <v>2045</v>
      </c>
      <c r="AC150" s="14">
        <v>2046</v>
      </c>
      <c r="AD150" s="14">
        <v>2047</v>
      </c>
      <c r="AE150" s="14">
        <v>2048</v>
      </c>
      <c r="AF150" s="14">
        <v>2049</v>
      </c>
      <c r="AG150" s="14">
        <v>2050</v>
      </c>
    </row>
    <row r="151" spans="1:33" x14ac:dyDescent="0.45">
      <c r="B151">
        <v>0</v>
      </c>
      <c r="C151">
        <v>0</v>
      </c>
      <c r="D151">
        <f>About!$B$66/(1+EXP(About!$B$67*(D150-$D150+About!$B$68)))</f>
        <v>2.2648140279517712E-2</v>
      </c>
      <c r="E151">
        <f>About!$B$66/(1+EXP(About!$B$67*(E150-$D150+About!$B$68)))</f>
        <v>2.9464471373885869E-2</v>
      </c>
      <c r="F151">
        <f>About!$B$66/(1+EXP(About!$B$67*(F150-$D150+About!$B$68)))</f>
        <v>3.8253208866234997E-2</v>
      </c>
      <c r="G151">
        <f>About!$B$66/(1+EXP(About!$B$67*(G150-$D150+About!$B$68)))</f>
        <v>4.9531718843781984E-2</v>
      </c>
      <c r="H151">
        <f>About!$B$66/(1+EXP(About!$B$67*(H150-$D150+About!$B$68)))</f>
        <v>6.3917956397851416E-2</v>
      </c>
      <c r="I151">
        <f>About!$B$66/(1+EXP(About!$B$67*(I150-$D150+About!$B$68)))</f>
        <v>8.2127169223697311E-2</v>
      </c>
      <c r="J151">
        <f>About!$B$66/(1+EXP(About!$B$67*(J150-$D150+About!$B$68)))</f>
        <v>0.10495145823012331</v>
      </c>
      <c r="K151">
        <f>About!$B$66/(1+EXP(About!$B$67*(K150-$D150+About!$B$68)))</f>
        <v>0.13321313648010116</v>
      </c>
      <c r="L151">
        <f>About!$B$66/(1+EXP(About!$B$67*(L150-$D150+About!$B$68)))</f>
        <v>0.1676829432434738</v>
      </c>
      <c r="M151">
        <f>About!$B$66/(1+EXP(About!$B$67*(M150-$D150+About!$B$68)))</f>
        <v>0.20895842737796153</v>
      </c>
      <c r="N151">
        <f>About!$B$66/(1+EXP(About!$B$67*(N150-$D150+About!$B$68)))</f>
        <v>0.25730860691227286</v>
      </c>
      <c r="O151">
        <f>About!$B$66/(1+EXP(About!$B$67*(O150-$D150+About!$B$68)))</f>
        <v>0.31250885313368498</v>
      </c>
      <c r="P151">
        <f>About!$B$66/(1+EXP(About!$B$67*(P150-$D150+About!$B$68)))</f>
        <v>0.37371039599785677</v>
      </c>
      <c r="Q151">
        <f>About!$B$66/(1+EXP(About!$B$67*(Q150-$D150+About!$B$68)))</f>
        <v>0.43940070146006388</v>
      </c>
      <c r="R151">
        <f>About!$B$66/(1+EXP(About!$B$67*(R150-$D150+About!$B$68)))</f>
        <v>0.50749999999999995</v>
      </c>
      <c r="S151">
        <f>About!$B$66/(1+EXP(About!$B$67*(S150-$D150+About!$B$68)))</f>
        <v>0.57559929853993608</v>
      </c>
      <c r="T151">
        <f>About!$B$66/(1+EXP(About!$B$67*(T150-$D150+About!$B$68)))</f>
        <v>0.64128960400214308</v>
      </c>
      <c r="U151">
        <f>About!$B$66/(1+EXP(About!$B$67*(U150-$D150+About!$B$68)))</f>
        <v>0.70249114686631497</v>
      </c>
      <c r="V151">
        <f>About!$B$66/(1+EXP(About!$B$67*(V150-$D150+About!$B$68)))</f>
        <v>0.75769139308772704</v>
      </c>
      <c r="W151">
        <f>About!$B$66/(1+EXP(About!$B$67*(W150-$D150+About!$B$68)))</f>
        <v>0.80604157262203846</v>
      </c>
      <c r="X151">
        <f>About!$B$66/(1+EXP(About!$B$67*(X150-$D150+About!$B$68)))</f>
        <v>0.84731705675652613</v>
      </c>
      <c r="Y151">
        <f>About!$B$66/(1+EXP(About!$B$67*(Y150-$D150+About!$B$68)))</f>
        <v>0.88178686351989888</v>
      </c>
      <c r="Z151">
        <f>About!$B$66/(1+EXP(About!$B$67*(Z150-$D150+About!$B$68)))</f>
        <v>0.91004854176987648</v>
      </c>
      <c r="AA151">
        <f>About!$B$66/(1+EXP(About!$B$67*(AA150-$D150+About!$B$68)))</f>
        <v>0.93287283077630256</v>
      </c>
      <c r="AB151">
        <f>About!$B$66/(1+EXP(About!$B$67*(AB150-$D150+About!$B$68)))</f>
        <v>0.95108204360214854</v>
      </c>
      <c r="AC151">
        <f>About!$B$66/(1+EXP(About!$B$67*(AC150-$D150+About!$B$68)))</f>
        <v>0.96546828115621786</v>
      </c>
      <c r="AD151">
        <f>About!$B$66/(1+EXP(About!$B$67*(AD150-$D150+About!$B$68)))</f>
        <v>0.97674679113376495</v>
      </c>
      <c r="AE151">
        <f>About!$B$66/(1+EXP(About!$B$67*(AE150-$D150+About!$B$68)))</f>
        <v>0.98553552862611404</v>
      </c>
      <c r="AF151">
        <f>About!$B$66/(1+EXP(About!$B$67*(AF150-$D150+About!$B$68)))</f>
        <v>0.99235185972048212</v>
      </c>
      <c r="AG151">
        <f>About!$B$66/(1+EXP(About!$B$67*(AG150-$D150+About!$B$68)))</f>
        <v>0.99761910618453631</v>
      </c>
    </row>
    <row r="152" spans="1:33" x14ac:dyDescent="0.45">
      <c r="A152" t="s">
        <v>28</v>
      </c>
      <c r="B152" s="14">
        <v>2019</v>
      </c>
      <c r="C152" s="14">
        <v>2020</v>
      </c>
      <c r="D152" s="14">
        <v>2021</v>
      </c>
      <c r="E152" s="14">
        <v>2022</v>
      </c>
      <c r="F152" s="14">
        <v>2023</v>
      </c>
      <c r="G152" s="14">
        <v>2024</v>
      </c>
      <c r="H152" s="14">
        <v>2025</v>
      </c>
      <c r="I152" s="14">
        <v>2026</v>
      </c>
      <c r="J152" s="14">
        <v>2027</v>
      </c>
      <c r="K152" s="14">
        <v>2028</v>
      </c>
      <c r="L152" s="14">
        <v>2029</v>
      </c>
      <c r="M152" s="14">
        <v>2030</v>
      </c>
      <c r="N152" s="14">
        <v>2031</v>
      </c>
      <c r="O152" s="14">
        <v>2032</v>
      </c>
      <c r="P152" s="14">
        <v>2033</v>
      </c>
      <c r="Q152" s="14">
        <v>2034</v>
      </c>
      <c r="R152" s="14">
        <v>2035</v>
      </c>
      <c r="S152" s="14">
        <v>2036</v>
      </c>
      <c r="T152" s="14">
        <v>2037</v>
      </c>
      <c r="U152" s="14">
        <v>2038</v>
      </c>
      <c r="V152" s="14">
        <v>2039</v>
      </c>
      <c r="W152" s="14">
        <v>2040</v>
      </c>
      <c r="X152" s="14">
        <v>2041</v>
      </c>
      <c r="Y152" s="14">
        <v>2042</v>
      </c>
      <c r="Z152" s="14">
        <v>2043</v>
      </c>
      <c r="AA152" s="14">
        <v>2044</v>
      </c>
      <c r="AB152" s="14">
        <v>2045</v>
      </c>
      <c r="AC152" s="14">
        <v>2046</v>
      </c>
      <c r="AD152" s="14">
        <v>2047</v>
      </c>
      <c r="AE152" s="14">
        <v>2048</v>
      </c>
      <c r="AF152" s="14">
        <v>2049</v>
      </c>
      <c r="AG152" s="14">
        <v>2050</v>
      </c>
    </row>
    <row r="153" spans="1:33" x14ac:dyDescent="0.45">
      <c r="B153">
        <v>0</v>
      </c>
      <c r="C153">
        <v>0</v>
      </c>
      <c r="D153">
        <f>About!$B$66/(1+EXP(About!$B$67*(D152-$D152+About!$B$68)))</f>
        <v>2.2648140279517712E-2</v>
      </c>
      <c r="E153">
        <f>About!$B$66/(1+EXP(About!$B$67*(E152-$D152+About!$B$68)))</f>
        <v>2.9464471373885869E-2</v>
      </c>
      <c r="F153">
        <f>About!$B$66/(1+EXP(About!$B$67*(F152-$D152+About!$B$68)))</f>
        <v>3.8253208866234997E-2</v>
      </c>
      <c r="G153">
        <f>About!$B$66/(1+EXP(About!$B$67*(G152-$D152+About!$B$68)))</f>
        <v>4.9531718843781984E-2</v>
      </c>
      <c r="H153">
        <f>About!$B$66/(1+EXP(About!$B$67*(H152-$D152+About!$B$68)))</f>
        <v>6.3917956397851416E-2</v>
      </c>
      <c r="I153">
        <f>About!$B$66/(1+EXP(About!$B$67*(I152-$D152+About!$B$68)))</f>
        <v>8.2127169223697311E-2</v>
      </c>
      <c r="J153">
        <f>About!$B$66/(1+EXP(About!$B$67*(J152-$D152+About!$B$68)))</f>
        <v>0.10495145823012331</v>
      </c>
      <c r="K153">
        <f>About!$B$66/(1+EXP(About!$B$67*(K152-$D152+About!$B$68)))</f>
        <v>0.13321313648010116</v>
      </c>
      <c r="L153">
        <f>About!$B$66/(1+EXP(About!$B$67*(L152-$D152+About!$B$68)))</f>
        <v>0.1676829432434738</v>
      </c>
      <c r="M153">
        <f>About!$B$66/(1+EXP(About!$B$67*(M152-$D152+About!$B$68)))</f>
        <v>0.20895842737796153</v>
      </c>
      <c r="N153">
        <f>About!$B$66/(1+EXP(About!$B$67*(N152-$D152+About!$B$68)))</f>
        <v>0.25730860691227286</v>
      </c>
      <c r="O153">
        <f>About!$B$66/(1+EXP(About!$B$67*(O152-$D152+About!$B$68)))</f>
        <v>0.31250885313368498</v>
      </c>
      <c r="P153">
        <f>About!$B$66/(1+EXP(About!$B$67*(P152-$D152+About!$B$68)))</f>
        <v>0.37371039599785677</v>
      </c>
      <c r="Q153">
        <f>About!$B$66/(1+EXP(About!$B$67*(Q152-$D152+About!$B$68)))</f>
        <v>0.43940070146006388</v>
      </c>
      <c r="R153">
        <f>About!$B$66/(1+EXP(About!$B$67*(R152-$D152+About!$B$68)))</f>
        <v>0.50749999999999995</v>
      </c>
      <c r="S153">
        <f>About!$B$66/(1+EXP(About!$B$67*(S152-$D152+About!$B$68)))</f>
        <v>0.57559929853993608</v>
      </c>
      <c r="T153">
        <f>About!$B$66/(1+EXP(About!$B$67*(T152-$D152+About!$B$68)))</f>
        <v>0.64128960400214308</v>
      </c>
      <c r="U153">
        <f>About!$B$66/(1+EXP(About!$B$67*(U152-$D152+About!$B$68)))</f>
        <v>0.70249114686631497</v>
      </c>
      <c r="V153">
        <f>About!$B$66/(1+EXP(About!$B$67*(V152-$D152+About!$B$68)))</f>
        <v>0.75769139308772704</v>
      </c>
      <c r="W153">
        <f>About!$B$66/(1+EXP(About!$B$67*(W152-$D152+About!$B$68)))</f>
        <v>0.80604157262203846</v>
      </c>
      <c r="X153">
        <f>About!$B$66/(1+EXP(About!$B$67*(X152-$D152+About!$B$68)))</f>
        <v>0.84731705675652613</v>
      </c>
      <c r="Y153">
        <f>About!$B$66/(1+EXP(About!$B$67*(Y152-$D152+About!$B$68)))</f>
        <v>0.88178686351989888</v>
      </c>
      <c r="Z153">
        <f>About!$B$66/(1+EXP(About!$B$67*(Z152-$D152+About!$B$68)))</f>
        <v>0.91004854176987648</v>
      </c>
      <c r="AA153">
        <f>About!$B$66/(1+EXP(About!$B$67*(AA152-$D152+About!$B$68)))</f>
        <v>0.93287283077630256</v>
      </c>
      <c r="AB153">
        <f>About!$B$66/(1+EXP(About!$B$67*(AB152-$D152+About!$B$68)))</f>
        <v>0.95108204360214854</v>
      </c>
      <c r="AC153">
        <f>About!$B$66/(1+EXP(About!$B$67*(AC152-$D152+About!$B$68)))</f>
        <v>0.96546828115621786</v>
      </c>
      <c r="AD153">
        <f>About!$B$66/(1+EXP(About!$B$67*(AD152-$D152+About!$B$68)))</f>
        <v>0.97674679113376495</v>
      </c>
      <c r="AE153">
        <f>About!$B$66/(1+EXP(About!$B$67*(AE152-$D152+About!$B$68)))</f>
        <v>0.98553552862611404</v>
      </c>
      <c r="AF153">
        <f>About!$B$66/(1+EXP(About!$B$67*(AF152-$D152+About!$B$68)))</f>
        <v>0.99235185972048212</v>
      </c>
      <c r="AG153">
        <f>About!$B$66/(1+EXP(About!$B$67*(AG152-$D152+About!$B$68)))</f>
        <v>0.99761910618453631</v>
      </c>
    </row>
    <row r="154" spans="1:33" x14ac:dyDescent="0.45">
      <c r="A154" t="s">
        <v>29</v>
      </c>
      <c r="B154" s="14">
        <v>2019</v>
      </c>
      <c r="C154" s="14">
        <v>2020</v>
      </c>
      <c r="D154" s="14">
        <v>2021</v>
      </c>
      <c r="E154" s="14">
        <v>2022</v>
      </c>
      <c r="F154" s="14">
        <v>2023</v>
      </c>
      <c r="G154" s="14">
        <v>2024</v>
      </c>
      <c r="H154" s="14">
        <v>2025</v>
      </c>
      <c r="I154" s="14">
        <v>2026</v>
      </c>
      <c r="J154" s="14">
        <v>2027</v>
      </c>
      <c r="K154" s="14">
        <v>2028</v>
      </c>
      <c r="L154" s="14">
        <v>2029</v>
      </c>
      <c r="M154" s="14">
        <v>2030</v>
      </c>
      <c r="N154" s="14">
        <v>2031</v>
      </c>
      <c r="O154" s="14">
        <v>2032</v>
      </c>
      <c r="P154" s="14">
        <v>2033</v>
      </c>
      <c r="Q154" s="14">
        <v>2034</v>
      </c>
      <c r="R154" s="14">
        <v>2035</v>
      </c>
      <c r="S154" s="14">
        <v>2036</v>
      </c>
      <c r="T154" s="14">
        <v>2037</v>
      </c>
      <c r="U154" s="14">
        <v>2038</v>
      </c>
      <c r="V154" s="14">
        <v>2039</v>
      </c>
      <c r="W154" s="14">
        <v>2040</v>
      </c>
      <c r="X154" s="14">
        <v>2041</v>
      </c>
      <c r="Y154" s="14">
        <v>2042</v>
      </c>
      <c r="Z154" s="14">
        <v>2043</v>
      </c>
      <c r="AA154" s="14">
        <v>2044</v>
      </c>
      <c r="AB154" s="14">
        <v>2045</v>
      </c>
      <c r="AC154" s="14">
        <v>2046</v>
      </c>
      <c r="AD154" s="14">
        <v>2047</v>
      </c>
      <c r="AE154" s="14">
        <v>2048</v>
      </c>
      <c r="AF154" s="14">
        <v>2049</v>
      </c>
      <c r="AG154" s="14">
        <v>2050</v>
      </c>
    </row>
    <row r="155" spans="1:33" x14ac:dyDescent="0.45">
      <c r="B155">
        <v>0</v>
      </c>
      <c r="C155">
        <v>0</v>
      </c>
      <c r="D155">
        <f>About!$B$66/(1+EXP(About!$B$67*(D154-$D154+About!$B$68)))</f>
        <v>2.2648140279517712E-2</v>
      </c>
      <c r="E155">
        <f>About!$B$66/(1+EXP(About!$B$67*(E154-$D154+About!$B$68)))</f>
        <v>2.9464471373885869E-2</v>
      </c>
      <c r="F155">
        <f>About!$B$66/(1+EXP(About!$B$67*(F154-$D154+About!$B$68)))</f>
        <v>3.8253208866234997E-2</v>
      </c>
      <c r="G155">
        <f>About!$B$66/(1+EXP(About!$B$67*(G154-$D154+About!$B$68)))</f>
        <v>4.9531718843781984E-2</v>
      </c>
      <c r="H155">
        <f>About!$B$66/(1+EXP(About!$B$67*(H154-$D154+About!$B$68)))</f>
        <v>6.3917956397851416E-2</v>
      </c>
      <c r="I155">
        <f>About!$B$66/(1+EXP(About!$B$67*(I154-$D154+About!$B$68)))</f>
        <v>8.2127169223697311E-2</v>
      </c>
      <c r="J155">
        <f>About!$B$66/(1+EXP(About!$B$67*(J154-$D154+About!$B$68)))</f>
        <v>0.10495145823012331</v>
      </c>
      <c r="K155">
        <f>About!$B$66/(1+EXP(About!$B$67*(K154-$D154+About!$B$68)))</f>
        <v>0.13321313648010116</v>
      </c>
      <c r="L155">
        <f>About!$B$66/(1+EXP(About!$B$67*(L154-$D154+About!$B$68)))</f>
        <v>0.1676829432434738</v>
      </c>
      <c r="M155">
        <f>About!$B$66/(1+EXP(About!$B$67*(M154-$D154+About!$B$68)))</f>
        <v>0.20895842737796153</v>
      </c>
      <c r="N155">
        <f>About!$B$66/(1+EXP(About!$B$67*(N154-$D154+About!$B$68)))</f>
        <v>0.25730860691227286</v>
      </c>
      <c r="O155">
        <f>About!$B$66/(1+EXP(About!$B$67*(O154-$D154+About!$B$68)))</f>
        <v>0.31250885313368498</v>
      </c>
      <c r="P155">
        <f>About!$B$66/(1+EXP(About!$B$67*(P154-$D154+About!$B$68)))</f>
        <v>0.37371039599785677</v>
      </c>
      <c r="Q155">
        <f>About!$B$66/(1+EXP(About!$B$67*(Q154-$D154+About!$B$68)))</f>
        <v>0.43940070146006388</v>
      </c>
      <c r="R155">
        <f>About!$B$66/(1+EXP(About!$B$67*(R154-$D154+About!$B$68)))</f>
        <v>0.50749999999999995</v>
      </c>
      <c r="S155">
        <f>About!$B$66/(1+EXP(About!$B$67*(S154-$D154+About!$B$68)))</f>
        <v>0.57559929853993608</v>
      </c>
      <c r="T155">
        <f>About!$B$66/(1+EXP(About!$B$67*(T154-$D154+About!$B$68)))</f>
        <v>0.64128960400214308</v>
      </c>
      <c r="U155">
        <f>About!$B$66/(1+EXP(About!$B$67*(U154-$D154+About!$B$68)))</f>
        <v>0.70249114686631497</v>
      </c>
      <c r="V155">
        <f>About!$B$66/(1+EXP(About!$B$67*(V154-$D154+About!$B$68)))</f>
        <v>0.75769139308772704</v>
      </c>
      <c r="W155">
        <f>About!$B$66/(1+EXP(About!$B$67*(W154-$D154+About!$B$68)))</f>
        <v>0.80604157262203846</v>
      </c>
      <c r="X155">
        <f>About!$B$66/(1+EXP(About!$B$67*(X154-$D154+About!$B$68)))</f>
        <v>0.84731705675652613</v>
      </c>
      <c r="Y155">
        <f>About!$B$66/(1+EXP(About!$B$67*(Y154-$D154+About!$B$68)))</f>
        <v>0.88178686351989888</v>
      </c>
      <c r="Z155">
        <f>About!$B$66/(1+EXP(About!$B$67*(Z154-$D154+About!$B$68)))</f>
        <v>0.91004854176987648</v>
      </c>
      <c r="AA155">
        <f>About!$B$66/(1+EXP(About!$B$67*(AA154-$D154+About!$B$68)))</f>
        <v>0.93287283077630256</v>
      </c>
      <c r="AB155">
        <f>About!$B$66/(1+EXP(About!$B$67*(AB154-$D154+About!$B$68)))</f>
        <v>0.95108204360214854</v>
      </c>
      <c r="AC155">
        <f>About!$B$66/(1+EXP(About!$B$67*(AC154-$D154+About!$B$68)))</f>
        <v>0.96546828115621786</v>
      </c>
      <c r="AD155">
        <f>About!$B$66/(1+EXP(About!$B$67*(AD154-$D154+About!$B$68)))</f>
        <v>0.97674679113376495</v>
      </c>
      <c r="AE155">
        <f>About!$B$66/(1+EXP(About!$B$67*(AE154-$D154+About!$B$68)))</f>
        <v>0.98553552862611404</v>
      </c>
      <c r="AF155">
        <f>About!$B$66/(1+EXP(About!$B$67*(AF154-$D154+About!$B$68)))</f>
        <v>0.99235185972048212</v>
      </c>
      <c r="AG155">
        <f>About!$B$66/(1+EXP(About!$B$67*(AG154-$D154+About!$B$68)))</f>
        <v>0.99761910618453631</v>
      </c>
    </row>
    <row r="156" spans="1:33" x14ac:dyDescent="0.45">
      <c r="A156" t="s">
        <v>30</v>
      </c>
      <c r="B156" s="14">
        <v>2019</v>
      </c>
      <c r="C156" s="14">
        <v>2020</v>
      </c>
      <c r="D156" s="14">
        <v>2021</v>
      </c>
      <c r="E156" s="14">
        <v>2022</v>
      </c>
      <c r="F156" s="14">
        <v>2023</v>
      </c>
      <c r="G156" s="14">
        <v>2024</v>
      </c>
      <c r="H156" s="14">
        <v>2025</v>
      </c>
      <c r="I156" s="14">
        <v>2026</v>
      </c>
      <c r="J156" s="14">
        <v>2027</v>
      </c>
      <c r="K156" s="14">
        <v>2028</v>
      </c>
      <c r="L156" s="14">
        <v>2029</v>
      </c>
      <c r="M156" s="14">
        <v>2030</v>
      </c>
      <c r="N156" s="14">
        <v>2031</v>
      </c>
      <c r="O156" s="14">
        <v>2032</v>
      </c>
      <c r="P156" s="14">
        <v>2033</v>
      </c>
      <c r="Q156" s="14">
        <v>2034</v>
      </c>
      <c r="R156" s="14">
        <v>2035</v>
      </c>
      <c r="S156" s="14">
        <v>2036</v>
      </c>
      <c r="T156" s="14">
        <v>2037</v>
      </c>
      <c r="U156" s="14">
        <v>2038</v>
      </c>
      <c r="V156" s="14">
        <v>2039</v>
      </c>
      <c r="W156" s="14">
        <v>2040</v>
      </c>
      <c r="X156" s="14">
        <v>2041</v>
      </c>
      <c r="Y156" s="14">
        <v>2042</v>
      </c>
      <c r="Z156" s="14">
        <v>2043</v>
      </c>
      <c r="AA156" s="14">
        <v>2044</v>
      </c>
      <c r="AB156" s="14">
        <v>2045</v>
      </c>
      <c r="AC156" s="14">
        <v>2046</v>
      </c>
      <c r="AD156" s="14">
        <v>2047</v>
      </c>
      <c r="AE156" s="14">
        <v>2048</v>
      </c>
      <c r="AF156" s="14">
        <v>2049</v>
      </c>
      <c r="AG156" s="14">
        <v>2050</v>
      </c>
    </row>
    <row r="157" spans="1:33" x14ac:dyDescent="0.45">
      <c r="B157">
        <v>0</v>
      </c>
      <c r="C157">
        <v>0</v>
      </c>
      <c r="D157">
        <f>About!$B$66/(1+EXP(About!$B$67*(D156-$D156+About!$B$68)))</f>
        <v>2.2648140279517712E-2</v>
      </c>
      <c r="E157">
        <f>About!$B$66/(1+EXP(About!$B$67*(E156-$D156+About!$B$68)))</f>
        <v>2.9464471373885869E-2</v>
      </c>
      <c r="F157">
        <f>About!$B$66/(1+EXP(About!$B$67*(F156-$D156+About!$B$68)))</f>
        <v>3.8253208866234997E-2</v>
      </c>
      <c r="G157">
        <f>About!$B$66/(1+EXP(About!$B$67*(G156-$D156+About!$B$68)))</f>
        <v>4.9531718843781984E-2</v>
      </c>
      <c r="H157">
        <f>About!$B$66/(1+EXP(About!$B$67*(H156-$D156+About!$B$68)))</f>
        <v>6.3917956397851416E-2</v>
      </c>
      <c r="I157">
        <f>About!$B$66/(1+EXP(About!$B$67*(I156-$D156+About!$B$68)))</f>
        <v>8.2127169223697311E-2</v>
      </c>
      <c r="J157">
        <f>About!$B$66/(1+EXP(About!$B$67*(J156-$D156+About!$B$68)))</f>
        <v>0.10495145823012331</v>
      </c>
      <c r="K157">
        <f>About!$B$66/(1+EXP(About!$B$67*(K156-$D156+About!$B$68)))</f>
        <v>0.13321313648010116</v>
      </c>
      <c r="L157">
        <f>About!$B$66/(1+EXP(About!$B$67*(L156-$D156+About!$B$68)))</f>
        <v>0.1676829432434738</v>
      </c>
      <c r="M157">
        <f>About!$B$66/(1+EXP(About!$B$67*(M156-$D156+About!$B$68)))</f>
        <v>0.20895842737796153</v>
      </c>
      <c r="N157">
        <f>About!$B$66/(1+EXP(About!$B$67*(N156-$D156+About!$B$68)))</f>
        <v>0.25730860691227286</v>
      </c>
      <c r="O157">
        <f>About!$B$66/(1+EXP(About!$B$67*(O156-$D156+About!$B$68)))</f>
        <v>0.31250885313368498</v>
      </c>
      <c r="P157">
        <f>About!$B$66/(1+EXP(About!$B$67*(P156-$D156+About!$B$68)))</f>
        <v>0.37371039599785677</v>
      </c>
      <c r="Q157">
        <f>About!$B$66/(1+EXP(About!$B$67*(Q156-$D156+About!$B$68)))</f>
        <v>0.43940070146006388</v>
      </c>
      <c r="R157">
        <f>About!$B$66/(1+EXP(About!$B$67*(R156-$D156+About!$B$68)))</f>
        <v>0.50749999999999995</v>
      </c>
      <c r="S157">
        <f>About!$B$66/(1+EXP(About!$B$67*(S156-$D156+About!$B$68)))</f>
        <v>0.57559929853993608</v>
      </c>
      <c r="T157">
        <f>About!$B$66/(1+EXP(About!$B$67*(T156-$D156+About!$B$68)))</f>
        <v>0.64128960400214308</v>
      </c>
      <c r="U157">
        <f>About!$B$66/(1+EXP(About!$B$67*(U156-$D156+About!$B$68)))</f>
        <v>0.70249114686631497</v>
      </c>
      <c r="V157">
        <f>About!$B$66/(1+EXP(About!$B$67*(V156-$D156+About!$B$68)))</f>
        <v>0.75769139308772704</v>
      </c>
      <c r="W157">
        <f>About!$B$66/(1+EXP(About!$B$67*(W156-$D156+About!$B$68)))</f>
        <v>0.80604157262203846</v>
      </c>
      <c r="X157">
        <f>About!$B$66/(1+EXP(About!$B$67*(X156-$D156+About!$B$68)))</f>
        <v>0.84731705675652613</v>
      </c>
      <c r="Y157">
        <f>About!$B$66/(1+EXP(About!$B$67*(Y156-$D156+About!$B$68)))</f>
        <v>0.88178686351989888</v>
      </c>
      <c r="Z157">
        <f>About!$B$66/(1+EXP(About!$B$67*(Z156-$D156+About!$B$68)))</f>
        <v>0.91004854176987648</v>
      </c>
      <c r="AA157">
        <f>About!$B$66/(1+EXP(About!$B$67*(AA156-$D156+About!$B$68)))</f>
        <v>0.93287283077630256</v>
      </c>
      <c r="AB157">
        <f>About!$B$66/(1+EXP(About!$B$67*(AB156-$D156+About!$B$68)))</f>
        <v>0.95108204360214854</v>
      </c>
      <c r="AC157">
        <f>About!$B$66/(1+EXP(About!$B$67*(AC156-$D156+About!$B$68)))</f>
        <v>0.96546828115621786</v>
      </c>
      <c r="AD157">
        <f>About!$B$66/(1+EXP(About!$B$67*(AD156-$D156+About!$B$68)))</f>
        <v>0.97674679113376495</v>
      </c>
      <c r="AE157">
        <f>About!$B$66/(1+EXP(About!$B$67*(AE156-$D156+About!$B$68)))</f>
        <v>0.98553552862611404</v>
      </c>
      <c r="AF157">
        <f>About!$B$66/(1+EXP(About!$B$67*(AF156-$D156+About!$B$68)))</f>
        <v>0.99235185972048212</v>
      </c>
      <c r="AG157">
        <f>About!$B$66/(1+EXP(About!$B$67*(AG156-$D156+About!$B$68)))</f>
        <v>0.99761910618453631</v>
      </c>
    </row>
    <row r="158" spans="1:33" x14ac:dyDescent="0.45">
      <c r="A158" t="s">
        <v>0</v>
      </c>
      <c r="B158" s="14">
        <v>2019</v>
      </c>
      <c r="C158" s="14">
        <v>2020</v>
      </c>
      <c r="D158" s="14">
        <v>2021</v>
      </c>
      <c r="E158" s="14">
        <v>2022</v>
      </c>
      <c r="F158" s="14">
        <v>2023</v>
      </c>
      <c r="G158" s="14">
        <v>2024</v>
      </c>
      <c r="H158" s="14">
        <v>2025</v>
      </c>
      <c r="I158" s="14">
        <v>2026</v>
      </c>
      <c r="J158" s="14">
        <v>2027</v>
      </c>
      <c r="K158" s="14">
        <v>2028</v>
      </c>
      <c r="L158" s="14">
        <v>2029</v>
      </c>
      <c r="M158" s="14">
        <v>2030</v>
      </c>
      <c r="N158" s="14">
        <v>2031</v>
      </c>
      <c r="O158" s="14">
        <v>2032</v>
      </c>
      <c r="P158" s="14">
        <v>2033</v>
      </c>
      <c r="Q158" s="14">
        <v>2034</v>
      </c>
      <c r="R158" s="14">
        <v>2035</v>
      </c>
      <c r="S158" s="14">
        <v>2036</v>
      </c>
      <c r="T158" s="14">
        <v>2037</v>
      </c>
      <c r="U158" s="14">
        <v>2038</v>
      </c>
      <c r="V158" s="14">
        <v>2039</v>
      </c>
      <c r="W158" s="14">
        <v>2040</v>
      </c>
      <c r="X158" s="14">
        <v>2041</v>
      </c>
      <c r="Y158" s="14">
        <v>2042</v>
      </c>
      <c r="Z158" s="14">
        <v>2043</v>
      </c>
      <c r="AA158" s="14">
        <v>2044</v>
      </c>
      <c r="AB158" s="14">
        <v>2045</v>
      </c>
      <c r="AC158" s="14">
        <v>2046</v>
      </c>
      <c r="AD158" s="14">
        <v>2047</v>
      </c>
      <c r="AE158" s="14">
        <v>2048</v>
      </c>
      <c r="AF158" s="14">
        <v>2049</v>
      </c>
      <c r="AG158" s="14">
        <v>2050</v>
      </c>
    </row>
    <row r="159" spans="1:33" x14ac:dyDescent="0.45">
      <c r="B159">
        <v>0</v>
      </c>
      <c r="C159">
        <v>0</v>
      </c>
      <c r="D159">
        <f>About!$B$66/(1+EXP(About!$B$67*(D158-$D158+About!$B$68)))</f>
        <v>2.2648140279517712E-2</v>
      </c>
      <c r="E159">
        <f>About!$B$66/(1+EXP(About!$B$67*(E158-$D158+About!$B$68)))</f>
        <v>2.9464471373885869E-2</v>
      </c>
      <c r="F159">
        <f>About!$B$66/(1+EXP(About!$B$67*(F158-$D158+About!$B$68)))</f>
        <v>3.8253208866234997E-2</v>
      </c>
      <c r="G159">
        <f>About!$B$66/(1+EXP(About!$B$67*(G158-$D158+About!$B$68)))</f>
        <v>4.9531718843781984E-2</v>
      </c>
      <c r="H159">
        <f>About!$B$66/(1+EXP(About!$B$67*(H158-$D158+About!$B$68)))</f>
        <v>6.3917956397851416E-2</v>
      </c>
      <c r="I159">
        <f>About!$B$66/(1+EXP(About!$B$67*(I158-$D158+About!$B$68)))</f>
        <v>8.2127169223697311E-2</v>
      </c>
      <c r="J159">
        <f>About!$B$66/(1+EXP(About!$B$67*(J158-$D158+About!$B$68)))</f>
        <v>0.10495145823012331</v>
      </c>
      <c r="K159">
        <f>About!$B$66/(1+EXP(About!$B$67*(K158-$D158+About!$B$68)))</f>
        <v>0.13321313648010116</v>
      </c>
      <c r="L159">
        <f>About!$B$66/(1+EXP(About!$B$67*(L158-$D158+About!$B$68)))</f>
        <v>0.1676829432434738</v>
      </c>
      <c r="M159">
        <f>About!$B$66/(1+EXP(About!$B$67*(M158-$D158+About!$B$68)))</f>
        <v>0.20895842737796153</v>
      </c>
      <c r="N159">
        <f>About!$B$66/(1+EXP(About!$B$67*(N158-$D158+About!$B$68)))</f>
        <v>0.25730860691227286</v>
      </c>
      <c r="O159">
        <f>About!$B$66/(1+EXP(About!$B$67*(O158-$D158+About!$B$68)))</f>
        <v>0.31250885313368498</v>
      </c>
      <c r="P159">
        <f>About!$B$66/(1+EXP(About!$B$67*(P158-$D158+About!$B$68)))</f>
        <v>0.37371039599785677</v>
      </c>
      <c r="Q159">
        <f>About!$B$66/(1+EXP(About!$B$67*(Q158-$D158+About!$B$68)))</f>
        <v>0.43940070146006388</v>
      </c>
      <c r="R159">
        <f>About!$B$66/(1+EXP(About!$B$67*(R158-$D158+About!$B$68)))</f>
        <v>0.50749999999999995</v>
      </c>
      <c r="S159">
        <f>About!$B$66/(1+EXP(About!$B$67*(S158-$D158+About!$B$68)))</f>
        <v>0.57559929853993608</v>
      </c>
      <c r="T159">
        <f>About!$B$66/(1+EXP(About!$B$67*(T158-$D158+About!$B$68)))</f>
        <v>0.64128960400214308</v>
      </c>
      <c r="U159">
        <f>About!$B$66/(1+EXP(About!$B$67*(U158-$D158+About!$B$68)))</f>
        <v>0.70249114686631497</v>
      </c>
      <c r="V159">
        <f>About!$B$66/(1+EXP(About!$B$67*(V158-$D158+About!$B$68)))</f>
        <v>0.75769139308772704</v>
      </c>
      <c r="W159">
        <f>About!$B$66/(1+EXP(About!$B$67*(W158-$D158+About!$B$68)))</f>
        <v>0.80604157262203846</v>
      </c>
      <c r="X159">
        <f>About!$B$66/(1+EXP(About!$B$67*(X158-$D158+About!$B$68)))</f>
        <v>0.84731705675652613</v>
      </c>
      <c r="Y159">
        <f>About!$B$66/(1+EXP(About!$B$67*(Y158-$D158+About!$B$68)))</f>
        <v>0.88178686351989888</v>
      </c>
      <c r="Z159">
        <f>About!$B$66/(1+EXP(About!$B$67*(Z158-$D158+About!$B$68)))</f>
        <v>0.91004854176987648</v>
      </c>
      <c r="AA159">
        <f>About!$B$66/(1+EXP(About!$B$67*(AA158-$D158+About!$B$68)))</f>
        <v>0.93287283077630256</v>
      </c>
      <c r="AB159">
        <f>About!$B$66/(1+EXP(About!$B$67*(AB158-$D158+About!$B$68)))</f>
        <v>0.95108204360214854</v>
      </c>
      <c r="AC159">
        <f>About!$B$66/(1+EXP(About!$B$67*(AC158-$D158+About!$B$68)))</f>
        <v>0.96546828115621786</v>
      </c>
      <c r="AD159">
        <f>About!$B$66/(1+EXP(About!$B$67*(AD158-$D158+About!$B$68)))</f>
        <v>0.97674679113376495</v>
      </c>
      <c r="AE159">
        <f>About!$B$66/(1+EXP(About!$B$67*(AE158-$D158+About!$B$68)))</f>
        <v>0.98553552862611404</v>
      </c>
      <c r="AF159">
        <f>About!$B$66/(1+EXP(About!$B$67*(AF158-$D158+About!$B$68)))</f>
        <v>0.99235185972048212</v>
      </c>
      <c r="AG159">
        <f>About!$B$66/(1+EXP(About!$B$67*(AG158-$D158+About!$B$68)))</f>
        <v>0.99761910618453631</v>
      </c>
    </row>
    <row r="160" spans="1:33" x14ac:dyDescent="0.45">
      <c r="A160" t="s">
        <v>170</v>
      </c>
      <c r="B160" s="14">
        <v>2019</v>
      </c>
      <c r="C160" s="14">
        <v>2020</v>
      </c>
      <c r="D160" s="14">
        <v>2050</v>
      </c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</row>
    <row r="161" spans="1:33" x14ac:dyDescent="0.45">
      <c r="B161">
        <v>0</v>
      </c>
      <c r="C161">
        <v>0</v>
      </c>
      <c r="D161">
        <v>1</v>
      </c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</row>
    <row r="162" spans="1:33" x14ac:dyDescent="0.45">
      <c r="A162" t="s">
        <v>174</v>
      </c>
      <c r="B162" s="14">
        <v>2019</v>
      </c>
      <c r="C162" s="14">
        <v>2020</v>
      </c>
      <c r="D162" s="14">
        <v>2021</v>
      </c>
      <c r="E162" s="14">
        <v>2022</v>
      </c>
      <c r="F162" s="14">
        <v>2023</v>
      </c>
      <c r="G162" s="14">
        <v>2024</v>
      </c>
      <c r="H162" s="14">
        <v>2025</v>
      </c>
      <c r="I162" s="14">
        <v>2026</v>
      </c>
      <c r="J162" s="14">
        <v>2027</v>
      </c>
      <c r="K162" s="14">
        <v>2028</v>
      </c>
      <c r="L162" s="14">
        <v>2029</v>
      </c>
      <c r="M162" s="14">
        <v>2050</v>
      </c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</row>
    <row r="163" spans="1:33" x14ac:dyDescent="0.45">
      <c r="B163">
        <v>0</v>
      </c>
      <c r="C163">
        <f>VLOOKUP(C$162,'Exogenous GDP Adjustment'!$A$12:$C$20,3,FALSE)</f>
        <v>1</v>
      </c>
      <c r="D163">
        <f>VLOOKUP(D$162,'Exogenous GDP Adjustment'!$A$12:$C$20,3,FALSE)</f>
        <v>0.69902883943152239</v>
      </c>
      <c r="E163">
        <f>VLOOKUP(E$162,'Exogenous GDP Adjustment'!$A$12:$C$20,3,FALSE)</f>
        <v>0.4886413183569811</v>
      </c>
      <c r="F163">
        <f>VLOOKUP(F$162,'Exogenous GDP Adjustment'!$A$12:$C$20,3,FALSE)</f>
        <v>0.34157437366936949</v>
      </c>
      <c r="G163">
        <f>VLOOKUP(G$162,'Exogenous GDP Adjustment'!$A$12:$C$20,3,FALSE)</f>
        <v>0.23877033800564854</v>
      </c>
      <c r="H163">
        <f>VLOOKUP(H$162,'Exogenous GDP Adjustment'!$A$12:$C$20,3,FALSE)</f>
        <v>0.16690735226676084</v>
      </c>
      <c r="I163">
        <f>VLOOKUP(I$162,'Exogenous GDP Adjustment'!$A$12:$C$20,3,FALSE)</f>
        <v>0.1166730527476221</v>
      </c>
      <c r="J163">
        <f>VLOOKUP(J$162,'Exogenous GDP Adjustment'!$A$12:$C$20,3,FALSE)</f>
        <v>8.1557828655103068E-2</v>
      </c>
      <c r="K163">
        <f>VLOOKUP(K$162,'Exogenous GDP Adjustment'!$A$12:$C$20,3,FALSE)</f>
        <v>5.7011274311331663E-2</v>
      </c>
      <c r="L163">
        <v>0</v>
      </c>
      <c r="M163">
        <v>0</v>
      </c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</row>
  </sheetData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82"/>
  <sheetViews>
    <sheetView workbookViewId="0">
      <pane xSplit="1" ySplit="1" topLeftCell="B5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 x14ac:dyDescent="0.45"/>
  <cols>
    <col min="1" max="1" width="53.3984375" customWidth="1"/>
  </cols>
  <sheetData>
    <row r="1" spans="1:33" x14ac:dyDescent="0.45">
      <c r="A1" s="1" t="s">
        <v>156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4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3.3333000000000002E-2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6.6667000000000004E-2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0.1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0.13333300000000001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0.16666700000000001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0.2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0.23333300000000001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0.26666699999999999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0.3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0.33333299999999999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0.36666700000000002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0.4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0.43333300000000002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0.466667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0.5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0.53333299999999995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0.56666700000000003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0.6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0.63333300000000003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0.66666700000000001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0.7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0.73333300000000001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0.76666699999999999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0.8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0.83333299999999999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0.86666699999999997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0.9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0.93333299999999997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0.96666700000000005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1</v>
      </c>
    </row>
    <row r="3" spans="1:33" x14ac:dyDescent="0.4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3.3333000000000002E-2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6.6667000000000004E-2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0.1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0.13333300000000001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0.16666700000000001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0.2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0.23333300000000001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0.26666699999999999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0.3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0.33333299999999999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0.36666700000000002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0.4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0.43333300000000002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0.466667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0.5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0.53333299999999995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0.56666700000000003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0.6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0.63333300000000003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0.66666700000000001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0.7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0.73333300000000001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0.76666699999999999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0.8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0.83333299999999999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0.86666699999999997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0.9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0.93333299999999997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0.96666700000000005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1</v>
      </c>
    </row>
    <row r="4" spans="1:33" x14ac:dyDescent="0.4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3.3333000000000002E-2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6.6667000000000004E-2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0.1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0.13333300000000001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0.16666700000000001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0.2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0.23333300000000001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0.26666699999999999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0.3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0.33333299999999999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0.36666700000000002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0.4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0.43333300000000002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0.466667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0.5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0.53333299999999995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0.56666700000000003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0.6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0.63333300000000003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0.66666700000000001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0.7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0.73333300000000001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0.76666699999999999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0.8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0.83333299999999999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0.86666699999999997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0.9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0.93333299999999997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0.96666700000000005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1</v>
      </c>
    </row>
    <row r="5" spans="1:33" x14ac:dyDescent="0.4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3.3333000000000002E-2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6.6667000000000004E-2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0.1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0.13333300000000001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0.16666700000000001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0.2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0.23333300000000001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0.26666699999999999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0.3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0.33333299999999999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0.36666700000000002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0.4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0.43333300000000002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0.466667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0.5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0.53333299999999995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0.56666700000000003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0.6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0.63333300000000003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0.66666700000000001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0.7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0.73333300000000001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0.76666699999999999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0.8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0.83333299999999999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0.86666699999999997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0.9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0.93333299999999997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0.96666700000000005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1</v>
      </c>
    </row>
    <row r="6" spans="1:33" x14ac:dyDescent="0.4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3.3333000000000002E-2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6.6667000000000004E-2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0.1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0.13333300000000001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0.16666700000000001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0.2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0.23333300000000001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0.26666699999999999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0.3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0.33333299999999999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0.36666700000000002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0.4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0.43333300000000002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0.466667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0.5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0.53333299999999995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0.56666700000000003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0.6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0.63333300000000003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0.66666700000000001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0.7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0.73333300000000001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0.76666699999999999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0.8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0.83333299999999999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0.86666699999999997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0.9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0.93333299999999997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0.96666700000000005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1</v>
      </c>
    </row>
    <row r="7" spans="1:33" x14ac:dyDescent="0.4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3.3333000000000002E-2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6.6667000000000004E-2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0.1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0.13333300000000001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0.16666700000000001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0.2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0.23333300000000001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0.26666699999999999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0.3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0.33333299999999999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0.36666700000000002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0.4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0.43333300000000002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0.466667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0.5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0.53333299999999995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0.56666700000000003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0.6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0.63333300000000003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0.66666700000000001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0.7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0.73333300000000001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0.76666699999999999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0.8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0.83333299999999999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0.86666699999999997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0.9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0.93333299999999997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0.96666700000000005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1</v>
      </c>
    </row>
    <row r="8" spans="1:33" x14ac:dyDescent="0.4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3.3333000000000002E-2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6.6667000000000004E-2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0.1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0.13333300000000001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0.16666700000000001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0.2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0.23333300000000001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0.26666699999999999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0.3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0.33333299999999999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0.36666700000000002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0.4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0.43333300000000002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0.466667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0.5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0.53333299999999995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0.56666700000000003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0.6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0.63333300000000003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0.66666700000000001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0.7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0.73333300000000001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0.76666699999999999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0.8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0.83333299999999999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0.86666699999999997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0.9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0.93333299999999997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0.96666700000000005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1</v>
      </c>
    </row>
    <row r="9" spans="1:33" x14ac:dyDescent="0.4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3.3333000000000002E-2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6.6667000000000004E-2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0.1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0.13333300000000001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0.16666700000000001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0.2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0.23333300000000001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0.26666699999999999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0.3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0.33333299999999999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0.36666700000000002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0.4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0.43333300000000002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0.466667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0.5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0.53333299999999995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0.56666700000000003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0.6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0.63333300000000003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0.66666700000000001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0.7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0.73333300000000001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0.76666699999999999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0.8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0.83333299999999999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0.86666699999999997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0.9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0.93333299999999997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0.96666700000000005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1</v>
      </c>
    </row>
    <row r="10" spans="1:33" x14ac:dyDescent="0.4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3.3333000000000002E-2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6.6667000000000004E-2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0.1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0.13333300000000001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0.16666700000000001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0.2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0.23333300000000001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0.26666699999999999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0.3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0.33333299999999999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0.36666700000000002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0.4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0.43333300000000002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0.466667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0.5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0.53333299999999995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0.56666700000000003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0.6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0.63333300000000003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0.66666700000000001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0.7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0.73333300000000001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0.76666699999999999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0.8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0.83333299999999999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0.86666699999999997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0.9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0.93333299999999997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0.96666700000000005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1</v>
      </c>
    </row>
    <row r="11" spans="1:33" x14ac:dyDescent="0.4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3.3333000000000002E-2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6.6667000000000004E-2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0.1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0.13333300000000001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0.16666700000000001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0.2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0.23333300000000001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0.26666699999999999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0.3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0.33333299999999999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0.36666700000000002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0.4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0.43333300000000002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0.466667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0.5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0.53333299999999995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0.56666700000000003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0.6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0.63333300000000003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0.66666700000000001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0.7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0.73333300000000001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0.76666699999999999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0.8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0.83333299999999999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0.86666699999999997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0.9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0.93333299999999997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0.96666700000000005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1</v>
      </c>
    </row>
    <row r="12" spans="1:33" x14ac:dyDescent="0.4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0.38512000000000002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0.37944499999999998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0.39380599999999999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0.40938600000000003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0.425479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0.44325300000000001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0.464503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0.48410700000000001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0.50384899999999999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0.52513799999999999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0.54477699999999996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0.56440900000000005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0.589611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0.61495999999999995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0.63492499999999996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0.654945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0.68072299999999997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0.71492299999999998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0.736348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0.764567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0.79307300000000003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0.82185600000000003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0.84931299999999998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0.877027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0.90496699999999997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0.93312700000000004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0.96738500000000005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0.973908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0.98043100000000005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0.986954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0.99347700000000005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1</v>
      </c>
    </row>
    <row r="13" spans="1:33" x14ac:dyDescent="0.4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1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1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1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1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1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</row>
    <row r="14" spans="1:33" x14ac:dyDescent="0.45">
      <c r="A14" s="12" t="str">
        <f>'Set Schedules Here'!A26</f>
        <v>elec generation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1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1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1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1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1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1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1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1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1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1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1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1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1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1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1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1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1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1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1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1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1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1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1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1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1</v>
      </c>
    </row>
    <row r="15" spans="1:33" x14ac:dyDescent="0.4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1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1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1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1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1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1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1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1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1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1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1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1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1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1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1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1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1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1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1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1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1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1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1</v>
      </c>
    </row>
    <row r="16" spans="1:33" x14ac:dyDescent="0.4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</row>
    <row r="17" spans="1:33" x14ac:dyDescent="0.4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1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1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1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1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1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1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1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1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1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1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1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1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1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1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1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1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1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1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1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1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1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1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</row>
    <row r="18" spans="1:33" x14ac:dyDescent="0.4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1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1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1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1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1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1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1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1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1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1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1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1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1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1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1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1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1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1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1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1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1</v>
      </c>
    </row>
    <row r="19" spans="1:33" x14ac:dyDescent="0.4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3.3333000000000002E-2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6.6667000000000004E-2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0.1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0.13333300000000001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0.16666700000000001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0.2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0.23333300000000001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0.26666699999999999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0.3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0.33333299999999999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0.36666700000000002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0.4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0.43333300000000002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0.466667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0.5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0.53333299999999995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0.56666700000000003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0.6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0.63333300000000003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0.66666700000000001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0.7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0.73333300000000001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0.76666699999999999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0.8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0.83333299999999999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0.86666699999999997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0.9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0.93333299999999997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0.96666700000000005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1</v>
      </c>
    </row>
    <row r="20" spans="1:33" x14ac:dyDescent="0.4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3.3333000000000002E-2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6.6667000000000004E-2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0.1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0.13333300000000001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0.16666700000000001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0.2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0.23333300000000001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0.26666699999999999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0.3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0.33333299999999999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0.36666700000000002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0.4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0.43333300000000002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0.466667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0.5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0.53333299999999995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0.56666700000000003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0.6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0.63333300000000003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0.66666700000000001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0.7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0.73333300000000001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0.76666699999999999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0.8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0.83333299999999999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0.86666699999999997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0.9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0.93333299999999997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0.96666700000000005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1</v>
      </c>
    </row>
    <row r="21" spans="1:33" x14ac:dyDescent="0.4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3.3333000000000002E-2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6.6667000000000004E-2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0.1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0.13333300000000001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0.16666700000000001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0.2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0.23333300000000001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0.26666699999999999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0.3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0.33333299999999999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0.36666700000000002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0.4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0.43333300000000002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0.466667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0.5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0.53333299999999995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0.56666700000000003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0.6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0.63333300000000003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0.66666700000000001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0.7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0.73333300000000001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0.76666699999999999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0.8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0.83333299999999999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0.86666699999999997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0.9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0.93333299999999997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0.96666700000000005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1</v>
      </c>
    </row>
    <row r="22" spans="1:33" x14ac:dyDescent="0.4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3.3333000000000002E-2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6.6667000000000004E-2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0.1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0.13333300000000001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0.16666700000000001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0.2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0.23333300000000001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0.26666699999999999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0.3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0.33333299999999999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0.36666700000000002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0.4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0.43333300000000002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0.466667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0.5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0.53333299999999995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0.56666700000000003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0.6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0.63333300000000003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0.66666700000000001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0.7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0.73333300000000001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0.76666699999999999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0.8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0.83333299999999999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0.86666699999999997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0.9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0.93333299999999997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0.96666700000000005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1</v>
      </c>
    </row>
    <row r="23" spans="1:33" x14ac:dyDescent="0.4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3.3333000000000002E-2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6.6667000000000004E-2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0.1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0.13333300000000001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0.16666700000000001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0.2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0.23333300000000001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0.26666699999999999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0.3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0.33333299999999999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0.36666700000000002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0.4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0.43333300000000002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0.466667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0.5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0.53333299999999995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0.56666700000000003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0.6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0.63333300000000003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0.66666700000000001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0.7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0.73333300000000001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0.76666699999999999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0.8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0.83333299999999999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0.86666699999999997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0.9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0.93333299999999997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0.96666700000000005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1</v>
      </c>
    </row>
    <row r="24" spans="1:33" x14ac:dyDescent="0.4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</row>
    <row r="25" spans="1:33" x14ac:dyDescent="0.4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1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</row>
    <row r="26" spans="1:33" x14ac:dyDescent="0.4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1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</row>
    <row r="27" spans="1:33" x14ac:dyDescent="0.4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3.3333000000000002E-2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6.6667000000000004E-2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0.1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0.13333300000000001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0.16666700000000001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0.2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0.23333300000000001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0.26666699999999999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0.3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0.33333299999999999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0.36666700000000002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0.4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0.43333300000000002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0.466667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0.5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0.53333299999999995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0.56666700000000003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0.6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0.63333300000000003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0.66666700000000001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0.7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0.73333300000000001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0.76666699999999999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0.8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0.83333299999999999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0.86666699999999997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0.9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0.93333299999999997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0.96666700000000005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1</v>
      </c>
    </row>
    <row r="28" spans="1:33" x14ac:dyDescent="0.45">
      <c r="A28" s="12" t="str">
        <f>'Set Schedules Here'!A54</f>
        <v>elec capacity construction subsidy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3.3333000000000002E-2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6.6667000000000004E-2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0.1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0.13333300000000001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0.16666700000000001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0.2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0.23333300000000001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0.26666699999999999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0.3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0.33333299999999999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0.36666700000000002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0.4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0.43333300000000002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0.466667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0.5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0.53333299999999995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0.56666700000000003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0.6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0.63333300000000003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0.66666700000000001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0.7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0.73333300000000001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0.76666699999999999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0.8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0.83333299999999999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0.86666699999999997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0.9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0.93333299999999997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0.96666700000000005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1</v>
      </c>
    </row>
    <row r="29" spans="1:33" x14ac:dyDescent="0.45">
      <c r="A29" s="12" t="str">
        <f>'Set Schedules Here'!A56</f>
        <v>bldgs rebate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1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1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1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1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1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1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1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1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1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1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1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1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1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1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1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1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1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1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1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1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1</v>
      </c>
    </row>
    <row r="30" spans="1:33" x14ac:dyDescent="0.45">
      <c r="A30" s="12" t="str">
        <f>'Set Schedules Here'!A58</f>
        <v>bldgs efficiency standards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0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0.92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0.94666700000000004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0.973333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1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0.2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0.2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0.2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0.2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0.2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0.2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0.2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0.2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0.2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0.2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0.2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0.2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0.2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0.2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0.2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0.2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0.2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0.2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0.2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0.2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0.2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0.2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0.2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0.2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0.2</v>
      </c>
    </row>
    <row r="31" spans="1:33" x14ac:dyDescent="0.45">
      <c r="A31" s="12" t="str">
        <f>'Set Schedules Here'!A60</f>
        <v>bldgs device labeling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1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</row>
    <row r="32" spans="1:33" x14ac:dyDescent="0.45">
      <c r="A32" s="12" t="str">
        <f>'Set Schedules Here'!A62</f>
        <v>bldgs contractor training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1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1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1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1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1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1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1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1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1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1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1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1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1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1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1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1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1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1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1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1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1</v>
      </c>
    </row>
    <row r="33" spans="1:33" x14ac:dyDescent="0.45">
      <c r="A33" s="12" t="str">
        <f>'Set Schedules Here'!A64</f>
        <v>bldgs new component fuel shifting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3.3333000000000002E-2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6.6667000000000004E-2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0.1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0.13333300000000001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0.16666700000000001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0.2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0.23333300000000001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0.26666699999999999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0.3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0.33333299999999999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0.36666700000000002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0.4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0.43333300000000002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0.466667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0.5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0.53333299999999995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0.56666700000000003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0.6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0.63333300000000003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0.66666700000000001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0.7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0.73333300000000001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0.76666699999999999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0.8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0.83333299999999999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0.86666699999999997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0.9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0.93333299999999997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0.96666700000000005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1</v>
      </c>
    </row>
    <row r="34" spans="1:33" x14ac:dyDescent="0.45">
      <c r="A34" s="12" t="str">
        <f>'Set Schedules Here'!A66</f>
        <v>bldgs retrofitting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0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0.25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0.5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0.75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1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1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1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1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1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1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1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1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1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1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1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1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1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1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1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1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1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1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1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1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1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1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1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1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1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1</v>
      </c>
    </row>
    <row r="35" spans="1:33" x14ac:dyDescent="0.45">
      <c r="A35" s="12" t="str">
        <f>'Set Schedules Here'!A68</f>
        <v>bldgs distributed solar subsidy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1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1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1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1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1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1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1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1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1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1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1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1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1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1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1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1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1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1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1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1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1</v>
      </c>
    </row>
    <row r="36" spans="1:33" x14ac:dyDescent="0.45">
      <c r="A36" s="12" t="str">
        <f>'Set Schedules Here'!A70</f>
        <v>bldgs min fraction distributed solar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3.3333000000000002E-2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6.6667000000000004E-2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0.1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0.13333300000000001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0.16666700000000001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0.2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0.23333300000000001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0.26666699999999999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0.3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0.33333299999999999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0.36666700000000002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0.4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0.43333300000000002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0.466667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0.5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0.53333299999999995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0.56666700000000003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0.6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0.63333300000000003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0.66666700000000001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0.7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0.73333300000000001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0.76666699999999999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0.8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0.83333299999999999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0.86666699999999997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0.9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0.93333299999999997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0.96666700000000005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1</v>
      </c>
    </row>
    <row r="37" spans="1:33" x14ac:dyDescent="0.45">
      <c r="A37" s="12" t="str">
        <f>'Set Schedules Here'!A72</f>
        <v>indst methane capture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3.3333000000000002E-2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6.6667000000000004E-2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0.1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0.13333300000000001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0.16666700000000001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0.2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0.23333300000000001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0.26666699999999999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0.3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0.33333299999999999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0.36666700000000002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0.4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0.43333300000000002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0.466667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0.5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0.53333299999999995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0.56666700000000003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0.6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0.63333300000000003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0.66666700000000001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0.7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0.73333300000000001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0.76666699999999999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0.8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0.83333299999999999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0.86666699999999997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0.9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0.93333299999999997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0.96666700000000005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1</v>
      </c>
    </row>
    <row r="38" spans="1:33" x14ac:dyDescent="0.45">
      <c r="A38" s="12" t="str">
        <f>'Set Schedules Here'!A74</f>
        <v>indst methane destruction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3.3333000000000002E-2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6.6667000000000004E-2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0.1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0.13333300000000001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0.16666700000000001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0.2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0.23333300000000001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0.26666699999999999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0.3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0.33333299999999999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0.36666700000000002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0.4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0.43333300000000002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0.466667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0.5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0.53333299999999995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0.56666700000000003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0.6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0.63333300000000003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0.66666700000000001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0.7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0.73333300000000001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0.76666699999999999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0.8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0.83333299999999999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0.86666699999999997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0.9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0.93333299999999997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0.96666700000000005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1</v>
      </c>
    </row>
    <row r="39" spans="1:33" x14ac:dyDescent="0.45">
      <c r="A39" s="12" t="str">
        <f>'Set Schedules Here'!A76</f>
        <v>indst f gas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3.3333000000000002E-2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6.6667000000000004E-2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0.1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0.13333300000000001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0.16666700000000001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0.2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0.23333300000000001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0.26666699999999999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0.3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0.33333299999999999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0.36666700000000002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0.4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0.43333300000000002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0.466667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0.5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0.53333299999999995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0.56666700000000003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0.6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0.63333300000000003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0.66666700000000001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0.7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0.73333300000000001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0.76666699999999999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0.8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0.83333299999999999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0.86666699999999997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0.9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0.93333299999999997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0.96666700000000005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1</v>
      </c>
    </row>
    <row r="40" spans="1:33" x14ac:dyDescent="0.45">
      <c r="A40" s="12" t="str">
        <f>'Set Schedules Here'!A78</f>
        <v>indst f gas destruction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3.3333000000000002E-2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6.6667000000000004E-2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0.1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0.13333300000000001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0.16666700000000001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0.2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0.23333300000000001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0.26666699999999999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0.3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0.33333299999999999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0.36666700000000002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0.4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0.43333300000000002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0.466667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0.5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0.53333299999999995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0.56666700000000003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0.6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0.63333300000000003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0.66666700000000001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0.7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0.73333300000000001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0.76666699999999999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0.8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0.83333299999999999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0.86666699999999997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0.9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0.93333299999999997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0.96666700000000005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1</v>
      </c>
    </row>
    <row r="41" spans="1:33" x14ac:dyDescent="0.45">
      <c r="A41" s="12" t="str">
        <f>'Set Schedules Here'!A80</f>
        <v>indst f gas recovery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3.3333000000000002E-2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6.6667000000000004E-2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0.1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0.13333300000000001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0.16666700000000001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0.2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0.23333300000000001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0.26666699999999999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0.3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0.33333299999999999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0.36666700000000002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0.4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0.43333300000000002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0.466667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0.5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0.53333299999999995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0.56666700000000003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0.6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0.63333300000000003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0.66666700000000001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0.7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0.73333300000000001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0.76666699999999999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0.8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0.83333299999999999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0.86666699999999997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0.9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0.93333299999999997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0.96666700000000005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1</v>
      </c>
    </row>
    <row r="42" spans="1:33" x14ac:dyDescent="0.45">
      <c r="A42" s="12" t="str">
        <f>'Set Schedules Here'!A82</f>
        <v>indst f gas inspct maint retrofit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3.3333000000000002E-2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6.6667000000000004E-2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0.1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0.13333300000000001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0.16666700000000001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0.2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0.23333300000000001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0.26666699999999999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0.3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0.33333299999999999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0.36666700000000002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0.4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0.43333300000000002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0.466667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0.5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0.53333299999999995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0.56666700000000003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0.6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0.63333300000000003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0.66666700000000001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0.7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0.73333300000000001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0.76666699999999999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0.8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0.83333299999999999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0.86666699999999997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0.9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0.93333299999999997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0.96666700000000005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1</v>
      </c>
    </row>
    <row r="43" spans="1:33" x14ac:dyDescent="0.45">
      <c r="A43" s="12" t="str">
        <f>'Set Schedules Here'!A84</f>
        <v>indst cropland and rice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3.3333000000000002E-2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6.6667000000000004E-2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0.1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0.13333300000000001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0.16666700000000001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0.2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0.23333300000000001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0.26666699999999999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0.3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0.33333299999999999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0.36666700000000002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0.4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0.43333300000000002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0.466667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0.5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0.53333299999999995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0.56666700000000003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0.6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0.63333300000000003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0.66666700000000001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0.7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0.73333300000000001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0.76666699999999999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0.8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0.83333299999999999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0.86666699999999997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0.9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0.93333299999999997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0.96666700000000005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1</v>
      </c>
    </row>
    <row r="44" spans="1:33" x14ac:dyDescent="0.45">
      <c r="A44" s="12" t="str">
        <f>'Set Schedules Here'!A86</f>
        <v>indst livestock measures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3.3333000000000002E-2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6.6667000000000004E-2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0.1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0.13333300000000001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0.16666700000000001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0.2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0.23333300000000001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0.26666699999999999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0.3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0.33333299999999999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0.36666700000000002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0.4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0.43333300000000002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0.466667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0.5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0.53333299999999995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0.56666700000000003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0.6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0.63333300000000003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0.66666700000000001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0.7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0.73333300000000001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0.76666699999999999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0.8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0.83333299999999999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0.86666699999999997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0.9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0.93333299999999997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0.96666700000000005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1</v>
      </c>
    </row>
    <row r="45" spans="1:33" x14ac:dyDescent="0.45">
      <c r="A45" s="12" t="str">
        <f>'Set Schedules Here'!A88</f>
        <v>indst cement measures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3.3333000000000002E-2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6.6667000000000004E-2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0.1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0.13333300000000001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0.16666700000000001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0.2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0.23333300000000001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0.26666699999999999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0.3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0.33333299999999999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0.36666700000000002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0.4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0.43333300000000002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0.466667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0.5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0.53333299999999995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0.56666700000000003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0.6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0.63333300000000003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0.66666700000000001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0.7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0.73333300000000001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0.76666699999999999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0.8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0.83333299999999999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0.86666699999999997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0.9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0.93333299999999997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0.96666700000000005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1</v>
      </c>
    </row>
    <row r="46" spans="1:33" x14ac:dyDescent="0.45">
      <c r="A46" s="12" t="str">
        <f>'Set Schedules Here'!A90</f>
        <v>indst early retirement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3.3333000000000002E-2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6.6667000000000004E-2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0.1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0.13333300000000001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0.16666700000000001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0.2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0.23333300000000001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0.26666699999999999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0.3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0.33333299999999999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0.36666700000000002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0.4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0.43333300000000002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0.466667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0.5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0.53333299999999995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0.56666700000000003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0.6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0.63333300000000003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0.66666700000000001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0.7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0.73333300000000001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0.76666699999999999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0.8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0.83333299999999999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0.86666699999999997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0.9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0.93333299999999997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0.96666700000000005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1</v>
      </c>
    </row>
    <row r="47" spans="1:33" x14ac:dyDescent="0.45">
      <c r="A47" s="12" t="str">
        <f>'Set Schedules Here'!A92</f>
        <v>indst system integration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3.3333000000000002E-2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6.6667000000000004E-2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0.1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0.13333300000000001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0.16666700000000001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0.2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0.23333300000000001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0.26666699999999999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0.3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0.33333299999999999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0.36666700000000002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0.4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0.43333300000000002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0.466667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0.5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0.53333299999999995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0.56666700000000003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0.6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0.63333300000000003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0.66666700000000001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0.7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0.73333300000000001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0.76666699999999999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0.8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0.83333299999999999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0.86666699999999997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0.9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0.93333299999999997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0.96666700000000005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1</v>
      </c>
    </row>
    <row r="48" spans="1:33" x14ac:dyDescent="0.45">
      <c r="A48" s="12" t="str">
        <f>'Set Schedules Here'!A94</f>
        <v>indst CHP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3.3333000000000002E-2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6.6667000000000004E-2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0.1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0.13333300000000001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0.16666700000000001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0.2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0.23333300000000001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0.26666699999999999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0.3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0.33333299999999999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0.36666700000000002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0.4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0.43333300000000002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0.466667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0.5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0.53333299999999995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0.56666700000000003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0.6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0.63333300000000003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0.66666700000000001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0.7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0.73333300000000001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0.76666699999999999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0.8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0.83333299999999999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0.86666699999999997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0.9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0.93333299999999997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0.96666700000000005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1</v>
      </c>
    </row>
    <row r="49" spans="1:33" x14ac:dyDescent="0.45">
      <c r="A49" s="12" t="str">
        <f>'Set Schedules Here'!A96</f>
        <v>indst efficiency standards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3.3333000000000002E-2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6.6667000000000004E-2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0.1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0.13333300000000001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0.16666700000000001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0.2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0.23333300000000001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0.26666699999999999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0.3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0.33333299999999999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0.36666700000000002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0.4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0.43333300000000002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0.466667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0.5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0.53333299999999995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0.56666700000000003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0.6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0.63333300000000003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0.66666700000000001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0.7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0.73333300000000001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0.76666699999999999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0.8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0.83333299999999999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0.86666699999999997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0.9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0.93333299999999997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0.96666700000000005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1</v>
      </c>
    </row>
    <row r="50" spans="1:33" x14ac:dyDescent="0.45">
      <c r="A50" s="12" t="str">
        <f>'Set Schedules Here'!A98</f>
        <v>indst fuel type shifting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3.3333000000000002E-2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6.6667000000000004E-2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0.1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0.13333300000000001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0.16666700000000001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0.2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0.23333300000000001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0.26666699999999999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0.3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0.33333299999999999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0.36666700000000002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0.4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0.43333300000000002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0.466667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0.5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0.53333299999999995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0.56666700000000003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0.6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0.63333300000000003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0.66666700000000001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0.7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0.73333300000000001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0.76666699999999999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0.8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0.83333299999999999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0.86666699999999997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0.9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0.93333299999999997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0.96666700000000005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1</v>
      </c>
    </row>
    <row r="51" spans="1:33" x14ac:dyDescent="0.45">
      <c r="A51" s="12" t="str">
        <f>'Set Schedules Here'!A100</f>
        <v>indst reduce nonenergy product demand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3.3333000000000002E-2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6.6667000000000004E-2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0.1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0.13333300000000001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0.16666700000000001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0.2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0.23333300000000001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0.26666699999999999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0.3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0.33333299999999999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0.36666700000000002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0.4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0.43333300000000002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0.466667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0.5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0.53333299999999995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0.56666700000000003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0.6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0.63333300000000003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0.66666700000000001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0.7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0.73333300000000001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0.76666699999999999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0.8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0.83333299999999999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0.86666699999999997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0.9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0.93333299999999997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0.96666700000000005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1</v>
      </c>
    </row>
    <row r="52" spans="1:33" x14ac:dyDescent="0.45">
      <c r="A52" s="12" t="str">
        <f>'Set Schedules Here'!A102</f>
        <v>indst shift to nonanimal products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3.3333000000000002E-2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6.6667000000000004E-2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0.1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0.13333300000000001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0.16666700000000001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0.2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0.23333300000000001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0.26666699999999999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0.3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0.33333299999999999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0.36666700000000002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0.4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0.43333300000000002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0.466667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0.5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0.53333299999999995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0.56666700000000003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0.6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0.63333300000000003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0.66666700000000001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0.7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0.73333300000000001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0.76666699999999999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0.8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0.83333299999999999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0.86666699999999997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0.9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0.93333299999999997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0.96666700000000005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1</v>
      </c>
    </row>
    <row r="53" spans="1:33" x14ac:dyDescent="0.45">
      <c r="A53" s="12" t="str">
        <f>'Set Schedules Here'!A104</f>
        <v>indst reduce fossil fuel exports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3.3333000000000002E-2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6.6667000000000004E-2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0.1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0.13333300000000001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0.16666700000000001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0.2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0.23333300000000001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0.26666699999999999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0.3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0.33333299999999999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0.36666700000000002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0.4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0.43333300000000002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0.466667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0.5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0.53333299999999995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0.56666700000000003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0.6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0.63333300000000003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0.66666700000000001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0.7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0.73333300000000001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0.76666699999999999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0.8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0.83333299999999999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0.86666699999999997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0.9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0.93333299999999997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0.96666700000000005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1</v>
      </c>
    </row>
    <row r="54" spans="1:33" x14ac:dyDescent="0.45">
      <c r="A54" s="12" t="str">
        <f>'Set Schedules Here'!A106</f>
        <v>cross fuel tax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3.3333000000000002E-2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6.6667000000000004E-2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0.1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0.13333300000000001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0.16666700000000001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0.2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0.23333300000000001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0.26666699999999999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0.3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0.33333299999999999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0.36666700000000002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0.4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0.43333300000000002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0.466667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0.5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0.53333299999999995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0.56666700000000003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0.6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0.63333300000000003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0.66666700000000001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0.7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0.73333300000000001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0.76666699999999999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0.8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0.83333299999999999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0.86666699999999997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0.9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0.93333299999999997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0.96666700000000005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1</v>
      </c>
    </row>
    <row r="55" spans="1:33" x14ac:dyDescent="0.45">
      <c r="A55" s="12" t="str">
        <f>'Set Schedules Here'!A108</f>
        <v>cross carbon tax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3.3333000000000002E-2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6.6667000000000004E-2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0.1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0.13333300000000001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0.16666700000000001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0.2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0.23333300000000001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0.26666699999999999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0.3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0.33333299999999999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0.36666700000000002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0.4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0.43333300000000002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0.466667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0.5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0.53333299999999995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0.56666700000000003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0.6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0.63333300000000003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0.66666700000000001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0.7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0.73333300000000001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0.76666699999999999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0.8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0.83333299999999999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0.86666699999999997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0.9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0.93333299999999997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0.96666700000000005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1</v>
      </c>
    </row>
    <row r="56" spans="1:33" x14ac:dyDescent="0.45">
      <c r="A56" s="12" t="str">
        <f>'Set Schedules Here'!A110</f>
        <v>cross reduce BAU subsidies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0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0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3.3333000000000002E-2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6.6667000000000004E-2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0.1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0.13333300000000001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0.16666700000000001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0.2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0.23333300000000001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0.26666699999999999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0.3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0.33333299999999999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0.36666700000000002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0.4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0.43333300000000002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0.466667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0.5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0.53333299999999995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0.56666700000000003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0.6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0.63333300000000003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0.66666700000000001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0.7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0.73333300000000001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0.76666699999999999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0.8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0.83333299999999999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0.86666699999999997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0.9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0.93333299999999997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0.96666700000000005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1</v>
      </c>
    </row>
    <row r="57" spans="1:33" x14ac:dyDescent="0.45">
      <c r="A57" s="12" t="str">
        <f>'Set Schedules Here'!A112</f>
        <v>cross CCS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0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0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3.3333000000000002E-2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6.6667000000000004E-2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0.1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0.13333300000000001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0.16666700000000001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0.2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0.23333300000000001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0.26666699999999999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0.3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0.33333299999999999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0.36666700000000002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0.4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0.43333300000000002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0.466667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0.5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0.53333299999999995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0.56666700000000003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0.6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0.63333300000000003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0.66666700000000001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0.7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0.73333300000000001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0.76666699999999999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0.8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0.83333299999999999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0.86666699999999997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0.9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0.93333299999999997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0.96666700000000005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1</v>
      </c>
    </row>
    <row r="58" spans="1:33" x14ac:dyDescent="0.45">
      <c r="A58" s="12" t="str">
        <f>'Set Schedules Here'!A114</f>
        <v>cross toggle whether policies affect energy prices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</row>
    <row r="59" spans="1:33" x14ac:dyDescent="0.45">
      <c r="A59" s="12" t="str">
        <f>'Set Schedules Here'!A116</f>
        <v>cross toggle whether carbon tax affects process emissions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1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1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1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1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1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1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1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1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1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1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1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1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1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1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1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1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1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1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1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1</v>
      </c>
    </row>
    <row r="60" spans="1:33" x14ac:dyDescent="0.45">
      <c r="A60" s="12" t="str">
        <f>'Set Schedules Here'!A118</f>
        <v>cross toggle whether carbon tax affects non CO2 emissions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1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1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1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1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1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1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1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1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1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1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1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1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1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1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1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1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1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1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1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1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1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1</v>
      </c>
    </row>
    <row r="61" spans="1:33" x14ac:dyDescent="0.45">
      <c r="A61" s="12" t="str">
        <f>'Set Schedules Here'!A120</f>
        <v>cross fuel price deregulation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3.3333000000000002E-2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6.6667000000000004E-2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0.1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0.13333300000000001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0.16666700000000001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0.2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0.23333300000000001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0.26666699999999999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0.3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0.33333299999999999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0.36666700000000002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0.4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0.43333300000000002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0.466667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0.5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0.53333299999999995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0.56666700000000003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0.6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0.63333300000000003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0.66666700000000001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0.7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0.73333300000000001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0.76666699999999999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0.8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0.83333299999999999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0.86666699999999997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0.9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0.93333299999999997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0.96666700000000005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1</v>
      </c>
    </row>
    <row r="62" spans="1:33" x14ac:dyDescent="0.45">
      <c r="A62" s="12" t="str">
        <f>'Set Schedules Here'!A122</f>
        <v>heat convert heat to CHP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0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0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3.3333000000000002E-2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6.6667000000000004E-2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0.1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0.13333300000000001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0.16666700000000001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0.2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0.23333300000000001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0.26666699999999999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0.3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0.33333299999999999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0.36666700000000002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0.4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0.43333300000000002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0.466667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0.5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0.53333299999999995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0.56666700000000003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0.6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0.63333300000000003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0.66666700000000001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0.7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0.73333300000000001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0.76666699999999999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0.8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0.83333299999999999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0.86666699999999997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0.9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0.93333299999999997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0.96666700000000005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1</v>
      </c>
    </row>
    <row r="63" spans="1:33" x14ac:dyDescent="0.45">
      <c r="A63" s="12" t="str">
        <f>'Set Schedules Here'!A124</f>
        <v>heat fuel type shifting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3.3333000000000002E-2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6.6667000000000004E-2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0.1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0.13333300000000001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0.16666700000000001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0.2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0.23333300000000001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0.26666699999999999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0.3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0.33333299999999999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0.36666700000000002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0.4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0.43333300000000002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0.466667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0.5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0.53333299999999995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0.56666700000000003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0.6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0.63333300000000003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0.66666700000000001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0.7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0.73333300000000001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0.76666699999999999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0.8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0.83333299999999999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0.86666699999999997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0.9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0.93333299999999997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0.96666700000000005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1</v>
      </c>
    </row>
    <row r="64" spans="1:33" x14ac:dyDescent="0.45">
      <c r="A64" s="12" t="str">
        <f>'Set Schedules Here'!A126</f>
        <v>hydgn shift production pathways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3.3333000000000002E-2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6.6667000000000004E-2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0.1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0.13333300000000001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0.16666700000000001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0.2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0.23333300000000001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0.26666699999999999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0.3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0.33333299999999999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0.36666700000000002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0.4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0.43333300000000002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0.466667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0.5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0.53333299999999995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0.56666700000000003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0.6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0.63333300000000003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0.66666700000000001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0.7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0.73333300000000001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0.76666699999999999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0.8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0.83333299999999999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0.86666699999999997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0.9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0.93333299999999997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0.96666700000000005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1</v>
      </c>
    </row>
    <row r="65" spans="1:33" x14ac:dyDescent="0.45">
      <c r="A65" s="12" t="str">
        <f>'Set Schedules Here'!A128</f>
        <v>land forest set asides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3.3333000000000002E-2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6.6667000000000004E-2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0.1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0.13333300000000001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0.16666700000000001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0.2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0.23333300000000001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0.26666699999999999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0.3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0.33333299999999999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0.36666700000000002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0.4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0.43333300000000002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0.466667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0.5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0.53333299999999995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0.56666700000000003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0.6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0.63333300000000003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0.66666700000000001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0.7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0.73333300000000001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0.76666699999999999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0.8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0.83333299999999999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0.86666699999999997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0.9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0.93333299999999997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0.96666700000000005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1</v>
      </c>
    </row>
    <row r="66" spans="1:33" x14ac:dyDescent="0.45">
      <c r="A66" s="12" t="str">
        <f>'Set Schedules Here'!A130</f>
        <v>land afforestation and reforestation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3.3333000000000002E-2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6.6667000000000004E-2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0.1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0.13333300000000001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0.16666700000000001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0.2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0.23333300000000001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0.26666699999999999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0.3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0.33333299999999999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0.36666700000000002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0.4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0.43333300000000002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0.466667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0.5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0.53333299999999995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0.56666700000000003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0.6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0.63333300000000003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0.66666700000000001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0.7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0.73333300000000001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0.76666699999999999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0.8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0.83333299999999999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0.86666699999999997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0.9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0.93333299999999997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0.96666700000000005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1</v>
      </c>
    </row>
    <row r="67" spans="1:33" x14ac:dyDescent="0.45">
      <c r="A67" s="12" t="str">
        <f>'Set Schedules Here'!A132</f>
        <v>land forest management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3.3333000000000002E-2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6.6667000000000004E-2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0.1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0.13333300000000001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0.16666700000000001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0.2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0.23333300000000001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0.26666699999999999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0.3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0.33333299999999999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0.36666700000000002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0.4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0.43333300000000002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0.466667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0.5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0.53333299999999995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0.56666700000000003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0.6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0.63333300000000003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0.66666700000000001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0.7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0.73333300000000001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0.76666699999999999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0.8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0.83333299999999999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0.86666699999999997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0.9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0.93333299999999997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0.96666700000000005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1</v>
      </c>
    </row>
    <row r="68" spans="1:33" x14ac:dyDescent="0.45">
      <c r="A68" s="12" t="str">
        <f>'Set Schedules Here'!A134</f>
        <v>land avoid deforestation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3.3333000000000002E-2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6.6667000000000004E-2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0.1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0.13333300000000001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0.16666700000000001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0.2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0.23333300000000001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0.26666699999999999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0.3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0.33333299999999999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0.36666700000000002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0.4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0.43333300000000002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0.466667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0.5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0.53333299999999995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0.56666700000000003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0.6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0.63333300000000003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0.66666700000000001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0.7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0.73333300000000001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0.76666699999999999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0.8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0.83333299999999999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0.86666699999999997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0.9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0.93333299999999997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0.96666700000000005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1</v>
      </c>
    </row>
    <row r="69" spans="1:33" x14ac:dyDescent="0.45">
      <c r="A69" s="12" t="str">
        <f>'Set Schedules Here'!A136</f>
        <v>land peatland restoration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1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1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1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1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1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1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1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1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1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1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1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1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1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1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1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1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1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1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1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1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1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1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1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1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1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1</v>
      </c>
    </row>
    <row r="70" spans="1:33" x14ac:dyDescent="0.45">
      <c r="A70" s="12" t="str">
        <f>'Set Schedules Here'!A138</f>
        <v>land forest restoration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1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1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1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1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1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1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1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1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1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1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1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1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1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1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1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1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1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1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1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1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1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1</v>
      </c>
    </row>
    <row r="71" spans="1:33" x14ac:dyDescent="0.45">
      <c r="A71" s="12" t="str">
        <f>'Set Schedules Here'!A140</f>
        <v>RnD transportation capital cost reduction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2.2648000000000001E-2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2.9464000000000001E-2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3.8253000000000002E-2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4.9532E-2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6.3918000000000003E-2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8.2127000000000006E-2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0.104951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0.133213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0.167683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0.208958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0.25730900000000001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0.31250899999999998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0.37370999999999999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0.43940099999999999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0.50749999999999995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0.57559899999999997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0.64129000000000003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0.70249099999999998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0.757691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0.80604200000000004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0.84731699999999999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0.88178699999999999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0.910049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0.93287299999999995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0.95108199999999998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0.96546799999999999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0.97674700000000003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0.98553599999999997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0.99235200000000001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0.99761900000000003</v>
      </c>
    </row>
    <row r="72" spans="1:33" x14ac:dyDescent="0.45">
      <c r="A72" s="12" t="str">
        <f>'Set Schedules Here'!A142</f>
        <v>RnD electricity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2.2648000000000001E-2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2.9464000000000001E-2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3.8253000000000002E-2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4.9532E-2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6.3918000000000003E-2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8.2127000000000006E-2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0.104951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0.133213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0.167683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0.208958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0.25730900000000001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0.31250899999999998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0.37370999999999999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0.43940099999999999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0.50749999999999995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0.57559899999999997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0.64129000000000003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0.70249099999999998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0.757691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0.80604200000000004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0.84731699999999999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0.88178699999999999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0.910049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0.93287299999999995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0.95108199999999998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0.96546799999999999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0.97674700000000003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0.98553599999999997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0.99235200000000001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0.99761900000000003</v>
      </c>
    </row>
    <row r="73" spans="1:33" x14ac:dyDescent="0.45">
      <c r="A73" s="12" t="str">
        <f>'Set Schedules Here'!A144</f>
        <v>RnD building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2.2648000000000001E-2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2.9464000000000001E-2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3.8253000000000002E-2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4.9532E-2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6.3918000000000003E-2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8.2127000000000006E-2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0.104951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0.133213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0.167683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0.208958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0.25730900000000001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0.31250899999999998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0.37370999999999999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0.43940099999999999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0.50749999999999995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0.57559899999999997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0.64129000000000003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0.70249099999999998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0.757691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0.80604200000000004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0.84731699999999999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0.88178699999999999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0.910049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0.93287299999999995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0.95108199999999998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0.96546799999999999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0.97674700000000003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0.98553599999999997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0.99235200000000001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0.99761900000000003</v>
      </c>
    </row>
    <row r="74" spans="1:33" x14ac:dyDescent="0.45">
      <c r="A74" s="12" t="str">
        <f>'Set Schedules Here'!A146</f>
        <v>RnD industry capital cost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2.2648000000000001E-2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2.9464000000000001E-2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3.8253000000000002E-2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4.9532E-2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6.3918000000000003E-2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8.2127000000000006E-2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0.104951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0.133213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0.167683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0.208958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0.25730900000000001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0.31250899999999998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0.37370999999999999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0.43940099999999999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0.50749999999999995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0.57559899999999997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0.64129000000000003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0.70249099999999998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0.757691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0.80604200000000004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0.84731699999999999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0.88178699999999999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0.910049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0.93287299999999995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0.95108199999999998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0.96546799999999999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0.97674700000000003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0.98553599999999997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0.99235200000000001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0.99761900000000003</v>
      </c>
    </row>
    <row r="75" spans="1:33" x14ac:dyDescent="0.45">
      <c r="A75" s="12" t="str">
        <f>'Set Schedules Here'!A148</f>
        <v>RnD CCS capital cost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2.2648000000000001E-2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2.9464000000000001E-2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3.8253000000000002E-2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4.9532E-2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6.3918000000000003E-2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8.2127000000000006E-2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0.104951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0.133213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0.167683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0.208958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0.25730900000000001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0.31250899999999998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0.37370999999999999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0.43940099999999999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0.50749999999999995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0.57559899999999997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0.64129000000000003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0.70249099999999998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0.757691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0.80604200000000004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0.84731699999999999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0.88178699999999999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0.910049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0.93287299999999995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0.95108199999999998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0.96546799999999999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0.97674700000000003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0.98553599999999997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0.99235200000000001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0.99761900000000003</v>
      </c>
    </row>
    <row r="76" spans="1:33" x14ac:dyDescent="0.45">
      <c r="A76" s="12" t="str">
        <f>'Set Schedules Here'!A150</f>
        <v>RnD transportation fuel use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2.2648000000000001E-2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2.9464000000000001E-2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3.8253000000000002E-2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4.9532E-2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6.3918000000000003E-2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8.2127000000000006E-2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0.104951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0.133213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0.167683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0.208958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0.25730900000000001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0.31250899999999998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0.37370999999999999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0.43940099999999999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0.50749999999999995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0.57559899999999997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0.64129000000000003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0.70249099999999998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0.757691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0.80604200000000004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0.84731699999999999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0.88178699999999999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0.910049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0.93287299999999995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0.95108199999999998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0.96546799999999999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0.97674700000000003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0.98553599999999997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0.99235200000000001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0.99761900000000003</v>
      </c>
    </row>
    <row r="77" spans="1:33" x14ac:dyDescent="0.45">
      <c r="A77" s="12" t="str">
        <f>'Set Schedules Here'!A152</f>
        <v>RnD electricity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2.2648000000000001E-2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2.9464000000000001E-2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3.8253000000000002E-2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4.9532E-2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6.3918000000000003E-2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8.2127000000000006E-2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0.104951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0.133213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0.167683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0.208958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0.25730900000000001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0.31250899999999998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0.37370999999999999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0.43940099999999999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0.50749999999999995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0.57559899999999997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0.64129000000000003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0.70249099999999998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0.757691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0.80604200000000004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0.84731699999999999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0.88178699999999999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0.910049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0.93287299999999995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0.95108199999999998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0.96546799999999999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0.97674700000000003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0.98553599999999997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0.99235200000000001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0.99761900000000003</v>
      </c>
    </row>
    <row r="78" spans="1:33" x14ac:dyDescent="0.45">
      <c r="A78" s="12" t="str">
        <f>'Set Schedules Here'!A154</f>
        <v>RnD building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2.2648000000000001E-2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2.9464000000000001E-2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3.8253000000000002E-2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4.9532E-2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6.3918000000000003E-2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8.2127000000000006E-2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0.104951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0.133213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0.167683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0.208958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0.25730900000000001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0.31250899999999998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0.37370999999999999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0.43940099999999999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0.50749999999999995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0.57559899999999997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0.64129000000000003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0.70249099999999998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0.757691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0.80604200000000004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0.84731699999999999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0.88178699999999999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0.910049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0.93287299999999995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0.95108199999999998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0.96546799999999999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0.97674700000000003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0.98553599999999997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0.99235200000000001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0.99761900000000003</v>
      </c>
    </row>
    <row r="79" spans="1:33" x14ac:dyDescent="0.45">
      <c r="A79" s="12" t="str">
        <f>'Set Schedules Here'!A156</f>
        <v>RnD industry fuel use reduction</v>
      </c>
      <c r="B79">
        <f>ROUND(IF(B$1=2050,TREND(INDEX('Set Schedules Here'!157:157,1,MATCH(B$1,'Set Schedules Here'!156:156,0)),INDEX('Set Schedules Here'!156:156,1,MATCH(B$1,'Set Schedules Here'!156:156,0)),B$1),TREND(INDEX('Set Schedules Here'!157:157,1,MATCH(B$1,'Set Schedules Here'!156:156,1)):INDEX('Set Schedules Here'!157:157,1,MATCH(B$1,'Set Schedules Here'!156:156,1)+1),INDEX('Set Schedules Here'!156:156,1,MATCH(B$1,'Set Schedules Here'!156:156,1)):INDEX('Set Schedules Here'!156:156,1,MATCH(B$1,'Set Schedules Here'!156:156,1)+1),B$1)),rounding_decimal_places)</f>
        <v>0</v>
      </c>
      <c r="C79">
        <f>ROUND(IF(C$1=2050,TREND(INDEX('Set Schedules Here'!157:157,1,MATCH(C$1,'Set Schedules Here'!156:156,0)),INDEX('Set Schedules Here'!156:156,1,MATCH(C$1,'Set Schedules Here'!156:156,0)),C$1),TREND(INDEX('Set Schedules Here'!157:157,1,MATCH(C$1,'Set Schedules Here'!156:156,1)):INDEX('Set Schedules Here'!157:157,1,MATCH(C$1,'Set Schedules Here'!156:156,1)+1),INDEX('Set Schedules Here'!156:156,1,MATCH(C$1,'Set Schedules Here'!156:156,1)):INDEX('Set Schedules Here'!156:156,1,MATCH(C$1,'Set Schedules Here'!156:156,1)+1),C$1)),rounding_decimal_places)</f>
        <v>0</v>
      </c>
      <c r="D79">
        <f>ROUND(IF(D$1=2050,TREND(INDEX('Set Schedules Here'!157:157,1,MATCH(D$1,'Set Schedules Here'!156:156,0)),INDEX('Set Schedules Here'!156:156,1,MATCH(D$1,'Set Schedules Here'!156:156,0)),D$1),TREND(INDEX('Set Schedules Here'!157:157,1,MATCH(D$1,'Set Schedules Here'!156:156,1)):INDEX('Set Schedules Here'!157:157,1,MATCH(D$1,'Set Schedules Here'!156:156,1)+1),INDEX('Set Schedules Here'!156:156,1,MATCH(D$1,'Set Schedules Here'!156:156,1)):INDEX('Set Schedules Here'!156:156,1,MATCH(D$1,'Set Schedules Here'!156:156,1)+1),D$1)),rounding_decimal_places)</f>
        <v>2.2648000000000001E-2</v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2.9464000000000001E-2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3.8253000000000002E-2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4.9532E-2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6.3918000000000003E-2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8.2127000000000006E-2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0.104951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0.133213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0.167683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0.208958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0.25730900000000001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0.31250899999999998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0.37370999999999999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0.43940099999999999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0.50749999999999995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0.57559899999999997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0.64129000000000003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0.70249099999999998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0.757691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0.80604200000000004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0.84731699999999999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0.88178699999999999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0.910049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0.93287299999999995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0.95108199999999998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0.96546799999999999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0.97674700000000003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0.98553599999999997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0.99235200000000001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0.99761900000000003</v>
      </c>
    </row>
    <row r="80" spans="1:33" x14ac:dyDescent="0.45">
      <c r="A80" s="12" t="str">
        <f>'Set Schedules Here'!A158</f>
        <v>RnD CCS fuel use reduction</v>
      </c>
      <c r="B80">
        <f>ROUND(IF(B$1=2050,TREND(INDEX('Set Schedules Here'!159:159,1,MATCH(B$1,'Set Schedules Here'!158:158,0)),INDEX('Set Schedules Here'!158:158,1,MATCH(B$1,'Set Schedules Here'!158:158,0)),B$1),TREND(INDEX('Set Schedules Here'!159:159,1,MATCH(B$1,'Set Schedules Here'!158:158,1)):INDEX('Set Schedules Here'!159:159,1,MATCH(B$1,'Set Schedules Here'!158:158,1)+1),INDEX('Set Schedules Here'!158:158,1,MATCH(B$1,'Set Schedules Here'!158:158,1)):INDEX('Set Schedules Here'!158:158,1,MATCH(B$1,'Set Schedules Here'!158:158,1)+1),B$1)),rounding_decimal_places)</f>
        <v>0</v>
      </c>
      <c r="C80">
        <f>ROUND(IF(C$1=2050,TREND(INDEX('Set Schedules Here'!159:159,1,MATCH(C$1,'Set Schedules Here'!158:158,0)),INDEX('Set Schedules Here'!158:158,1,MATCH(C$1,'Set Schedules Here'!158:158,0)),C$1),TREND(INDEX('Set Schedules Here'!159:159,1,MATCH(C$1,'Set Schedules Here'!158:158,1)):INDEX('Set Schedules Here'!159:159,1,MATCH(C$1,'Set Schedules Here'!158:158,1)+1),INDEX('Set Schedules Here'!158:158,1,MATCH(C$1,'Set Schedules Here'!158:158,1)):INDEX('Set Schedules Here'!158:158,1,MATCH(C$1,'Set Schedules Here'!158:158,1)+1),C$1)),rounding_decimal_places)</f>
        <v>0</v>
      </c>
      <c r="D80">
        <f>ROUND(IF(D$1=2050,TREND(INDEX('Set Schedules Here'!159:159,1,MATCH(D$1,'Set Schedules Here'!158:158,0)),INDEX('Set Schedules Here'!158:158,1,MATCH(D$1,'Set Schedules Here'!158:158,0)),D$1),TREND(INDEX('Set Schedules Here'!159:159,1,MATCH(D$1,'Set Schedules Here'!158:158,1)):INDEX('Set Schedules Here'!159:159,1,MATCH(D$1,'Set Schedules Here'!158:158,1)+1),INDEX('Set Schedules Here'!158:158,1,MATCH(D$1,'Set Schedules Here'!158:158,1)):INDEX('Set Schedules Here'!158:158,1,MATCH(D$1,'Set Schedules Here'!158:158,1)+1),D$1)),rounding_decimal_places)</f>
        <v>2.2648000000000001E-2</v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2.9464000000000001E-2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3.8253000000000002E-2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4.9532E-2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6.3918000000000003E-2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8.2127000000000006E-2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0.104951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0.133213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0.167683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0.208958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0.25730900000000001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0.31250899999999998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0.37370999999999999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0.43940099999999999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0.50749999999999995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0.57559899999999997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0.64129000000000003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0.70249099999999998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0.757691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0.80604200000000004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0.84731699999999999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0.88178699999999999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0.910049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0.93287299999999995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0.95108199999999998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0.96546799999999999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0.97674700000000003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0.98553599999999997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0.99235200000000001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0.99761900000000003</v>
      </c>
    </row>
    <row r="81" spans="1:33" x14ac:dyDescent="0.45">
      <c r="A81" s="12" t="str">
        <f>'Set Schedules Here'!A160</f>
        <v>geoeng direct air capture</v>
      </c>
      <c r="B81">
        <f>ROUND(IF(B$1=2050,TREND(INDEX('Set Schedules Here'!161:161,1,MATCH(B$1,'Set Schedules Here'!160:160,0)),INDEX('Set Schedules Here'!160:160,1,MATCH(B$1,'Set Schedules Here'!160:160,0)),B$1),TREND(INDEX('Set Schedules Here'!161:161,1,MATCH(B$1,'Set Schedules Here'!160:160,1)):INDEX('Set Schedules Here'!161:161,1,MATCH(B$1,'Set Schedules Here'!160:160,1)+1),INDEX('Set Schedules Here'!160:160,1,MATCH(B$1,'Set Schedules Here'!160:160,1)):INDEX('Set Schedules Here'!160:160,1,MATCH(B$1,'Set Schedules Here'!160:160,1)+1),B$1)),rounding_decimal_places)</f>
        <v>0</v>
      </c>
      <c r="C81">
        <f>ROUND(IF(C$1=2050,TREND(INDEX('Set Schedules Here'!161:161,1,MATCH(C$1,'Set Schedules Here'!160:160,0)),INDEX('Set Schedules Here'!160:160,1,MATCH(C$1,'Set Schedules Here'!160:160,0)),C$1),TREND(INDEX('Set Schedules Here'!161:161,1,MATCH(C$1,'Set Schedules Here'!160:160,1)):INDEX('Set Schedules Here'!161:161,1,MATCH(C$1,'Set Schedules Here'!160:160,1)+1),INDEX('Set Schedules Here'!160:160,1,MATCH(C$1,'Set Schedules Here'!160:160,1)):INDEX('Set Schedules Here'!160:160,1,MATCH(C$1,'Set Schedules Here'!160:160,1)+1),C$1)),rounding_decimal_places)</f>
        <v>0</v>
      </c>
      <c r="D81">
        <f>ROUND(IF(D$1=2050,TREND(INDEX('Set Schedules Here'!161:161,1,MATCH(D$1,'Set Schedules Here'!160:160,0)),INDEX('Set Schedules Here'!160:160,1,MATCH(D$1,'Set Schedules Here'!160:160,0)),D$1),TREND(INDEX('Set Schedules Here'!161:161,1,MATCH(D$1,'Set Schedules Here'!160:160,1)):INDEX('Set Schedules Here'!161:161,1,MATCH(D$1,'Set Schedules Here'!160:160,1)+1),INDEX('Set Schedules Here'!160:160,1,MATCH(D$1,'Set Schedules Here'!160:160,1)):INDEX('Set Schedules Here'!160:160,1,MATCH(D$1,'Set Schedules Here'!160:160,1)+1),D$1)),rounding_decimal_places)</f>
        <v>3.3333000000000002E-2</v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6.6667000000000004E-2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0.1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0.13333300000000001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0.16666700000000001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0.2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0.23333300000000001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0.26666699999999999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0.3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0.33333299999999999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0.36666700000000002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0.4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0.43333300000000002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0.466667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0.5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0.53333299999999995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0.56666700000000003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0.6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0.63333300000000003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0.66666700000000001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0.7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0.73333300000000001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0.76666699999999999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0.8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0.83333299999999999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0.86666699999999997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0.9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0.93333299999999997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0.96666700000000005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1</v>
      </c>
    </row>
    <row r="82" spans="1:33" x14ac:dyDescent="0.45">
      <c r="A82" s="12" t="str">
        <f>'Set Schedules Here'!A162</f>
        <v>settings exogenous GDP adjustment</v>
      </c>
      <c r="B82">
        <f>ROUND(IF(B$1=2050,TREND(INDEX('Set Schedules Here'!163:163,1,MATCH(B$1,'Set Schedules Here'!162:162,0)),INDEX('Set Schedules Here'!162:162,1,MATCH(B$1,'Set Schedules Here'!162:162,0)),B$1),TREND(INDEX('Set Schedules Here'!163:163,1,MATCH(B$1,'Set Schedules Here'!162:162,1)):INDEX('Set Schedules Here'!163:163,1,MATCH(B$1,'Set Schedules Here'!162:162,1)+1),INDEX('Set Schedules Here'!162:162,1,MATCH(B$1,'Set Schedules Here'!162:162,1)):INDEX('Set Schedules Here'!162:162,1,MATCH(B$1,'Set Schedules Here'!162:162,1)+1),B$1)),rounding_decimal_places)</f>
        <v>0</v>
      </c>
      <c r="C82">
        <f>ROUND(IF(C$1=2050,TREND(INDEX('Set Schedules Here'!163:163,1,MATCH(C$1,'Set Schedules Here'!162:162,0)),INDEX('Set Schedules Here'!162:162,1,MATCH(C$1,'Set Schedules Here'!162:162,0)),C$1),TREND(INDEX('Set Schedules Here'!163:163,1,MATCH(C$1,'Set Schedules Here'!162:162,1)):INDEX('Set Schedules Here'!163:163,1,MATCH(C$1,'Set Schedules Here'!162:162,1)+1),INDEX('Set Schedules Here'!162:162,1,MATCH(C$1,'Set Schedules Here'!162:162,1)):INDEX('Set Schedules Here'!162:162,1,MATCH(C$1,'Set Schedules Here'!162:162,1)+1),C$1)),rounding_decimal_places)</f>
        <v>1</v>
      </c>
      <c r="D82">
        <f>ROUND(IF(D$1=2050,TREND(INDEX('Set Schedules Here'!163:163,1,MATCH(D$1,'Set Schedules Here'!162:162,0)),INDEX('Set Schedules Here'!162:162,1,MATCH(D$1,'Set Schedules Here'!162:162,0)),D$1),TREND(INDEX('Set Schedules Here'!163:163,1,MATCH(D$1,'Set Schedules Here'!162:162,1)):INDEX('Set Schedules Here'!163:163,1,MATCH(D$1,'Set Schedules Here'!162:162,1)+1),INDEX('Set Schedules Here'!162:162,1,MATCH(D$1,'Set Schedules Here'!162:162,1)):INDEX('Set Schedules Here'!162:162,1,MATCH(D$1,'Set Schedules Here'!162:162,1)+1),D$1)),rounding_decimal_places)</f>
        <v>0.69902900000000001</v>
      </c>
      <c r="E82">
        <f>ROUND(IF(E$1=2050,TREND(INDEX('Set Schedules Here'!163:163,1,MATCH(E$1,'Set Schedules Here'!162:162,0)),INDEX('Set Schedules Here'!162:162,1,MATCH(E$1,'Set Schedules Here'!162:162,0)),E$1),TREND(INDEX('Set Schedules Here'!163:163,1,MATCH(E$1,'Set Schedules Here'!162:162,1)):INDEX('Set Schedules Here'!163:163,1,MATCH(E$1,'Set Schedules Here'!162:162,1)+1),INDEX('Set Schedules Here'!162:162,1,MATCH(E$1,'Set Schedules Here'!162:162,1)):INDEX('Set Schedules Here'!162:162,1,MATCH(E$1,'Set Schedules Here'!162:162,1)+1),E$1)),rounding_decimal_places)</f>
        <v>0.48864099999999999</v>
      </c>
      <c r="F82">
        <f>ROUND(IF(F$1=2050,TREND(INDEX('Set Schedules Here'!163:163,1,MATCH(F$1,'Set Schedules Here'!162:162,0)),INDEX('Set Schedules Here'!162:162,1,MATCH(F$1,'Set Schedules Here'!162:162,0)),F$1),TREND(INDEX('Set Schedules Here'!163:163,1,MATCH(F$1,'Set Schedules Here'!162:162,1)):INDEX('Set Schedules Here'!163:163,1,MATCH(F$1,'Set Schedules Here'!162:162,1)+1),INDEX('Set Schedules Here'!162:162,1,MATCH(F$1,'Set Schedules Here'!162:162,1)):INDEX('Set Schedules Here'!162:162,1,MATCH(F$1,'Set Schedules Here'!162:162,1)+1),F$1)),rounding_decimal_places)</f>
        <v>0.34157399999999999</v>
      </c>
      <c r="G82">
        <f>ROUND(IF(G$1=2050,TREND(INDEX('Set Schedules Here'!163:163,1,MATCH(G$1,'Set Schedules Here'!162:162,0)),INDEX('Set Schedules Here'!162:162,1,MATCH(G$1,'Set Schedules Here'!162:162,0)),G$1),TREND(INDEX('Set Schedules Here'!163:163,1,MATCH(G$1,'Set Schedules Here'!162:162,1)):INDEX('Set Schedules Here'!163:163,1,MATCH(G$1,'Set Schedules Here'!162:162,1)+1),INDEX('Set Schedules Here'!162:162,1,MATCH(G$1,'Set Schedules Here'!162:162,1)):INDEX('Set Schedules Here'!162:162,1,MATCH(G$1,'Set Schedules Here'!162:162,1)+1),G$1)),rounding_decimal_places)</f>
        <v>0.23877000000000001</v>
      </c>
      <c r="H82">
        <f>ROUND(IF(H$1=2050,TREND(INDEX('Set Schedules Here'!163:163,1,MATCH(H$1,'Set Schedules Here'!162:162,0)),INDEX('Set Schedules Here'!162:162,1,MATCH(H$1,'Set Schedules Here'!162:162,0)),H$1),TREND(INDEX('Set Schedules Here'!163:163,1,MATCH(H$1,'Set Schedules Here'!162:162,1)):INDEX('Set Schedules Here'!163:163,1,MATCH(H$1,'Set Schedules Here'!162:162,1)+1),INDEX('Set Schedules Here'!162:162,1,MATCH(H$1,'Set Schedules Here'!162:162,1)):INDEX('Set Schedules Here'!162:162,1,MATCH(H$1,'Set Schedules Here'!162:162,1)+1),H$1)),rounding_decimal_places)</f>
        <v>0.166907</v>
      </c>
      <c r="I82">
        <f>ROUND(IF(I$1=2050,TREND(INDEX('Set Schedules Here'!163:163,1,MATCH(I$1,'Set Schedules Here'!162:162,0)),INDEX('Set Schedules Here'!162:162,1,MATCH(I$1,'Set Schedules Here'!162:162,0)),I$1),TREND(INDEX('Set Schedules Here'!163:163,1,MATCH(I$1,'Set Schedules Here'!162:162,1)):INDEX('Set Schedules Here'!163:163,1,MATCH(I$1,'Set Schedules Here'!162:162,1)+1),INDEX('Set Schedules Here'!162:162,1,MATCH(I$1,'Set Schedules Here'!162:162,1)):INDEX('Set Schedules Here'!162:162,1,MATCH(I$1,'Set Schedules Here'!162:162,1)+1),I$1)),rounding_decimal_places)</f>
        <v>0.116673</v>
      </c>
      <c r="J82">
        <f>ROUND(IF(J$1=2050,TREND(INDEX('Set Schedules Here'!163:163,1,MATCH(J$1,'Set Schedules Here'!162:162,0)),INDEX('Set Schedules Here'!162:162,1,MATCH(J$1,'Set Schedules Here'!162:162,0)),J$1),TREND(INDEX('Set Schedules Here'!163:163,1,MATCH(J$1,'Set Schedules Here'!162:162,1)):INDEX('Set Schedules Here'!163:163,1,MATCH(J$1,'Set Schedules Here'!162:162,1)+1),INDEX('Set Schedules Here'!162:162,1,MATCH(J$1,'Set Schedules Here'!162:162,1)):INDEX('Set Schedules Here'!162:162,1,MATCH(J$1,'Set Schedules Here'!162:162,1)+1),J$1)),rounding_decimal_places)</f>
        <v>8.1558000000000005E-2</v>
      </c>
      <c r="K82">
        <f>ROUND(IF(K$1=2050,TREND(INDEX('Set Schedules Here'!163:163,1,MATCH(K$1,'Set Schedules Here'!162:162,0)),INDEX('Set Schedules Here'!162:162,1,MATCH(K$1,'Set Schedules Here'!162:162,0)),K$1),TREND(INDEX('Set Schedules Here'!163:163,1,MATCH(K$1,'Set Schedules Here'!162:162,1)):INDEX('Set Schedules Here'!163:163,1,MATCH(K$1,'Set Schedules Here'!162:162,1)+1),INDEX('Set Schedules Here'!162:162,1,MATCH(K$1,'Set Schedules Here'!162:162,1)):INDEX('Set Schedules Here'!162:162,1,MATCH(K$1,'Set Schedules Here'!162:162,1)+1),K$1)),rounding_decimal_places)</f>
        <v>5.7010999999999999E-2</v>
      </c>
      <c r="L82">
        <f>ROUND(IF(L$1=2050,TREND(INDEX('Set Schedules Here'!163:163,1,MATCH(L$1,'Set Schedules Here'!162:162,0)),INDEX('Set Schedules Here'!162:162,1,MATCH(L$1,'Set Schedules Here'!162:162,0)),L$1),TREND(INDEX('Set Schedules Here'!163:163,1,MATCH(L$1,'Set Schedules Here'!162:162,1)):INDEX('Set Schedules Here'!163:163,1,MATCH(L$1,'Set Schedules Here'!162:162,1)+1),INDEX('Set Schedules Here'!162:162,1,MATCH(L$1,'Set Schedules Here'!162:162,1)):INDEX('Set Schedules Here'!162:162,1,MATCH(L$1,'Set Schedules Here'!162:162,1)+1),L$1)),rounding_decimal_places)</f>
        <v>0</v>
      </c>
      <c r="M82">
        <f>ROUND(IF(M$1=2050,TREND(INDEX('Set Schedules Here'!163:163,1,MATCH(M$1,'Set Schedules Here'!162:162,0)),INDEX('Set Schedules Here'!162:162,1,MATCH(M$1,'Set Schedules Here'!162:162,0)),M$1),TREND(INDEX('Set Schedules Here'!163:163,1,MATCH(M$1,'Set Schedules Here'!162:162,1)):INDEX('Set Schedules Here'!163:163,1,MATCH(M$1,'Set Schedules Here'!162:162,1)+1),INDEX('Set Schedules Here'!162:162,1,MATCH(M$1,'Set Schedules Here'!162:162,1)):INDEX('Set Schedules Here'!162:162,1,MATCH(M$1,'Set Schedules Here'!162:162,1)+1),M$1)),rounding_decimal_places)</f>
        <v>0</v>
      </c>
      <c r="N82">
        <f>ROUND(IF(N$1=2050,TREND(INDEX('Set Schedules Here'!163:163,1,MATCH(N$1,'Set Schedules Here'!162:162,0)),INDEX('Set Schedules Here'!162:162,1,MATCH(N$1,'Set Schedules Here'!162:162,0)),N$1),TREND(INDEX('Set Schedules Here'!163:163,1,MATCH(N$1,'Set Schedules Here'!162:162,1)):INDEX('Set Schedules Here'!163:163,1,MATCH(N$1,'Set Schedules Here'!162:162,1)+1),INDEX('Set Schedules Here'!162:162,1,MATCH(N$1,'Set Schedules Here'!162:162,1)):INDEX('Set Schedules Here'!162:162,1,MATCH(N$1,'Set Schedules Here'!162:162,1)+1),N$1)),rounding_decimal_places)</f>
        <v>0</v>
      </c>
      <c r="O82">
        <f>ROUND(IF(O$1=2050,TREND(INDEX('Set Schedules Here'!163:163,1,MATCH(O$1,'Set Schedules Here'!162:162,0)),INDEX('Set Schedules Here'!162:162,1,MATCH(O$1,'Set Schedules Here'!162:162,0)),O$1),TREND(INDEX('Set Schedules Here'!163:163,1,MATCH(O$1,'Set Schedules Here'!162:162,1)):INDEX('Set Schedules Here'!163:163,1,MATCH(O$1,'Set Schedules Here'!162:162,1)+1),INDEX('Set Schedules Here'!162:162,1,MATCH(O$1,'Set Schedules Here'!162:162,1)):INDEX('Set Schedules Here'!162:162,1,MATCH(O$1,'Set Schedules Here'!162:162,1)+1),O$1)),rounding_decimal_places)</f>
        <v>0</v>
      </c>
      <c r="P82">
        <f>ROUND(IF(P$1=2050,TREND(INDEX('Set Schedules Here'!163:163,1,MATCH(P$1,'Set Schedules Here'!162:162,0)),INDEX('Set Schedules Here'!162:162,1,MATCH(P$1,'Set Schedules Here'!162:162,0)),P$1),TREND(INDEX('Set Schedules Here'!163:163,1,MATCH(P$1,'Set Schedules Here'!162:162,1)):INDEX('Set Schedules Here'!163:163,1,MATCH(P$1,'Set Schedules Here'!162:162,1)+1),INDEX('Set Schedules Here'!162:162,1,MATCH(P$1,'Set Schedules Here'!162:162,1)):INDEX('Set Schedules Here'!162:162,1,MATCH(P$1,'Set Schedules Here'!162:162,1)+1),P$1)),rounding_decimal_places)</f>
        <v>0</v>
      </c>
      <c r="Q82">
        <f>ROUND(IF(Q$1=2050,TREND(INDEX('Set Schedules Here'!163:163,1,MATCH(Q$1,'Set Schedules Here'!162:162,0)),INDEX('Set Schedules Here'!162:162,1,MATCH(Q$1,'Set Schedules Here'!162:162,0)),Q$1),TREND(INDEX('Set Schedules Here'!163:163,1,MATCH(Q$1,'Set Schedules Here'!162:162,1)):INDEX('Set Schedules Here'!163:163,1,MATCH(Q$1,'Set Schedules Here'!162:162,1)+1),INDEX('Set Schedules Here'!162:162,1,MATCH(Q$1,'Set Schedules Here'!162:162,1)):INDEX('Set Schedules Here'!162:162,1,MATCH(Q$1,'Set Schedules Here'!162:162,1)+1),Q$1)),rounding_decimal_places)</f>
        <v>0</v>
      </c>
      <c r="R82">
        <f>ROUND(IF(R$1=2050,TREND(INDEX('Set Schedules Here'!163:163,1,MATCH(R$1,'Set Schedules Here'!162:162,0)),INDEX('Set Schedules Here'!162:162,1,MATCH(R$1,'Set Schedules Here'!162:162,0)),R$1),TREND(INDEX('Set Schedules Here'!163:163,1,MATCH(R$1,'Set Schedules Here'!162:162,1)):INDEX('Set Schedules Here'!163:163,1,MATCH(R$1,'Set Schedules Here'!162:162,1)+1),INDEX('Set Schedules Here'!162:162,1,MATCH(R$1,'Set Schedules Here'!162:162,1)):INDEX('Set Schedules Here'!162:162,1,MATCH(R$1,'Set Schedules Here'!162:162,1)+1),R$1)),rounding_decimal_places)</f>
        <v>0</v>
      </c>
      <c r="S82">
        <f>ROUND(IF(S$1=2050,TREND(INDEX('Set Schedules Here'!163:163,1,MATCH(S$1,'Set Schedules Here'!162:162,0)),INDEX('Set Schedules Here'!162:162,1,MATCH(S$1,'Set Schedules Here'!162:162,0)),S$1),TREND(INDEX('Set Schedules Here'!163:163,1,MATCH(S$1,'Set Schedules Here'!162:162,1)):INDEX('Set Schedules Here'!163:163,1,MATCH(S$1,'Set Schedules Here'!162:162,1)+1),INDEX('Set Schedules Here'!162:162,1,MATCH(S$1,'Set Schedules Here'!162:162,1)):INDEX('Set Schedules Here'!162:162,1,MATCH(S$1,'Set Schedules Here'!162:162,1)+1),S$1)),rounding_decimal_places)</f>
        <v>0</v>
      </c>
      <c r="T82">
        <f>ROUND(IF(T$1=2050,TREND(INDEX('Set Schedules Here'!163:163,1,MATCH(T$1,'Set Schedules Here'!162:162,0)),INDEX('Set Schedules Here'!162:162,1,MATCH(T$1,'Set Schedules Here'!162:162,0)),T$1),TREND(INDEX('Set Schedules Here'!163:163,1,MATCH(T$1,'Set Schedules Here'!162:162,1)):INDEX('Set Schedules Here'!163:163,1,MATCH(T$1,'Set Schedules Here'!162:162,1)+1),INDEX('Set Schedules Here'!162:162,1,MATCH(T$1,'Set Schedules Here'!162:162,1)):INDEX('Set Schedules Here'!162:162,1,MATCH(T$1,'Set Schedules Here'!162:162,1)+1),T$1)),rounding_decimal_places)</f>
        <v>0</v>
      </c>
      <c r="U82">
        <f>ROUND(IF(U$1=2050,TREND(INDEX('Set Schedules Here'!163:163,1,MATCH(U$1,'Set Schedules Here'!162:162,0)),INDEX('Set Schedules Here'!162:162,1,MATCH(U$1,'Set Schedules Here'!162:162,0)),U$1),TREND(INDEX('Set Schedules Here'!163:163,1,MATCH(U$1,'Set Schedules Here'!162:162,1)):INDEX('Set Schedules Here'!163:163,1,MATCH(U$1,'Set Schedules Here'!162:162,1)+1),INDEX('Set Schedules Here'!162:162,1,MATCH(U$1,'Set Schedules Here'!162:162,1)):INDEX('Set Schedules Here'!162:162,1,MATCH(U$1,'Set Schedules Here'!162:162,1)+1),U$1)),rounding_decimal_places)</f>
        <v>0</v>
      </c>
      <c r="V82">
        <f>ROUND(IF(V$1=2050,TREND(INDEX('Set Schedules Here'!163:163,1,MATCH(V$1,'Set Schedules Here'!162:162,0)),INDEX('Set Schedules Here'!162:162,1,MATCH(V$1,'Set Schedules Here'!162:162,0)),V$1),TREND(INDEX('Set Schedules Here'!163:163,1,MATCH(V$1,'Set Schedules Here'!162:162,1)):INDEX('Set Schedules Here'!163:163,1,MATCH(V$1,'Set Schedules Here'!162:162,1)+1),INDEX('Set Schedules Here'!162:162,1,MATCH(V$1,'Set Schedules Here'!162:162,1)):INDEX('Set Schedules Here'!162:162,1,MATCH(V$1,'Set Schedules Here'!162:162,1)+1),V$1)),rounding_decimal_places)</f>
        <v>0</v>
      </c>
      <c r="W82">
        <f>ROUND(IF(W$1=2050,TREND(INDEX('Set Schedules Here'!163:163,1,MATCH(W$1,'Set Schedules Here'!162:162,0)),INDEX('Set Schedules Here'!162:162,1,MATCH(W$1,'Set Schedules Here'!162:162,0)),W$1),TREND(INDEX('Set Schedules Here'!163:163,1,MATCH(W$1,'Set Schedules Here'!162:162,1)):INDEX('Set Schedules Here'!163:163,1,MATCH(W$1,'Set Schedules Here'!162:162,1)+1),INDEX('Set Schedules Here'!162:162,1,MATCH(W$1,'Set Schedules Here'!162:162,1)):INDEX('Set Schedules Here'!162:162,1,MATCH(W$1,'Set Schedules Here'!162:162,1)+1),W$1)),rounding_decimal_places)</f>
        <v>0</v>
      </c>
      <c r="X82">
        <f>ROUND(IF(X$1=2050,TREND(INDEX('Set Schedules Here'!163:163,1,MATCH(X$1,'Set Schedules Here'!162:162,0)),INDEX('Set Schedules Here'!162:162,1,MATCH(X$1,'Set Schedules Here'!162:162,0)),X$1),TREND(INDEX('Set Schedules Here'!163:163,1,MATCH(X$1,'Set Schedules Here'!162:162,1)):INDEX('Set Schedules Here'!163:163,1,MATCH(X$1,'Set Schedules Here'!162:162,1)+1),INDEX('Set Schedules Here'!162:162,1,MATCH(X$1,'Set Schedules Here'!162:162,1)):INDEX('Set Schedules Here'!162:162,1,MATCH(X$1,'Set Schedules Here'!162:162,1)+1),X$1)),rounding_decimal_places)</f>
        <v>0</v>
      </c>
      <c r="Y82">
        <f>ROUND(IF(Y$1=2050,TREND(INDEX('Set Schedules Here'!163:163,1,MATCH(Y$1,'Set Schedules Here'!162:162,0)),INDEX('Set Schedules Here'!162:162,1,MATCH(Y$1,'Set Schedules Here'!162:162,0)),Y$1),TREND(INDEX('Set Schedules Here'!163:163,1,MATCH(Y$1,'Set Schedules Here'!162:162,1)):INDEX('Set Schedules Here'!163:163,1,MATCH(Y$1,'Set Schedules Here'!162:162,1)+1),INDEX('Set Schedules Here'!162:162,1,MATCH(Y$1,'Set Schedules Here'!162:162,1)):INDEX('Set Schedules Here'!162:162,1,MATCH(Y$1,'Set Schedules Here'!162:162,1)+1),Y$1)),rounding_decimal_places)</f>
        <v>0</v>
      </c>
      <c r="Z82">
        <f>ROUND(IF(Z$1=2050,TREND(INDEX('Set Schedules Here'!163:163,1,MATCH(Z$1,'Set Schedules Here'!162:162,0)),INDEX('Set Schedules Here'!162:162,1,MATCH(Z$1,'Set Schedules Here'!162:162,0)),Z$1),TREND(INDEX('Set Schedules Here'!163:163,1,MATCH(Z$1,'Set Schedules Here'!162:162,1)):INDEX('Set Schedules Here'!163:163,1,MATCH(Z$1,'Set Schedules Here'!162:162,1)+1),INDEX('Set Schedules Here'!162:162,1,MATCH(Z$1,'Set Schedules Here'!162:162,1)):INDEX('Set Schedules Here'!162:162,1,MATCH(Z$1,'Set Schedules Here'!162:162,1)+1),Z$1)),rounding_decimal_places)</f>
        <v>0</v>
      </c>
      <c r="AA82">
        <f>ROUND(IF(AA$1=2050,TREND(INDEX('Set Schedules Here'!163:163,1,MATCH(AA$1,'Set Schedules Here'!162:162,0)),INDEX('Set Schedules Here'!162:162,1,MATCH(AA$1,'Set Schedules Here'!162:162,0)),AA$1),TREND(INDEX('Set Schedules Here'!163:163,1,MATCH(AA$1,'Set Schedules Here'!162:162,1)):INDEX('Set Schedules Here'!163:163,1,MATCH(AA$1,'Set Schedules Here'!162:162,1)+1),INDEX('Set Schedules Here'!162:162,1,MATCH(AA$1,'Set Schedules Here'!162:162,1)):INDEX('Set Schedules Here'!162:162,1,MATCH(AA$1,'Set Schedules Here'!162:162,1)+1),AA$1)),rounding_decimal_places)</f>
        <v>0</v>
      </c>
      <c r="AB82">
        <f>ROUND(IF(AB$1=2050,TREND(INDEX('Set Schedules Here'!163:163,1,MATCH(AB$1,'Set Schedules Here'!162:162,0)),INDEX('Set Schedules Here'!162:162,1,MATCH(AB$1,'Set Schedules Here'!162:162,0)),AB$1),TREND(INDEX('Set Schedules Here'!163:163,1,MATCH(AB$1,'Set Schedules Here'!162:162,1)):INDEX('Set Schedules Here'!163:163,1,MATCH(AB$1,'Set Schedules Here'!162:162,1)+1),INDEX('Set Schedules Here'!162:162,1,MATCH(AB$1,'Set Schedules Here'!162:162,1)):INDEX('Set Schedules Here'!162:162,1,MATCH(AB$1,'Set Schedules Here'!162:162,1)+1),AB$1)),rounding_decimal_places)</f>
        <v>0</v>
      </c>
      <c r="AC82">
        <f>ROUND(IF(AC$1=2050,TREND(INDEX('Set Schedules Here'!163:163,1,MATCH(AC$1,'Set Schedules Here'!162:162,0)),INDEX('Set Schedules Here'!162:162,1,MATCH(AC$1,'Set Schedules Here'!162:162,0)),AC$1),TREND(INDEX('Set Schedules Here'!163:163,1,MATCH(AC$1,'Set Schedules Here'!162:162,1)):INDEX('Set Schedules Here'!163:163,1,MATCH(AC$1,'Set Schedules Here'!162:162,1)+1),INDEX('Set Schedules Here'!162:162,1,MATCH(AC$1,'Set Schedules Here'!162:162,1)):INDEX('Set Schedules Here'!162:162,1,MATCH(AC$1,'Set Schedules Here'!162:162,1)+1),AC$1)),rounding_decimal_places)</f>
        <v>0</v>
      </c>
      <c r="AD82">
        <f>ROUND(IF(AD$1=2050,TREND(INDEX('Set Schedules Here'!163:163,1,MATCH(AD$1,'Set Schedules Here'!162:162,0)),INDEX('Set Schedules Here'!162:162,1,MATCH(AD$1,'Set Schedules Here'!162:162,0)),AD$1),TREND(INDEX('Set Schedules Here'!163:163,1,MATCH(AD$1,'Set Schedules Here'!162:162,1)):INDEX('Set Schedules Here'!163:163,1,MATCH(AD$1,'Set Schedules Here'!162:162,1)+1),INDEX('Set Schedules Here'!162:162,1,MATCH(AD$1,'Set Schedules Here'!162:162,1)):INDEX('Set Schedules Here'!162:162,1,MATCH(AD$1,'Set Schedules Here'!162:162,1)+1),AD$1)),rounding_decimal_places)</f>
        <v>0</v>
      </c>
      <c r="AE82">
        <f>ROUND(IF(AE$1=2050,TREND(INDEX('Set Schedules Here'!163:163,1,MATCH(AE$1,'Set Schedules Here'!162:162,0)),INDEX('Set Schedules Here'!162:162,1,MATCH(AE$1,'Set Schedules Here'!162:162,0)),AE$1),TREND(INDEX('Set Schedules Here'!163:163,1,MATCH(AE$1,'Set Schedules Here'!162:162,1)):INDEX('Set Schedules Here'!163:163,1,MATCH(AE$1,'Set Schedules Here'!162:162,1)+1),INDEX('Set Schedules Here'!162:162,1,MATCH(AE$1,'Set Schedules Here'!162:162,1)):INDEX('Set Schedules Here'!162:162,1,MATCH(AE$1,'Set Schedules Here'!162:162,1)+1),AE$1)),rounding_decimal_places)</f>
        <v>0</v>
      </c>
      <c r="AF82">
        <f>ROUND(IF(AF$1=2050,TREND(INDEX('Set Schedules Here'!163:163,1,MATCH(AF$1,'Set Schedules Here'!162:162,0)),INDEX('Set Schedules Here'!162:162,1,MATCH(AF$1,'Set Schedules Here'!162:162,0)),AF$1),TREND(INDEX('Set Schedules Here'!163:163,1,MATCH(AF$1,'Set Schedules Here'!162:162,1)):INDEX('Set Schedules Here'!163:163,1,MATCH(AF$1,'Set Schedules Here'!162:162,1)+1),INDEX('Set Schedules Here'!162:162,1,MATCH(AF$1,'Set Schedules Here'!162:162,1)):INDEX('Set Schedules Here'!162:162,1,MATCH(AF$1,'Set Schedules Here'!162:162,1)+1),AF$1)),rounding_decimal_places)</f>
        <v>0</v>
      </c>
      <c r="AG82">
        <f>ROUND(IF(AG$1=2050,TREND(INDEX('Set Schedules Here'!163:163,1,MATCH(AG$1,'Set Schedules Here'!162:162,0)),INDEX('Set Schedules Here'!162:162,1,MATCH(AG$1,'Set Schedules Here'!162:162,0)),AG$1),TREND(INDEX('Set Schedules Here'!163:163,1,MATCH(AG$1,'Set Schedules Here'!162:162,1)):INDEX('Set Schedules Here'!163:163,1,MATCH(AG$1,'Set Schedules Here'!162:162,1)+1),INDEX('Set Schedules Here'!162:162,1,MATCH(AG$1,'Set Schedules Here'!162:162,1)):INDEX('Set Schedules Here'!162:162,1,MATCH(AG$1,'Set Schedules Here'!162:162,1)+1),AG$1)),rounding_decimal_places)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M8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328125" defaultRowHeight="14.25" x14ac:dyDescent="0.45"/>
  <cols>
    <col min="1" max="1" width="53.3984375" style="12" customWidth="1"/>
    <col min="2" max="64" width="9.1328125" style="12"/>
    <col min="65" max="65" width="9.1328125" style="20"/>
    <col min="66" max="16384" width="9.1328125" style="12"/>
  </cols>
  <sheetData>
    <row r="1" spans="1:65" x14ac:dyDescent="0.45">
      <c r="B1" s="17" t="s">
        <v>31</v>
      </c>
      <c r="C1" s="17" t="s">
        <v>78</v>
      </c>
      <c r="D1" s="17" t="s">
        <v>31</v>
      </c>
      <c r="E1" s="17" t="s">
        <v>78</v>
      </c>
      <c r="F1" s="17" t="s">
        <v>31</v>
      </c>
      <c r="G1" s="17" t="s">
        <v>78</v>
      </c>
      <c r="H1" s="17" t="s">
        <v>31</v>
      </c>
      <c r="I1" s="17" t="s">
        <v>78</v>
      </c>
      <c r="J1" s="17" t="s">
        <v>31</v>
      </c>
      <c r="K1" s="17" t="s">
        <v>78</v>
      </c>
      <c r="L1" s="17" t="s">
        <v>31</v>
      </c>
      <c r="M1" s="17" t="s">
        <v>78</v>
      </c>
      <c r="N1" s="17" t="s">
        <v>31</v>
      </c>
      <c r="O1" s="17" t="s">
        <v>78</v>
      </c>
      <c r="P1" s="17" t="s">
        <v>31</v>
      </c>
      <c r="Q1" s="17" t="s">
        <v>78</v>
      </c>
      <c r="R1" s="17" t="s">
        <v>31</v>
      </c>
      <c r="S1" s="17" t="s">
        <v>78</v>
      </c>
      <c r="T1" s="17" t="s">
        <v>31</v>
      </c>
      <c r="U1" s="17" t="s">
        <v>78</v>
      </c>
      <c r="V1" s="17" t="s">
        <v>31</v>
      </c>
      <c r="W1" s="17" t="s">
        <v>78</v>
      </c>
      <c r="X1" s="17" t="s">
        <v>31</v>
      </c>
      <c r="Y1" s="17" t="s">
        <v>78</v>
      </c>
      <c r="Z1" s="17" t="s">
        <v>31</v>
      </c>
      <c r="AA1" s="17" t="s">
        <v>78</v>
      </c>
      <c r="AB1" s="17" t="s">
        <v>31</v>
      </c>
      <c r="AC1" s="17" t="s">
        <v>78</v>
      </c>
      <c r="AD1" s="17" t="s">
        <v>31</v>
      </c>
      <c r="AE1" s="17" t="s">
        <v>78</v>
      </c>
      <c r="AF1" s="17" t="s">
        <v>31</v>
      </c>
      <c r="AG1" s="17" t="s">
        <v>78</v>
      </c>
      <c r="AH1" s="17" t="s">
        <v>31</v>
      </c>
      <c r="AI1" s="17" t="s">
        <v>78</v>
      </c>
      <c r="AJ1" s="17" t="s">
        <v>31</v>
      </c>
      <c r="AK1" s="17" t="s">
        <v>78</v>
      </c>
      <c r="AL1" s="17" t="s">
        <v>31</v>
      </c>
      <c r="AM1" s="17" t="s">
        <v>78</v>
      </c>
      <c r="AN1" s="17" t="s">
        <v>31</v>
      </c>
      <c r="AO1" s="17" t="s">
        <v>78</v>
      </c>
      <c r="AP1" s="17" t="s">
        <v>31</v>
      </c>
      <c r="AQ1" s="17" t="s">
        <v>78</v>
      </c>
      <c r="AR1" s="17" t="s">
        <v>31</v>
      </c>
      <c r="AS1" s="17" t="s">
        <v>78</v>
      </c>
      <c r="AT1" s="17" t="s">
        <v>31</v>
      </c>
      <c r="AU1" s="17" t="s">
        <v>78</v>
      </c>
      <c r="AV1" s="17" t="s">
        <v>31</v>
      </c>
      <c r="AW1" s="17" t="s">
        <v>78</v>
      </c>
      <c r="AX1" s="17" t="s">
        <v>31</v>
      </c>
      <c r="AY1" s="17" t="s">
        <v>78</v>
      </c>
      <c r="AZ1" s="17" t="s">
        <v>31</v>
      </c>
      <c r="BA1" s="17" t="s">
        <v>78</v>
      </c>
      <c r="BB1" s="17" t="s">
        <v>31</v>
      </c>
      <c r="BC1" s="17" t="s">
        <v>78</v>
      </c>
      <c r="BD1" s="17" t="s">
        <v>31</v>
      </c>
      <c r="BE1" s="17" t="s">
        <v>78</v>
      </c>
      <c r="BF1" s="17" t="s">
        <v>31</v>
      </c>
      <c r="BG1" s="17" t="s">
        <v>78</v>
      </c>
      <c r="BH1" s="17" t="s">
        <v>31</v>
      </c>
      <c r="BI1" s="17" t="s">
        <v>78</v>
      </c>
      <c r="BJ1" s="17" t="s">
        <v>31</v>
      </c>
      <c r="BK1" s="17" t="s">
        <v>78</v>
      </c>
      <c r="BL1" s="17" t="s">
        <v>31</v>
      </c>
      <c r="BM1" s="19" t="s">
        <v>78</v>
      </c>
    </row>
    <row r="2" spans="1:65" x14ac:dyDescent="0.45">
      <c r="A2" s="12" t="str">
        <f>'Set Schedules Here'!A2</f>
        <v>trans fuel economy standards</v>
      </c>
      <c r="B2" s="12">
        <f>IF(ISBLANK('Set Schedules Here'!B2),"",ROUND('Set Schedules Here'!B2,rounding_decimal_places))</f>
        <v>2019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2020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2050</v>
      </c>
      <c r="G2" s="12">
        <f>IF(ISBLANK('Set Schedules Here'!D3),"",ROUND('Set Schedules Here'!D3,rounding_decimal_places))</f>
        <v>1</v>
      </c>
      <c r="H2" s="12" t="str">
        <f>IF(ISBLANK('Set Schedules Here'!E2),"",ROUND('Set Schedules Here'!E2,rounding_decimal_places))</f>
        <v/>
      </c>
      <c r="I2" s="12" t="str">
        <f>IF(ISBLANK('Set Schedules Here'!E3),"",ROUND('Set Schedules Here'!E3,rounding_decimal_places))</f>
        <v/>
      </c>
      <c r="J2" s="12" t="str">
        <f>IF(ISBLANK('Set Schedules Here'!F2),"",ROUND('Set Schedules Here'!F2,rounding_decimal_places))</f>
        <v/>
      </c>
      <c r="K2" s="12" t="str">
        <f>IF(ISBLANK('Set Schedules Here'!F3),"",ROUND('Set Schedules Here'!F3,rounding_decimal_places))</f>
        <v/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20" t="str">
        <f>IF(ISBLANK('Set Schedules Here'!AG3),"",ROUND('Set Schedules Here'!AG3,rounding_decimal_places))</f>
        <v/>
      </c>
    </row>
    <row r="3" spans="1:65" x14ac:dyDescent="0.45">
      <c r="A3" s="12" t="str">
        <f>'Set Schedules Here'!A4</f>
        <v>trans LDVs feebate</v>
      </c>
      <c r="B3" s="12">
        <f>IF(ISBLANK('Set Schedules Here'!B4),"",ROUND('Set Schedules Here'!B4,rounding_decimal_places))</f>
        <v>2019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2020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20" t="str">
        <f>IF(ISBLANK('Set Schedules Here'!AG5),"",ROUND('Set Schedules Here'!AG5,rounding_decimal_places))</f>
        <v/>
      </c>
    </row>
    <row r="4" spans="1:65" x14ac:dyDescent="0.45">
      <c r="A4" s="12" t="str">
        <f>'Set Schedules Here'!A6</f>
        <v>trans TDM</v>
      </c>
      <c r="B4" s="12">
        <f>IF(ISBLANK('Set Schedules Here'!B6),"",ROUND('Set Schedules Here'!B6,rounding_decimal_places))</f>
        <v>2019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2020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20" t="str">
        <f>IF(ISBLANK('Set Schedules Here'!AG7),"",ROUND('Set Schedules Here'!AG7,rounding_decimal_places))</f>
        <v/>
      </c>
    </row>
    <row r="5" spans="1:65" x14ac:dyDescent="0.45">
      <c r="A5" s="12" t="str">
        <f>'Set Schedules Here'!A8</f>
        <v>trans EV subsidy</v>
      </c>
      <c r="B5" s="12">
        <f>IF(ISBLANK('Set Schedules Here'!B8),"",ROUND('Set Schedules Here'!B8,rounding_decimal_places))</f>
        <v>2019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2020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20" t="str">
        <f>IF(ISBLANK('Set Schedules Here'!AG9),"",ROUND('Set Schedules Here'!AG9,rounding_decimal_places))</f>
        <v/>
      </c>
    </row>
    <row r="6" spans="1:65" x14ac:dyDescent="0.45">
      <c r="A6" s="12" t="str">
        <f>'Set Schedules Here'!A10</f>
        <v>trans EV minimum</v>
      </c>
      <c r="B6" s="12">
        <f>IF(ISBLANK('Set Schedules Here'!B10),"",ROUND('Set Schedules Here'!B10,rounding_decimal_places))</f>
        <v>2019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2020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2050</v>
      </c>
      <c r="G6" s="12">
        <f>IF(ISBLANK('Set Schedules Here'!D11),"",ROUND('Set Schedules Here'!D11,rounding_decimal_places))</f>
        <v>1</v>
      </c>
      <c r="H6" s="12" t="str">
        <f>IF(ISBLANK('Set Schedules Here'!E10),"",ROUND('Set Schedules Here'!E10,rounding_decimal_places))</f>
        <v/>
      </c>
      <c r="I6" s="12" t="str">
        <f>IF(ISBLANK('Set Schedules Here'!E11),"",ROUND('Set Schedules Here'!E11,rounding_decimal_places))</f>
        <v/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20" t="str">
        <f>IF(ISBLANK('Set Schedules Here'!AG11),"",ROUND('Set Schedules Here'!AG11,rounding_decimal_places))</f>
        <v/>
      </c>
    </row>
    <row r="7" spans="1:65" x14ac:dyDescent="0.4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2019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2020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2050</v>
      </c>
      <c r="G7" s="12">
        <f>IF(ISBLANK('Set Schedules Here'!D13),"",ROUND('Set Schedules Here'!D13,rounding_decimal_places))</f>
        <v>1</v>
      </c>
      <c r="H7" s="12" t="str">
        <f>IF(ISBLANK('Set Schedules Here'!E12),"",ROUND('Set Schedules Here'!E12,rounding_decimal_places))</f>
        <v/>
      </c>
      <c r="I7" s="12" t="str">
        <f>IF(ISBLANK('Set Schedules Here'!E13),"",ROUND('Set Schedules Here'!E13,rounding_decimal_places))</f>
        <v/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20" t="str">
        <f>IF(ISBLANK('Set Schedules Here'!AG13),"",ROUND('Set Schedules Here'!AG13,rounding_decimal_places))</f>
        <v/>
      </c>
    </row>
    <row r="8" spans="1:65" x14ac:dyDescent="0.4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2019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2020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20" t="str">
        <f>IF(ISBLANK('Set Schedules Here'!AG15),"",ROUND('Set Schedules Here'!AG15,rounding_decimal_places))</f>
        <v/>
      </c>
    </row>
    <row r="9" spans="1:65" x14ac:dyDescent="0.4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2019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2020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20" t="str">
        <f>IF(ISBLANK('Set Schedules Here'!AG17),"",ROUND('Set Schedules Here'!AG17,rounding_decimal_places))</f>
        <v/>
      </c>
    </row>
    <row r="10" spans="1:65" x14ac:dyDescent="0.45">
      <c r="A10" s="12" t="str">
        <f>'Set Schedules Here'!A18</f>
        <v>trans LCFS</v>
      </c>
      <c r="B10" s="12">
        <f>IF(ISBLANK('Set Schedules Here'!B18),"",ROUND('Set Schedules Here'!B18,rounding_decimal_places))</f>
        <v>2019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2020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20" t="str">
        <f>IF(ISBLANK('Set Schedules Here'!AG19),"",ROUND('Set Schedules Here'!AG19,rounding_decimal_places))</f>
        <v/>
      </c>
    </row>
    <row r="11" spans="1:65" x14ac:dyDescent="0.4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2019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2020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20" t="str">
        <f>IF(ISBLANK('Set Schedules Here'!AG21),"",ROUND('Set Schedules Here'!AG21,rounding_decimal_places))</f>
        <v/>
      </c>
    </row>
    <row r="12" spans="1:65" x14ac:dyDescent="0.4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2019</v>
      </c>
      <c r="C12" s="12">
        <f>IF(ISBLANK('Set Schedules Here'!B23),"",ROUND('Set Schedules Here'!B23,rounding_decimal_places))</f>
        <v>0.38512000000000002</v>
      </c>
      <c r="D12" s="12">
        <f>IF(ISBLANK('Set Schedules Here'!C22),"",ROUND('Set Schedules Here'!C22,rounding_decimal_places))</f>
        <v>2020</v>
      </c>
      <c r="E12" s="12">
        <f>IF(ISBLANK('Set Schedules Here'!C23),"",ROUND('Set Schedules Here'!C23,rounding_decimal_places))</f>
        <v>0.37944499999999998</v>
      </c>
      <c r="F12" s="12">
        <f>IF(ISBLANK('Set Schedules Here'!D22),"",ROUND('Set Schedules Here'!D22,rounding_decimal_places))</f>
        <v>2021</v>
      </c>
      <c r="G12" s="12">
        <f>IF(ISBLANK('Set Schedules Here'!D23),"",ROUND('Set Schedules Here'!D23,rounding_decimal_places))</f>
        <v>0.39380599999999999</v>
      </c>
      <c r="H12" s="12">
        <f>IF(ISBLANK('Set Schedules Here'!E22),"",ROUND('Set Schedules Here'!E22,rounding_decimal_places))</f>
        <v>2022</v>
      </c>
      <c r="I12" s="12">
        <f>IF(ISBLANK('Set Schedules Here'!E23),"",ROUND('Set Schedules Here'!E23,rounding_decimal_places))</f>
        <v>0.40938600000000003</v>
      </c>
      <c r="J12" s="12">
        <f>IF(ISBLANK('Set Schedules Here'!F22),"",ROUND('Set Schedules Here'!F22,rounding_decimal_places))</f>
        <v>2023</v>
      </c>
      <c r="K12" s="12">
        <f>IF(ISBLANK('Set Schedules Here'!F23),"",ROUND('Set Schedules Here'!F23,rounding_decimal_places))</f>
        <v>0.425479</v>
      </c>
      <c r="L12" s="12">
        <f>IF(ISBLANK('Set Schedules Here'!G22),"",ROUND('Set Schedules Here'!G22,rounding_decimal_places))</f>
        <v>2024</v>
      </c>
      <c r="M12" s="12">
        <f>IF(ISBLANK('Set Schedules Here'!G23),"",ROUND('Set Schedules Here'!G23,rounding_decimal_places))</f>
        <v>0.44325300000000001</v>
      </c>
      <c r="N12" s="12">
        <f>IF(ISBLANK('Set Schedules Here'!H22),"",ROUND('Set Schedules Here'!H22,rounding_decimal_places))</f>
        <v>2025</v>
      </c>
      <c r="O12" s="12">
        <f>IF(ISBLANK('Set Schedules Here'!H23),"",ROUND('Set Schedules Here'!H23,rounding_decimal_places))</f>
        <v>0.464503</v>
      </c>
      <c r="P12" s="12">
        <f>IF(ISBLANK('Set Schedules Here'!I22),"",ROUND('Set Schedules Here'!I22,rounding_decimal_places))</f>
        <v>2026</v>
      </c>
      <c r="Q12" s="12">
        <f>IF(ISBLANK('Set Schedules Here'!I23),"",ROUND('Set Schedules Here'!I23,rounding_decimal_places))</f>
        <v>0.48410700000000001</v>
      </c>
      <c r="R12" s="12">
        <f>IF(ISBLANK('Set Schedules Here'!J22),"",ROUND('Set Schedules Here'!J22,rounding_decimal_places))</f>
        <v>2027</v>
      </c>
      <c r="S12" s="12">
        <f>IF(ISBLANK('Set Schedules Here'!J23),"",ROUND('Set Schedules Here'!J23,rounding_decimal_places))</f>
        <v>0.50384899999999999</v>
      </c>
      <c r="T12" s="12">
        <f>IF(ISBLANK('Set Schedules Here'!K22),"",ROUND('Set Schedules Here'!K22,rounding_decimal_places))</f>
        <v>2028</v>
      </c>
      <c r="U12" s="12">
        <f>IF(ISBLANK('Set Schedules Here'!K23),"",ROUND('Set Schedules Here'!K23,rounding_decimal_places))</f>
        <v>0.52513799999999999</v>
      </c>
      <c r="V12" s="12">
        <f>IF(ISBLANK('Set Schedules Here'!L22),"",ROUND('Set Schedules Here'!L22,rounding_decimal_places))</f>
        <v>2029</v>
      </c>
      <c r="W12" s="12">
        <f>IF(ISBLANK('Set Schedules Here'!L23),"",ROUND('Set Schedules Here'!L23,rounding_decimal_places))</f>
        <v>0.54477699999999996</v>
      </c>
      <c r="X12" s="12">
        <f>IF(ISBLANK('Set Schedules Here'!M22),"",ROUND('Set Schedules Here'!M22,rounding_decimal_places))</f>
        <v>2030</v>
      </c>
      <c r="Y12" s="12">
        <f>IF(ISBLANK('Set Schedules Here'!M23),"",ROUND('Set Schedules Here'!M23,rounding_decimal_places))</f>
        <v>0.56440900000000005</v>
      </c>
      <c r="Z12" s="12">
        <f>IF(ISBLANK('Set Schedules Here'!N22),"",ROUND('Set Schedules Here'!N22,rounding_decimal_places))</f>
        <v>2031</v>
      </c>
      <c r="AA12" s="12">
        <f>IF(ISBLANK('Set Schedules Here'!N23),"",ROUND('Set Schedules Here'!N23,rounding_decimal_places))</f>
        <v>0.589611</v>
      </c>
      <c r="AB12" s="12">
        <f>IF(ISBLANK('Set Schedules Here'!O22),"",ROUND('Set Schedules Here'!O22,rounding_decimal_places))</f>
        <v>2032</v>
      </c>
      <c r="AC12" s="12">
        <f>IF(ISBLANK('Set Schedules Here'!O23),"",ROUND('Set Schedules Here'!O23,rounding_decimal_places))</f>
        <v>0.61495999999999995</v>
      </c>
      <c r="AD12" s="12">
        <f>IF(ISBLANK('Set Schedules Here'!P22),"",ROUND('Set Schedules Here'!P22,rounding_decimal_places))</f>
        <v>2033</v>
      </c>
      <c r="AE12" s="12">
        <f>IF(ISBLANK('Set Schedules Here'!P23),"",ROUND('Set Schedules Here'!P23,rounding_decimal_places))</f>
        <v>0.63492499999999996</v>
      </c>
      <c r="AF12" s="12">
        <f>IF(ISBLANK('Set Schedules Here'!Q22),"",ROUND('Set Schedules Here'!Q22,rounding_decimal_places))</f>
        <v>2034</v>
      </c>
      <c r="AG12" s="12">
        <f>IF(ISBLANK('Set Schedules Here'!Q23),"",ROUND('Set Schedules Here'!Q23,rounding_decimal_places))</f>
        <v>0.654945</v>
      </c>
      <c r="AH12" s="12">
        <f>IF(ISBLANK('Set Schedules Here'!R22),"",ROUND('Set Schedules Here'!R22,rounding_decimal_places))</f>
        <v>2035</v>
      </c>
      <c r="AI12" s="12">
        <f>IF(ISBLANK('Set Schedules Here'!R23),"",ROUND('Set Schedules Here'!R23,rounding_decimal_places))</f>
        <v>0.68072299999999997</v>
      </c>
      <c r="AJ12" s="12">
        <f>IF(ISBLANK('Set Schedules Here'!S22),"",ROUND('Set Schedules Here'!S22,rounding_decimal_places))</f>
        <v>2036</v>
      </c>
      <c r="AK12" s="12">
        <f>IF(ISBLANK('Set Schedules Here'!S23),"",ROUND('Set Schedules Here'!S23,rounding_decimal_places))</f>
        <v>0.71492299999999998</v>
      </c>
      <c r="AL12" s="12">
        <f>IF(ISBLANK('Set Schedules Here'!T22),"",ROUND('Set Schedules Here'!T22,rounding_decimal_places))</f>
        <v>2037</v>
      </c>
      <c r="AM12" s="12">
        <f>IF(ISBLANK('Set Schedules Here'!T23),"",ROUND('Set Schedules Here'!T23,rounding_decimal_places))</f>
        <v>0.736348</v>
      </c>
      <c r="AN12" s="12">
        <f>IF(ISBLANK('Set Schedules Here'!U22),"",ROUND('Set Schedules Here'!U22,rounding_decimal_places))</f>
        <v>2038</v>
      </c>
      <c r="AO12" s="12">
        <f>IF(ISBLANK('Set Schedules Here'!U23),"",ROUND('Set Schedules Here'!U23,rounding_decimal_places))</f>
        <v>0.764567</v>
      </c>
      <c r="AP12" s="12">
        <f>IF(ISBLANK('Set Schedules Here'!V22),"",ROUND('Set Schedules Here'!V22,rounding_decimal_places))</f>
        <v>2039</v>
      </c>
      <c r="AQ12" s="12">
        <f>IF(ISBLANK('Set Schedules Here'!V23),"",ROUND('Set Schedules Here'!V23,rounding_decimal_places))</f>
        <v>0.79307300000000003</v>
      </c>
      <c r="AR12" s="12">
        <f>IF(ISBLANK('Set Schedules Here'!W22),"",ROUND('Set Schedules Here'!W22,rounding_decimal_places))</f>
        <v>2040</v>
      </c>
      <c r="AS12" s="12">
        <f>IF(ISBLANK('Set Schedules Here'!W23),"",ROUND('Set Schedules Here'!W23,rounding_decimal_places))</f>
        <v>0.82185600000000003</v>
      </c>
      <c r="AT12" s="12">
        <f>IF(ISBLANK('Set Schedules Here'!X22),"",ROUND('Set Schedules Here'!X22,rounding_decimal_places))</f>
        <v>2041</v>
      </c>
      <c r="AU12" s="12">
        <f>IF(ISBLANK('Set Schedules Here'!X23),"",ROUND('Set Schedules Here'!X23,rounding_decimal_places))</f>
        <v>0.84931299999999998</v>
      </c>
      <c r="AV12" s="12">
        <f>IF(ISBLANK('Set Schedules Here'!Y22),"",ROUND('Set Schedules Here'!Y22,rounding_decimal_places))</f>
        <v>2042</v>
      </c>
      <c r="AW12" s="12">
        <f>IF(ISBLANK('Set Schedules Here'!Y23),"",ROUND('Set Schedules Here'!Y23,rounding_decimal_places))</f>
        <v>0.877027</v>
      </c>
      <c r="AX12" s="12">
        <f>IF(ISBLANK('Set Schedules Here'!Z22),"",ROUND('Set Schedules Here'!Z22,rounding_decimal_places))</f>
        <v>2043</v>
      </c>
      <c r="AY12" s="12">
        <f>IF(ISBLANK('Set Schedules Here'!Z23),"",ROUND('Set Schedules Here'!Z23,rounding_decimal_places))</f>
        <v>0.90496699999999997</v>
      </c>
      <c r="AZ12" s="12">
        <f>IF(ISBLANK('Set Schedules Here'!AA22),"",ROUND('Set Schedules Here'!AA22,rounding_decimal_places))</f>
        <v>2044</v>
      </c>
      <c r="BA12" s="12">
        <f>IF(ISBLANK('Set Schedules Here'!AA23),"",ROUND('Set Schedules Here'!AA23,rounding_decimal_places))</f>
        <v>0.93312700000000004</v>
      </c>
      <c r="BB12" s="12">
        <f>IF(ISBLANK('Set Schedules Here'!AB22),"",ROUND('Set Schedules Here'!AB22,rounding_decimal_places))</f>
        <v>2045</v>
      </c>
      <c r="BC12" s="12">
        <f>IF(ISBLANK('Set Schedules Here'!AB23),"",ROUND('Set Schedules Here'!AB23,rounding_decimal_places))</f>
        <v>0.96738500000000005</v>
      </c>
      <c r="BD12" s="12">
        <f>IF(ISBLANK('Set Schedules Here'!AC22),"",ROUND('Set Schedules Here'!AC22,rounding_decimal_places))</f>
        <v>2046</v>
      </c>
      <c r="BE12" s="12">
        <f>IF(ISBLANK('Set Schedules Here'!AC23),"",ROUND('Set Schedules Here'!AC23,rounding_decimal_places))</f>
        <v>0.973908</v>
      </c>
      <c r="BF12" s="12">
        <f>IF(ISBLANK('Set Schedules Here'!AD22),"",ROUND('Set Schedules Here'!AD22,rounding_decimal_places))</f>
        <v>2047</v>
      </c>
      <c r="BG12" s="12">
        <f>IF(ISBLANK('Set Schedules Here'!AD23),"",ROUND('Set Schedules Here'!AD23,rounding_decimal_places))</f>
        <v>0.98043100000000005</v>
      </c>
      <c r="BH12" s="12">
        <f>IF(ISBLANK('Set Schedules Here'!AE22),"",ROUND('Set Schedules Here'!AE22,rounding_decimal_places))</f>
        <v>2048</v>
      </c>
      <c r="BI12" s="12">
        <f>IF(ISBLANK('Set Schedules Here'!AE23),"",ROUND('Set Schedules Here'!AE23,rounding_decimal_places))</f>
        <v>0.986954</v>
      </c>
      <c r="BJ12" s="12">
        <f>IF(ISBLANK('Set Schedules Here'!AF22),"",ROUND('Set Schedules Here'!AF22,rounding_decimal_places))</f>
        <v>2049</v>
      </c>
      <c r="BK12" s="12">
        <f>IF(ISBLANK('Set Schedules Here'!AF23),"",ROUND('Set Schedules Here'!AF23,rounding_decimal_places))</f>
        <v>0.99347700000000005</v>
      </c>
      <c r="BL12" s="12">
        <f>IF(ISBLANK('Set Schedules Here'!AG22),"",ROUND('Set Schedules Here'!AG22,rounding_decimal_places))</f>
        <v>2050</v>
      </c>
      <c r="BM12" s="20">
        <f>IF(ISBLANK('Set Schedules Here'!AG23),"",ROUND('Set Schedules Here'!AG23,rounding_decimal_places))</f>
        <v>1</v>
      </c>
    </row>
    <row r="13" spans="1:65" x14ac:dyDescent="0.4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2019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2020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2021</v>
      </c>
      <c r="G13" s="12">
        <f>IF(ISBLANK('Set Schedules Here'!D25),"",ROUND('Set Schedules Here'!D25,rounding_decimal_places))</f>
        <v>1</v>
      </c>
      <c r="H13" s="12">
        <f>IF(ISBLANK('Set Schedules Here'!E24),"",ROUND('Set Schedules Here'!E24,rounding_decimal_places))</f>
        <v>2050</v>
      </c>
      <c r="I13" s="12">
        <f>IF(ISBLANK('Set Schedules Here'!E25),"",ROUND('Set Schedules Here'!E25,rounding_decimal_places))</f>
        <v>1</v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20" t="str">
        <f>IF(ISBLANK('Set Schedules Here'!AG25),"",ROUND('Set Schedules Here'!AG25,rounding_decimal_places))</f>
        <v/>
      </c>
    </row>
    <row r="14" spans="1:65" x14ac:dyDescent="0.45">
      <c r="A14" s="12" t="str">
        <f>'Set Schedules Here'!A26</f>
        <v>elec generation subsidy</v>
      </c>
      <c r="B14" s="12">
        <f>IF(ISBLANK('Set Schedules Here'!B26),"",ROUND('Set Schedules Here'!B26,rounding_decimal_places))</f>
        <v>2019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2020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2021</v>
      </c>
      <c r="G14" s="12">
        <f>IF(ISBLANK('Set Schedules Here'!D27),"",ROUND('Set Schedules Here'!D27,rounding_decimal_places))</f>
        <v>1</v>
      </c>
      <c r="H14" s="12">
        <f>IF(ISBLANK('Set Schedules Here'!E26),"",ROUND('Set Schedules Here'!E26,rounding_decimal_places))</f>
        <v>2050</v>
      </c>
      <c r="I14" s="12">
        <f>IF(ISBLANK('Set Schedules Here'!E27),"",ROUND('Set Schedules Here'!E27,rounding_decimal_places))</f>
        <v>1</v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20" t="str">
        <f>IF(ISBLANK('Set Schedules Here'!AG27),"",ROUND('Set Schedules Here'!AG27,rounding_decimal_places))</f>
        <v/>
      </c>
    </row>
    <row r="15" spans="1:65" x14ac:dyDescent="0.45">
      <c r="A15" s="12" t="str">
        <f>'Set Schedules Here'!A28</f>
        <v>elec early retirement</v>
      </c>
      <c r="B15" s="12">
        <f>IF(ISBLANK('Set Schedules Here'!B28),"",ROUND('Set Schedules Here'!B28,rounding_decimal_places))</f>
        <v>2019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2020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2021</v>
      </c>
      <c r="G15" s="12">
        <f>IF(ISBLANK('Set Schedules Here'!D29),"",ROUND('Set Schedules Here'!D29,rounding_decimal_places))</f>
        <v>1</v>
      </c>
      <c r="H15" s="12">
        <f>IF(ISBLANK('Set Schedules Here'!E28),"",ROUND('Set Schedules Here'!E28,rounding_decimal_places))</f>
        <v>2050</v>
      </c>
      <c r="I15" s="12">
        <f>IF(ISBLANK('Set Schedules Here'!E29),"",ROUND('Set Schedules Here'!E29,rounding_decimal_places))</f>
        <v>1</v>
      </c>
      <c r="J15" s="12" t="str">
        <f>IF(ISBLANK('Set Schedules Here'!F28),"",ROUND('Set Schedules Here'!F28,rounding_decimal_places))</f>
        <v/>
      </c>
      <c r="K15" s="12" t="str">
        <f>IF(ISBLANK('Set Schedules Here'!F29),"",ROUND('Set Schedules Here'!F29,rounding_decimal_places))</f>
        <v/>
      </c>
      <c r="L15" s="12" t="str">
        <f>IF(ISBLANK('Set Schedules Here'!G28),"",ROUND('Set Schedules Here'!G28,rounding_decimal_places))</f>
        <v/>
      </c>
      <c r="M15" s="12" t="str">
        <f>IF(ISBLANK('Set Schedules Here'!G29),"",ROUND('Set Schedules Here'!G29,rounding_decimal_places))</f>
        <v/>
      </c>
      <c r="N15" s="12" t="str">
        <f>IF(ISBLANK('Set Schedules Here'!H28),"",ROUND('Set Schedules Here'!H28,rounding_decimal_places))</f>
        <v/>
      </c>
      <c r="O15" s="12" t="str">
        <f>IF(ISBLANK('Set Schedules Here'!H29),"",ROUND('Set Schedules Here'!H29,rounding_decimal_places))</f>
        <v/>
      </c>
      <c r="P15" s="12" t="str">
        <f>IF(ISBLANK('Set Schedules Here'!I28),"",ROUND('Set Schedules Here'!I28,rounding_decimal_places))</f>
        <v/>
      </c>
      <c r="Q15" s="12" t="str">
        <f>IF(ISBLANK('Set Schedules Here'!I29),"",ROUND('Set Schedules Here'!I29,rounding_decimal_places))</f>
        <v/>
      </c>
      <c r="R15" s="12" t="str">
        <f>IF(ISBLANK('Set Schedules Here'!J28),"",ROUND('Set Schedules Here'!J28,rounding_decimal_places))</f>
        <v/>
      </c>
      <c r="S15" s="12" t="str">
        <f>IF(ISBLANK('Set Schedules Here'!J29),"",ROUND('Set Schedules Here'!J29,rounding_decimal_places))</f>
        <v/>
      </c>
      <c r="T15" s="12" t="str">
        <f>IF(ISBLANK('Set Schedules Here'!K28),"",ROUND('Set Schedules Here'!K28,rounding_decimal_places))</f>
        <v/>
      </c>
      <c r="U15" s="12" t="str">
        <f>IF(ISBLANK('Set Schedules Here'!K29),"",ROUND('Set Schedules Here'!K29,rounding_decimal_places))</f>
        <v/>
      </c>
      <c r="V15" s="12" t="str">
        <f>IF(ISBLANK('Set Schedules Here'!L28),"",ROUND('Set Schedules Here'!L28,rounding_decimal_places))</f>
        <v/>
      </c>
      <c r="W15" s="12" t="str">
        <f>IF(ISBLANK('Set Schedules Here'!L29),"",ROUND('Set Schedules Here'!L29,rounding_decimal_places))</f>
        <v/>
      </c>
      <c r="X15" s="12" t="str">
        <f>IF(ISBLANK('Set Schedules Here'!M28),"",ROUND('Set Schedules Here'!M28,rounding_decimal_places))</f>
        <v/>
      </c>
      <c r="Y15" s="12" t="str">
        <f>IF(ISBLANK('Set Schedules Here'!M29),"",ROUND('Set Schedules Here'!M29,rounding_decimal_places))</f>
        <v/>
      </c>
      <c r="Z15" s="12" t="str">
        <f>IF(ISBLANK('Set Schedules Here'!N28),"",ROUND('Set Schedules Here'!N28,rounding_decimal_places))</f>
        <v/>
      </c>
      <c r="AA15" s="12" t="str">
        <f>IF(ISBLANK('Set Schedules Here'!N29),"",ROUND('Set Schedules Here'!N29,rounding_decimal_places))</f>
        <v/>
      </c>
      <c r="AB15" s="12" t="str">
        <f>IF(ISBLANK('Set Schedules Here'!O28),"",ROUND('Set Schedules Here'!O28,rounding_decimal_places))</f>
        <v/>
      </c>
      <c r="AC15" s="12" t="str">
        <f>IF(ISBLANK('Set Schedules Here'!O29),"",ROUND('Set Schedules Here'!O29,rounding_decimal_places))</f>
        <v/>
      </c>
      <c r="AD15" s="12" t="str">
        <f>IF(ISBLANK('Set Schedules Here'!P28),"",ROUND('Set Schedules Here'!P28,rounding_decimal_places))</f>
        <v/>
      </c>
      <c r="AE15" s="12" t="str">
        <f>IF(ISBLANK('Set Schedules Here'!P29),"",ROUND('Set Schedules Here'!P29,rounding_decimal_places))</f>
        <v/>
      </c>
      <c r="AF15" s="12" t="str">
        <f>IF(ISBLANK('Set Schedules Here'!Q28),"",ROUND('Set Schedules Here'!Q28,rounding_decimal_places))</f>
        <v/>
      </c>
      <c r="AG15" s="12" t="str">
        <f>IF(ISBLANK('Set Schedules Here'!Q29),"",ROUND('Set Schedules Here'!Q29,rounding_decimal_places))</f>
        <v/>
      </c>
      <c r="AH15" s="12" t="str">
        <f>IF(ISBLANK('Set Schedules Here'!R28),"",ROUND('Set Schedules Here'!R28,rounding_decimal_places))</f>
        <v/>
      </c>
      <c r="AI15" s="12" t="str">
        <f>IF(ISBLANK('Set Schedules Here'!R29),"",ROUND('Set Schedules Here'!R29,rounding_decimal_places))</f>
        <v/>
      </c>
      <c r="AJ15" s="12" t="str">
        <f>IF(ISBLANK('Set Schedules Here'!S28),"",ROUND('Set Schedules Here'!S28,rounding_decimal_places))</f>
        <v/>
      </c>
      <c r="AK15" s="12" t="str">
        <f>IF(ISBLANK('Set Schedules Here'!S29),"",ROUND('Set Schedules Here'!S29,rounding_decimal_places))</f>
        <v/>
      </c>
      <c r="AL15" s="12" t="str">
        <f>IF(ISBLANK('Set Schedules Here'!T28),"",ROUND('Set Schedules Here'!T28,rounding_decimal_places))</f>
        <v/>
      </c>
      <c r="AM15" s="12" t="str">
        <f>IF(ISBLANK('Set Schedules Here'!T29),"",ROUND('Set Schedules Here'!T29,rounding_decimal_places))</f>
        <v/>
      </c>
      <c r="AN15" s="12" t="str">
        <f>IF(ISBLANK('Set Schedules Here'!U28),"",ROUND('Set Schedules Here'!U28,rounding_decimal_places))</f>
        <v/>
      </c>
      <c r="AO15" s="12" t="str">
        <f>IF(ISBLANK('Set Schedules Here'!U29),"",ROUND('Set Schedules Here'!U29,rounding_decimal_places))</f>
        <v/>
      </c>
      <c r="AP15" s="12" t="str">
        <f>IF(ISBLANK('Set Schedules Here'!V28),"",ROUND('Set Schedules Here'!V28,rounding_decimal_places))</f>
        <v/>
      </c>
      <c r="AQ15" s="12" t="str">
        <f>IF(ISBLANK('Set Schedules Here'!V29),"",ROUND('Set Schedules Here'!V29,rounding_decimal_places))</f>
        <v/>
      </c>
      <c r="AR15" s="12" t="str">
        <f>IF(ISBLANK('Set Schedules Here'!W28),"",ROUND('Set Schedules Here'!W28,rounding_decimal_places))</f>
        <v/>
      </c>
      <c r="AS15" s="12" t="str">
        <f>IF(ISBLANK('Set Schedules Here'!W29),"",ROUND('Set Schedules Here'!W29,rounding_decimal_places))</f>
        <v/>
      </c>
      <c r="AT15" s="12" t="str">
        <f>IF(ISBLANK('Set Schedules Here'!X28),"",ROUND('Set Schedules Here'!X28,rounding_decimal_places))</f>
        <v/>
      </c>
      <c r="AU15" s="12" t="str">
        <f>IF(ISBLANK('Set Schedules Here'!X29),"",ROUND('Set Schedules Here'!X29,rounding_decimal_places))</f>
        <v/>
      </c>
      <c r="AV15" s="12" t="str">
        <f>IF(ISBLANK('Set Schedules Here'!Y28),"",ROUND('Set Schedules Here'!Y28,rounding_decimal_places))</f>
        <v/>
      </c>
      <c r="AW15" s="12" t="str">
        <f>IF(ISBLANK('Set Schedules Here'!Y29),"",ROUND('Set Schedules Here'!Y29,rounding_decimal_places))</f>
        <v/>
      </c>
      <c r="AX15" s="12" t="str">
        <f>IF(ISBLANK('Set Schedules Here'!Z28),"",ROUND('Set Schedules Here'!Z28,rounding_decimal_places))</f>
        <v/>
      </c>
      <c r="AY15" s="12" t="str">
        <f>IF(ISBLANK('Set Schedules Here'!Z29),"",ROUND('Set Schedules Here'!Z29,rounding_decimal_places))</f>
        <v/>
      </c>
      <c r="AZ15" s="12" t="str">
        <f>IF(ISBLANK('Set Schedules Here'!AA28),"",ROUND('Set Schedules Here'!AA28,rounding_decimal_places))</f>
        <v/>
      </c>
      <c r="BA15" s="12" t="str">
        <f>IF(ISBLANK('Set Schedules Here'!AA29),"",ROUND('Set Schedules Here'!AA29,rounding_decimal_places))</f>
        <v/>
      </c>
      <c r="BB15" s="12" t="str">
        <f>IF(ISBLANK('Set Schedules Here'!AB28),"",ROUND('Set Schedules Here'!AB28,rounding_decimal_places))</f>
        <v/>
      </c>
      <c r="BC15" s="12" t="str">
        <f>IF(ISBLANK('Set Schedules Here'!AB29),"",ROUND('Set Schedules Here'!AB29,rounding_decimal_places))</f>
        <v/>
      </c>
      <c r="BD15" s="12" t="str">
        <f>IF(ISBLANK('Set Schedules Here'!AC28),"",ROUND('Set Schedules Here'!AC28,rounding_decimal_places))</f>
        <v/>
      </c>
      <c r="BE15" s="12" t="str">
        <f>IF(ISBLANK('Set Schedules Here'!AC29),"",ROUND('Set Schedules Here'!AC29,rounding_decimal_places))</f>
        <v/>
      </c>
      <c r="BF15" s="12" t="str">
        <f>IF(ISBLANK('Set Schedules Here'!AD28),"",ROUND('Set Schedules Here'!AD28,rounding_decimal_places))</f>
        <v/>
      </c>
      <c r="BG15" s="12" t="str">
        <f>IF(ISBLANK('Set Schedules Here'!AD29),"",ROUND('Set Schedules Here'!AD29,rounding_decimal_places))</f>
        <v/>
      </c>
      <c r="BH15" s="12" t="str">
        <f>IF(ISBLANK('Set Schedules Here'!AE28),"",ROUND('Set Schedules Here'!AE28,rounding_decimal_places))</f>
        <v/>
      </c>
      <c r="BI15" s="12" t="str">
        <f>IF(ISBLANK('Set Schedules Here'!AE29),"",ROUND('Set Schedules Here'!AE29,rounding_decimal_places))</f>
        <v/>
      </c>
      <c r="BJ15" s="12" t="str">
        <f>IF(ISBLANK('Set Schedules Here'!AF28),"",ROUND('Set Schedules Here'!AF28,rounding_decimal_places))</f>
        <v/>
      </c>
      <c r="BK15" s="12" t="str">
        <f>IF(ISBLANK('Set Schedules Here'!AF29),"",ROUND('Set Schedules Here'!AF29,rounding_decimal_places))</f>
        <v/>
      </c>
      <c r="BL15" s="12" t="str">
        <f>IF(ISBLANK('Set Schedules Here'!AG28),"",ROUND('Set Schedules Here'!AG28,rounding_decimal_places))</f>
        <v/>
      </c>
      <c r="BM15" s="20" t="str">
        <f>IF(ISBLANK('Set Schedules Here'!AG29),"",ROUND('Set Schedules Here'!AG29,rounding_decimal_places))</f>
        <v/>
      </c>
    </row>
    <row r="16" spans="1:65" x14ac:dyDescent="0.4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2019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20" t="str">
        <f>IF(ISBLANK('Set Schedules Here'!AG31),"",ROUND('Set Schedules Here'!AG31,rounding_decimal_places))</f>
        <v/>
      </c>
    </row>
    <row r="17" spans="1:65" x14ac:dyDescent="0.45">
      <c r="A17" s="12" t="str">
        <f>'Set Schedules Here'!A32</f>
        <v>elec demand response</v>
      </c>
      <c r="B17" s="12">
        <f>IF(ISBLANK('Set Schedules Here'!B32),"",ROUND('Set Schedules Here'!B32,rounding_decimal_places))</f>
        <v>2019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2020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2021</v>
      </c>
      <c r="G17" s="12">
        <f>IF(ISBLANK('Set Schedules Here'!D33),"",ROUND('Set Schedules Here'!D33,rounding_decimal_places))</f>
        <v>1</v>
      </c>
      <c r="H17" s="12">
        <f>IF(ISBLANK('Set Schedules Here'!E32),"",ROUND('Set Schedules Here'!E32,rounding_decimal_places))</f>
        <v>2050</v>
      </c>
      <c r="I17" s="12">
        <f>IF(ISBLANK('Set Schedules Here'!E33),"",ROUND('Set Schedules Here'!E33,rounding_decimal_places))</f>
        <v>1</v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20" t="str">
        <f>IF(ISBLANK('Set Schedules Here'!AG33),"",ROUND('Set Schedules Here'!AG33,rounding_decimal_places))</f>
        <v/>
      </c>
    </row>
    <row r="18" spans="1:65" x14ac:dyDescent="0.45">
      <c r="A18" s="12" t="str">
        <f>'Set Schedules Here'!A34</f>
        <v>elec storage growth</v>
      </c>
      <c r="B18" s="12">
        <f>IF(ISBLANK('Set Schedules Here'!B34),"",ROUND('Set Schedules Here'!B34,rounding_decimal_places))</f>
        <v>2019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2020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2021</v>
      </c>
      <c r="G18" s="12">
        <f>IF(ISBLANK('Set Schedules Here'!D35),"",ROUND('Set Schedules Here'!D35,rounding_decimal_places))</f>
        <v>1</v>
      </c>
      <c r="H18" s="12">
        <f>IF(ISBLANK('Set Schedules Here'!E34),"",ROUND('Set Schedules Here'!E34,rounding_decimal_places))</f>
        <v>2050</v>
      </c>
      <c r="I18" s="12">
        <f>IF(ISBLANK('Set Schedules Here'!E35),"",ROUND('Set Schedules Here'!E35,rounding_decimal_places))</f>
        <v>1</v>
      </c>
      <c r="J18" s="12" t="str">
        <f>IF(ISBLANK('Set Schedules Here'!F34),"",ROUND('Set Schedules Here'!F34,rounding_decimal_places))</f>
        <v/>
      </c>
      <c r="K18" s="12" t="str">
        <f>IF(ISBLANK('Set Schedules Here'!F35),"",ROUND('Set Schedules Here'!F35,rounding_decimal_places))</f>
        <v/>
      </c>
      <c r="L18" s="12" t="str">
        <f>IF(ISBLANK('Set Schedules Here'!G34),"",ROUND('Set Schedules Here'!G34,rounding_decimal_places))</f>
        <v/>
      </c>
      <c r="M18" s="12" t="str">
        <f>IF(ISBLANK('Set Schedules Here'!G35),"",ROUND('Set Schedules Here'!G35,rounding_decimal_places))</f>
        <v/>
      </c>
      <c r="N18" s="12" t="str">
        <f>IF(ISBLANK('Set Schedules Here'!H34),"",ROUND('Set Schedules Here'!H34,rounding_decimal_places))</f>
        <v/>
      </c>
      <c r="O18" s="12" t="str">
        <f>IF(ISBLANK('Set Schedules Here'!H35),"",ROUND('Set Schedules Here'!H35,rounding_decimal_places))</f>
        <v/>
      </c>
      <c r="P18" s="12" t="str">
        <f>IF(ISBLANK('Set Schedules Here'!I34),"",ROUND('Set Schedules Here'!I34,rounding_decimal_places))</f>
        <v/>
      </c>
      <c r="Q18" s="12" t="str">
        <f>IF(ISBLANK('Set Schedules Here'!I35),"",ROUND('Set Schedules Here'!I35,rounding_decimal_places))</f>
        <v/>
      </c>
      <c r="R18" s="12" t="str">
        <f>IF(ISBLANK('Set Schedules Here'!J34),"",ROUND('Set Schedules Here'!J34,rounding_decimal_places))</f>
        <v/>
      </c>
      <c r="S18" s="12" t="str">
        <f>IF(ISBLANK('Set Schedules Here'!J35),"",ROUND('Set Schedules Here'!J35,rounding_decimal_places))</f>
        <v/>
      </c>
      <c r="T18" s="12" t="str">
        <f>IF(ISBLANK('Set Schedules Here'!K34),"",ROUND('Set Schedules Here'!K34,rounding_decimal_places))</f>
        <v/>
      </c>
      <c r="U18" s="12" t="str">
        <f>IF(ISBLANK('Set Schedules Here'!K35),"",ROUND('Set Schedules Here'!K35,rounding_decimal_places))</f>
        <v/>
      </c>
      <c r="V18" s="12" t="str">
        <f>IF(ISBLANK('Set Schedules Here'!L34),"",ROUND('Set Schedules Here'!L34,rounding_decimal_places))</f>
        <v/>
      </c>
      <c r="W18" s="12" t="str">
        <f>IF(ISBLANK('Set Schedules Here'!L35),"",ROUND('Set Schedules Here'!L35,rounding_decimal_places))</f>
        <v/>
      </c>
      <c r="X18" s="12" t="str">
        <f>IF(ISBLANK('Set Schedules Here'!M34),"",ROUND('Set Schedules Here'!M34,rounding_decimal_places))</f>
        <v/>
      </c>
      <c r="Y18" s="12" t="str">
        <f>IF(ISBLANK('Set Schedules Here'!M35),"",ROUND('Set Schedules Here'!M35,rounding_decimal_places))</f>
        <v/>
      </c>
      <c r="Z18" s="12" t="str">
        <f>IF(ISBLANK('Set Schedules Here'!N34),"",ROUND('Set Schedules Here'!N34,rounding_decimal_places))</f>
        <v/>
      </c>
      <c r="AA18" s="12" t="str">
        <f>IF(ISBLANK('Set Schedules Here'!N35),"",ROUND('Set Schedules Here'!N35,rounding_decimal_places))</f>
        <v/>
      </c>
      <c r="AB18" s="12" t="str">
        <f>IF(ISBLANK('Set Schedules Here'!O34),"",ROUND('Set Schedules Here'!O34,rounding_decimal_places))</f>
        <v/>
      </c>
      <c r="AC18" s="12" t="str">
        <f>IF(ISBLANK('Set Schedules Here'!O35),"",ROUND('Set Schedules Here'!O35,rounding_decimal_places))</f>
        <v/>
      </c>
      <c r="AD18" s="12" t="str">
        <f>IF(ISBLANK('Set Schedules Here'!P34),"",ROUND('Set Schedules Here'!P34,rounding_decimal_places))</f>
        <v/>
      </c>
      <c r="AE18" s="12" t="str">
        <f>IF(ISBLANK('Set Schedules Here'!P35),"",ROUND('Set Schedules Here'!P35,rounding_decimal_places))</f>
        <v/>
      </c>
      <c r="AF18" s="12" t="str">
        <f>IF(ISBLANK('Set Schedules Here'!Q34),"",ROUND('Set Schedules Here'!Q34,rounding_decimal_places))</f>
        <v/>
      </c>
      <c r="AG18" s="12" t="str">
        <f>IF(ISBLANK('Set Schedules Here'!Q35),"",ROUND('Set Schedules Here'!Q35,rounding_decimal_places))</f>
        <v/>
      </c>
      <c r="AH18" s="12" t="str">
        <f>IF(ISBLANK('Set Schedules Here'!R34),"",ROUND('Set Schedules Here'!R34,rounding_decimal_places))</f>
        <v/>
      </c>
      <c r="AI18" s="12" t="str">
        <f>IF(ISBLANK('Set Schedules Here'!R35),"",ROUND('Set Schedules Here'!R35,rounding_decimal_places))</f>
        <v/>
      </c>
      <c r="AJ18" s="12" t="str">
        <f>IF(ISBLANK('Set Schedules Here'!S34),"",ROUND('Set Schedules Here'!S34,rounding_decimal_places))</f>
        <v/>
      </c>
      <c r="AK18" s="12" t="str">
        <f>IF(ISBLANK('Set Schedules Here'!S35),"",ROUND('Set Schedules Here'!S35,rounding_decimal_places))</f>
        <v/>
      </c>
      <c r="AL18" s="12" t="str">
        <f>IF(ISBLANK('Set Schedules Here'!T34),"",ROUND('Set Schedules Here'!T34,rounding_decimal_places))</f>
        <v/>
      </c>
      <c r="AM18" s="12" t="str">
        <f>IF(ISBLANK('Set Schedules Here'!T35),"",ROUND('Set Schedules Here'!T35,rounding_decimal_places))</f>
        <v/>
      </c>
      <c r="AN18" s="12" t="str">
        <f>IF(ISBLANK('Set Schedules Here'!U34),"",ROUND('Set Schedules Here'!U34,rounding_decimal_places))</f>
        <v/>
      </c>
      <c r="AO18" s="12" t="str">
        <f>IF(ISBLANK('Set Schedules Here'!U35),"",ROUND('Set Schedules Here'!U35,rounding_decimal_places))</f>
        <v/>
      </c>
      <c r="AP18" s="12" t="str">
        <f>IF(ISBLANK('Set Schedules Here'!V34),"",ROUND('Set Schedules Here'!V34,rounding_decimal_places))</f>
        <v/>
      </c>
      <c r="AQ18" s="12" t="str">
        <f>IF(ISBLANK('Set Schedules Here'!V35),"",ROUND('Set Schedules Here'!V35,rounding_decimal_places))</f>
        <v/>
      </c>
      <c r="AR18" s="12" t="str">
        <f>IF(ISBLANK('Set Schedules Here'!W34),"",ROUND('Set Schedules Here'!W34,rounding_decimal_places))</f>
        <v/>
      </c>
      <c r="AS18" s="12" t="str">
        <f>IF(ISBLANK('Set Schedules Here'!W35),"",ROUND('Set Schedules Here'!W35,rounding_decimal_places))</f>
        <v/>
      </c>
      <c r="AT18" s="12" t="str">
        <f>IF(ISBLANK('Set Schedules Here'!X34),"",ROUND('Set Schedules Here'!X34,rounding_decimal_places))</f>
        <v/>
      </c>
      <c r="AU18" s="12" t="str">
        <f>IF(ISBLANK('Set Schedules Here'!X35),"",ROUND('Set Schedules Here'!X35,rounding_decimal_places))</f>
        <v/>
      </c>
      <c r="AV18" s="12" t="str">
        <f>IF(ISBLANK('Set Schedules Here'!Y34),"",ROUND('Set Schedules Here'!Y34,rounding_decimal_places))</f>
        <v/>
      </c>
      <c r="AW18" s="12" t="str">
        <f>IF(ISBLANK('Set Schedules Here'!Y35),"",ROUND('Set Schedules Here'!Y35,rounding_decimal_places))</f>
        <v/>
      </c>
      <c r="AX18" s="12" t="str">
        <f>IF(ISBLANK('Set Schedules Here'!Z34),"",ROUND('Set Schedules Here'!Z34,rounding_decimal_places))</f>
        <v/>
      </c>
      <c r="AY18" s="12" t="str">
        <f>IF(ISBLANK('Set Schedules Here'!Z35),"",ROUND('Set Schedules Here'!Z35,rounding_decimal_places))</f>
        <v/>
      </c>
      <c r="AZ18" s="12" t="str">
        <f>IF(ISBLANK('Set Schedules Here'!AA34),"",ROUND('Set Schedules Here'!AA34,rounding_decimal_places))</f>
        <v/>
      </c>
      <c r="BA18" s="12" t="str">
        <f>IF(ISBLANK('Set Schedules Here'!AA35),"",ROUND('Set Schedules Here'!AA35,rounding_decimal_places))</f>
        <v/>
      </c>
      <c r="BB18" s="12" t="str">
        <f>IF(ISBLANK('Set Schedules Here'!AB34),"",ROUND('Set Schedules Here'!AB34,rounding_decimal_places))</f>
        <v/>
      </c>
      <c r="BC18" s="12" t="str">
        <f>IF(ISBLANK('Set Schedules Here'!AB35),"",ROUND('Set Schedules Here'!AB35,rounding_decimal_places))</f>
        <v/>
      </c>
      <c r="BD18" s="12" t="str">
        <f>IF(ISBLANK('Set Schedules Here'!AC34),"",ROUND('Set Schedules Here'!AC34,rounding_decimal_places))</f>
        <v/>
      </c>
      <c r="BE18" s="12" t="str">
        <f>IF(ISBLANK('Set Schedules Here'!AC35),"",ROUND('Set Schedules Here'!AC35,rounding_decimal_places))</f>
        <v/>
      </c>
      <c r="BF18" s="12" t="str">
        <f>IF(ISBLANK('Set Schedules Here'!AD34),"",ROUND('Set Schedules Here'!AD34,rounding_decimal_places))</f>
        <v/>
      </c>
      <c r="BG18" s="12" t="str">
        <f>IF(ISBLANK('Set Schedules Here'!AD35),"",ROUND('Set Schedules Here'!AD35,rounding_decimal_places))</f>
        <v/>
      </c>
      <c r="BH18" s="12" t="str">
        <f>IF(ISBLANK('Set Schedules Here'!AE34),"",ROUND('Set Schedules Here'!AE34,rounding_decimal_places))</f>
        <v/>
      </c>
      <c r="BI18" s="12" t="str">
        <f>IF(ISBLANK('Set Schedules Here'!AE35),"",ROUND('Set Schedules Here'!AE35,rounding_decimal_places))</f>
        <v/>
      </c>
      <c r="BJ18" s="12" t="str">
        <f>IF(ISBLANK('Set Schedules Here'!AF34),"",ROUND('Set Schedules Here'!AF34,rounding_decimal_places))</f>
        <v/>
      </c>
      <c r="BK18" s="12" t="str">
        <f>IF(ISBLANK('Set Schedules Here'!AF35),"",ROUND('Set Schedules Here'!AF35,rounding_decimal_places))</f>
        <v/>
      </c>
      <c r="BL18" s="12" t="str">
        <f>IF(ISBLANK('Set Schedules Here'!AG34),"",ROUND('Set Schedules Here'!AG34,rounding_decimal_places))</f>
        <v/>
      </c>
      <c r="BM18" s="20" t="str">
        <f>IF(ISBLANK('Set Schedules Here'!AG35),"",ROUND('Set Schedules Here'!AG35,rounding_decimal_places))</f>
        <v/>
      </c>
    </row>
    <row r="19" spans="1:65" x14ac:dyDescent="0.45">
      <c r="A19" s="12" t="str">
        <f>'Set Schedules Here'!A36</f>
        <v>elec transmission growth</v>
      </c>
      <c r="B19" s="12">
        <f>IF(ISBLANK('Set Schedules Here'!B36),"",ROUND('Set Schedules Here'!B36,rounding_decimal_places))</f>
        <v>2019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2020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20" t="str">
        <f>IF(ISBLANK('Set Schedules Here'!AG37),"",ROUND('Set Schedules Here'!AG37,rounding_decimal_places))</f>
        <v/>
      </c>
    </row>
    <row r="20" spans="1:65" x14ac:dyDescent="0.45">
      <c r="A20" s="12" t="str">
        <f>'Set Schedules Here'!A38</f>
        <v>elec avoid TND loss</v>
      </c>
      <c r="B20" s="12">
        <f>IF(ISBLANK('Set Schedules Here'!B38),"",ROUND('Set Schedules Here'!B38,rounding_decimal_places))</f>
        <v>2019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2020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20" t="str">
        <f>IF(ISBLANK('Set Schedules Here'!AG39),"",ROUND('Set Schedules Here'!AG39,rounding_decimal_places))</f>
        <v/>
      </c>
    </row>
    <row r="21" spans="1:65" x14ac:dyDescent="0.4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2019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2020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20" t="str">
        <f>IF(ISBLANK('Set Schedules Here'!AG41),"",ROUND('Set Schedules Here'!AG41,rounding_decimal_places))</f>
        <v/>
      </c>
    </row>
    <row r="22" spans="1:65" x14ac:dyDescent="0.45">
      <c r="A22" s="12" t="str">
        <f>'Set Schedules Here'!A42</f>
        <v>elec change imports</v>
      </c>
      <c r="B22" s="12">
        <f>IF(ISBLANK('Set Schedules Here'!B42),"",ROUND('Set Schedules Here'!B42,rounding_decimal_places))</f>
        <v>2019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2020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20" t="str">
        <f>IF(ISBLANK('Set Schedules Here'!AG43),"",ROUND('Set Schedules Here'!AG43,rounding_decimal_places))</f>
        <v/>
      </c>
    </row>
    <row r="23" spans="1:65" x14ac:dyDescent="0.45">
      <c r="A23" s="12" t="str">
        <f>'Set Schedules Here'!A44</f>
        <v>elec change exports</v>
      </c>
      <c r="B23" s="12">
        <f>IF(ISBLANK('Set Schedules Here'!B44),"",ROUND('Set Schedules Here'!B44,rounding_decimal_places))</f>
        <v>2019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2020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20" t="str">
        <f>IF(ISBLANK('Set Schedules Here'!AG45),"",ROUND('Set Schedules Here'!AG45,rounding_decimal_places))</f>
        <v/>
      </c>
    </row>
    <row r="24" spans="1:65" x14ac:dyDescent="0.4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2019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20" t="str">
        <f>IF(ISBLANK('Set Schedules Here'!AG47),"",ROUND('Set Schedules Here'!AG47,rounding_decimal_places))</f>
        <v/>
      </c>
    </row>
    <row r="25" spans="1:65" x14ac:dyDescent="0.4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2019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2020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2021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20" t="str">
        <f>IF(ISBLANK('Set Schedules Here'!AG49),"",ROUND('Set Schedules Here'!AG49,rounding_decimal_places))</f>
        <v/>
      </c>
    </row>
    <row r="26" spans="1:65" x14ac:dyDescent="0.4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2019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2020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2021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20" t="str">
        <f>IF(ISBLANK('Set Schedules Here'!AG51),"",ROUND('Set Schedules Here'!AG51,rounding_decimal_places))</f>
        <v/>
      </c>
    </row>
    <row r="27" spans="1:65" x14ac:dyDescent="0.45">
      <c r="A27" s="12" t="str">
        <f>'Set Schedules Here'!A52</f>
        <v>elec reduce soft costs</v>
      </c>
      <c r="B27" s="12">
        <f>IF(ISBLANK('Set Schedules Here'!B52),"",ROUND('Set Schedules Here'!B52,rounding_decimal_places))</f>
        <v>2019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2020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20" t="str">
        <f>IF(ISBLANK('Set Schedules Here'!AG53),"",ROUND('Set Schedules Here'!AG53,rounding_decimal_places))</f>
        <v/>
      </c>
    </row>
    <row r="28" spans="1:65" x14ac:dyDescent="0.45">
      <c r="A28" s="12" t="str">
        <f>'Set Schedules Here'!A54</f>
        <v>elec capacity construction subsidy</v>
      </c>
      <c r="B28" s="12">
        <f>IF(ISBLANK('Set Schedules Here'!B54),"",ROUND('Set Schedules Here'!B54,rounding_decimal_places))</f>
        <v>2019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2020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2050</v>
      </c>
      <c r="G28" s="12">
        <f>IF(ISBLANK('Set Schedules Here'!D55),"",ROUND('Set Schedules Here'!D55,rounding_decimal_places))</f>
        <v>1</v>
      </c>
      <c r="H28" s="12" t="str">
        <f>IF(ISBLANK('Set Schedules Here'!E54),"",ROUND('Set Schedules Here'!E54,rounding_decimal_places))</f>
        <v/>
      </c>
      <c r="I28" s="12" t="str">
        <f>IF(ISBLANK('Set Schedules Here'!E55),"",ROUND('Set Schedules Here'!E55,rounding_decimal_places))</f>
        <v/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20" t="str">
        <f>IF(ISBLANK('Set Schedules Here'!AG55),"",ROUND('Set Schedules Here'!AG55,rounding_decimal_places))</f>
        <v/>
      </c>
    </row>
    <row r="29" spans="1:65" x14ac:dyDescent="0.45">
      <c r="A29" s="12" t="str">
        <f>'Set Schedules Here'!A56</f>
        <v>bldgs rebate</v>
      </c>
      <c r="B29" s="12">
        <f>IF(ISBLANK('Set Schedules Here'!B56),"",ROUND('Set Schedules Here'!B56,rounding_decimal_places))</f>
        <v>2019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2020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2021</v>
      </c>
      <c r="G29" s="12">
        <f>IF(ISBLANK('Set Schedules Here'!D57),"",ROUND('Set Schedules Here'!D57,rounding_decimal_places))</f>
        <v>1</v>
      </c>
      <c r="H29" s="12">
        <f>IF(ISBLANK('Set Schedules Here'!E56),"",ROUND('Set Schedules Here'!E56,rounding_decimal_places))</f>
        <v>2050</v>
      </c>
      <c r="I29" s="12">
        <f>IF(ISBLANK('Set Schedules Here'!E57),"",ROUND('Set Schedules Here'!E57,rounding_decimal_places))</f>
        <v>1</v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20" t="str">
        <f>IF(ISBLANK('Set Schedules Here'!AG57),"",ROUND('Set Schedules Here'!AG57,rounding_decimal_places))</f>
        <v/>
      </c>
    </row>
    <row r="30" spans="1:65" x14ac:dyDescent="0.45">
      <c r="A30" s="12" t="str">
        <f>'Set Schedules Here'!A58</f>
        <v>bldgs efficiency standards</v>
      </c>
      <c r="B30" s="12">
        <f>IF(ISBLANK('Set Schedules Here'!B58),"",ROUND('Set Schedules Here'!B58,rounding_decimal_places))</f>
        <v>2019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2021</v>
      </c>
      <c r="E30" s="12">
        <f>IF(ISBLANK('Set Schedules Here'!C59),"",ROUND('Set Schedules Here'!C59,rounding_decimal_places))</f>
        <v>0</v>
      </c>
      <c r="F30" s="12">
        <f>IF(ISBLANK('Set Schedules Here'!G58),"",ROUND('Set Schedules Here'!G58,rounding_decimal_places))</f>
        <v>2050</v>
      </c>
      <c r="G30" s="12">
        <f>IF(ISBLANK('Set Schedules Here'!G59),"",ROUND('Set Schedules Here'!G59,rounding_decimal_places))</f>
        <v>0.2</v>
      </c>
      <c r="H30" s="12" t="str">
        <f>IF(ISBLANK('Set Schedules Here'!H58),"",ROUND('Set Schedules Here'!H58,rounding_decimal_places))</f>
        <v/>
      </c>
      <c r="I30" s="12" t="str">
        <f>IF(ISBLANK('Set Schedules Here'!H59),"",ROUND('Set Schedules Here'!H59,rounding_decimal_places))</f>
        <v/>
      </c>
      <c r="J30" s="12" t="str">
        <f>IF(ISBLANK('Set Schedules Here'!I58),"",ROUND('Set Schedules Here'!I58,rounding_decimal_places))</f>
        <v/>
      </c>
      <c r="K30" s="12" t="str">
        <f>IF(ISBLANK('Set Schedules Here'!I59),"",ROUND('Set Schedules Here'!I59,rounding_decimal_places))</f>
        <v/>
      </c>
      <c r="L30" s="12" t="str">
        <f>IF(ISBLANK('Set Schedules Here'!J58),"",ROUND('Set Schedules Here'!J58,rounding_decimal_places))</f>
        <v/>
      </c>
      <c r="M30" s="12" t="str">
        <f>IF(ISBLANK('Set Schedules Here'!J59),"",ROUND('Set Schedules Here'!J59,rounding_decimal_places))</f>
        <v/>
      </c>
      <c r="N30" s="12" t="str">
        <f>IF(ISBLANK('Set Schedules Here'!K58),"",ROUND('Set Schedules Here'!K58,rounding_decimal_places))</f>
        <v/>
      </c>
      <c r="O30" s="12" t="str">
        <f>IF(ISBLANK('Set Schedules Here'!K59),"",ROUND('Set Schedules Here'!K59,rounding_decimal_places))</f>
        <v/>
      </c>
      <c r="P30" s="12" t="str">
        <f>IF(ISBLANK('Set Schedules Here'!L58),"",ROUND('Set Schedules Here'!L58,rounding_decimal_places))</f>
        <v/>
      </c>
      <c r="Q30" s="12" t="str">
        <f>IF(ISBLANK('Set Schedules Here'!L59),"",ROUND('Set Schedules Here'!L59,rounding_decimal_places))</f>
        <v/>
      </c>
      <c r="R30" s="12" t="str">
        <f>IF(ISBLANK('Set Schedules Here'!M58),"",ROUND('Set Schedules Here'!M58,rounding_decimal_places))</f>
        <v/>
      </c>
      <c r="S30" s="12" t="str">
        <f>IF(ISBLANK('Set Schedules Here'!M59),"",ROUND('Set Schedules Here'!M59,rounding_decimal_places))</f>
        <v/>
      </c>
      <c r="T30" s="12" t="str">
        <f>IF(ISBLANK('Set Schedules Here'!N58),"",ROUND('Set Schedules Here'!N58,rounding_decimal_places))</f>
        <v/>
      </c>
      <c r="U30" s="12" t="str">
        <f>IF(ISBLANK('Set Schedules Here'!N59),"",ROUND('Set Schedules Here'!N59,rounding_decimal_places))</f>
        <v/>
      </c>
      <c r="V30" s="12" t="str">
        <f>IF(ISBLANK('Set Schedules Here'!O58),"",ROUND('Set Schedules Here'!O58,rounding_decimal_places))</f>
        <v/>
      </c>
      <c r="W30" s="12" t="str">
        <f>IF(ISBLANK('Set Schedules Here'!O59),"",ROUND('Set Schedules Here'!O59,rounding_decimal_places))</f>
        <v/>
      </c>
      <c r="X30" s="12" t="str">
        <f>IF(ISBLANK('Set Schedules Here'!P58),"",ROUND('Set Schedules Here'!P58,rounding_decimal_places))</f>
        <v/>
      </c>
      <c r="Y30" s="12" t="str">
        <f>IF(ISBLANK('Set Schedules Here'!P59),"",ROUND('Set Schedules Here'!P59,rounding_decimal_places))</f>
        <v/>
      </c>
      <c r="Z30" s="12" t="str">
        <f>IF(ISBLANK('Set Schedules Here'!Q58),"",ROUND('Set Schedules Here'!Q58,rounding_decimal_places))</f>
        <v/>
      </c>
      <c r="AA30" s="12" t="str">
        <f>IF(ISBLANK('Set Schedules Here'!Q59),"",ROUND('Set Schedules Here'!Q59,rounding_decimal_places))</f>
        <v/>
      </c>
      <c r="AB30" s="12" t="str">
        <f>IF(ISBLANK('Set Schedules Here'!R58),"",ROUND('Set Schedules Here'!R58,rounding_decimal_places))</f>
        <v/>
      </c>
      <c r="AC30" s="12" t="str">
        <f>IF(ISBLANK('Set Schedules Here'!R59),"",ROUND('Set Schedules Here'!R59,rounding_decimal_places))</f>
        <v/>
      </c>
      <c r="AD30" s="12" t="str">
        <f>IF(ISBLANK('Set Schedules Here'!S58),"",ROUND('Set Schedules Here'!S58,rounding_decimal_places))</f>
        <v/>
      </c>
      <c r="AE30" s="12" t="str">
        <f>IF(ISBLANK('Set Schedules Here'!S59),"",ROUND('Set Schedules Here'!S59,rounding_decimal_places))</f>
        <v/>
      </c>
      <c r="AF30" s="12" t="str">
        <f>IF(ISBLANK('Set Schedules Here'!T58),"",ROUND('Set Schedules Here'!T58,rounding_decimal_places))</f>
        <v/>
      </c>
      <c r="AG30" s="12" t="str">
        <f>IF(ISBLANK('Set Schedules Here'!T59),"",ROUND('Set Schedules Here'!T59,rounding_decimal_places))</f>
        <v/>
      </c>
      <c r="AH30" s="12" t="str">
        <f>IF(ISBLANK('Set Schedules Here'!U58),"",ROUND('Set Schedules Here'!U58,rounding_decimal_places))</f>
        <v/>
      </c>
      <c r="AI30" s="12" t="str">
        <f>IF(ISBLANK('Set Schedules Here'!U59),"",ROUND('Set Schedules Here'!U59,rounding_decimal_places))</f>
        <v/>
      </c>
      <c r="AJ30" s="12" t="str">
        <f>IF(ISBLANK('Set Schedules Here'!V58),"",ROUND('Set Schedules Here'!V58,rounding_decimal_places))</f>
        <v/>
      </c>
      <c r="AK30" s="12" t="str">
        <f>IF(ISBLANK('Set Schedules Here'!V59),"",ROUND('Set Schedules Here'!V59,rounding_decimal_places))</f>
        <v/>
      </c>
      <c r="AL30" s="12" t="str">
        <f>IF(ISBLANK('Set Schedules Here'!W58),"",ROUND('Set Schedules Here'!W58,rounding_decimal_places))</f>
        <v/>
      </c>
      <c r="AM30" s="12" t="str">
        <f>IF(ISBLANK('Set Schedules Here'!W59),"",ROUND('Set Schedules Here'!W59,rounding_decimal_places))</f>
        <v/>
      </c>
      <c r="AN30" s="12" t="str">
        <f>IF(ISBLANK('Set Schedules Here'!X58),"",ROUND('Set Schedules Here'!X58,rounding_decimal_places))</f>
        <v/>
      </c>
      <c r="AO30" s="12" t="str">
        <f>IF(ISBLANK('Set Schedules Here'!X59),"",ROUND('Set Schedules Here'!X59,rounding_decimal_places))</f>
        <v/>
      </c>
      <c r="AP30" s="12" t="str">
        <f>IF(ISBLANK('Set Schedules Here'!Y58),"",ROUND('Set Schedules Here'!Y58,rounding_decimal_places))</f>
        <v/>
      </c>
      <c r="AQ30" s="12" t="str">
        <f>IF(ISBLANK('Set Schedules Here'!Y59),"",ROUND('Set Schedules Here'!Y59,rounding_decimal_places))</f>
        <v/>
      </c>
      <c r="AR30" s="12" t="str">
        <f>IF(ISBLANK('Set Schedules Here'!Z58),"",ROUND('Set Schedules Here'!Z58,rounding_decimal_places))</f>
        <v/>
      </c>
      <c r="AS30" s="12" t="str">
        <f>IF(ISBLANK('Set Schedules Here'!Z59),"",ROUND('Set Schedules Here'!Z59,rounding_decimal_places))</f>
        <v/>
      </c>
      <c r="AT30" s="12" t="str">
        <f>IF(ISBLANK('Set Schedules Here'!AA58),"",ROUND('Set Schedules Here'!AA58,rounding_decimal_places))</f>
        <v/>
      </c>
      <c r="AU30" s="12" t="str">
        <f>IF(ISBLANK('Set Schedules Here'!AA59),"",ROUND('Set Schedules Here'!AA59,rounding_decimal_places))</f>
        <v/>
      </c>
      <c r="AV30" s="12" t="str">
        <f>IF(ISBLANK('Set Schedules Here'!AB58),"",ROUND('Set Schedules Here'!AB58,rounding_decimal_places))</f>
        <v/>
      </c>
      <c r="AW30" s="12" t="str">
        <f>IF(ISBLANK('Set Schedules Here'!AB59),"",ROUND('Set Schedules Here'!AB59,rounding_decimal_places))</f>
        <v/>
      </c>
      <c r="AX30" s="12" t="str">
        <f>IF(ISBLANK('Set Schedules Here'!AC58),"",ROUND('Set Schedules Here'!AC58,rounding_decimal_places))</f>
        <v/>
      </c>
      <c r="AY30" s="12" t="str">
        <f>IF(ISBLANK('Set Schedules Here'!AC59),"",ROUND('Set Schedules Here'!AC59,rounding_decimal_places))</f>
        <v/>
      </c>
      <c r="AZ30" s="12" t="str">
        <f>IF(ISBLANK('Set Schedules Here'!AD58),"",ROUND('Set Schedules Here'!AD58,rounding_decimal_places))</f>
        <v/>
      </c>
      <c r="BA30" s="12" t="str">
        <f>IF(ISBLANK('Set Schedules Here'!AD59),"",ROUND('Set Schedules Here'!AD59,rounding_decimal_places))</f>
        <v/>
      </c>
      <c r="BB30" s="12" t="str">
        <f>IF(ISBLANK('Set Schedules Here'!AE58),"",ROUND('Set Schedules Here'!AE58,rounding_decimal_places))</f>
        <v/>
      </c>
      <c r="BC30" s="12" t="str">
        <f>IF(ISBLANK('Set Schedules Here'!AE59),"",ROUND('Set Schedules Here'!AE59,rounding_decimal_places))</f>
        <v/>
      </c>
      <c r="BD30" s="12" t="str">
        <f>IF(ISBLANK('Set Schedules Here'!AF58),"",ROUND('Set Schedules Here'!AF58,rounding_decimal_places))</f>
        <v/>
      </c>
      <c r="BE30" s="12" t="str">
        <f>IF(ISBLANK('Set Schedules Here'!AF59),"",ROUND('Set Schedules Here'!AF59,rounding_decimal_places))</f>
        <v/>
      </c>
      <c r="BF30" s="12" t="str">
        <f>IF(ISBLANK('Set Schedules Here'!AG58),"",ROUND('Set Schedules Here'!AG58,rounding_decimal_places))</f>
        <v/>
      </c>
      <c r="BG30" s="12" t="str">
        <f>IF(ISBLANK('Set Schedules Here'!AG59),"",ROUND('Set Schedules Here'!AG59,rounding_decimal_places))</f>
        <v/>
      </c>
      <c r="BH30" s="12" t="str">
        <f>IF(ISBLANK('Set Schedules Here'!AH58),"",ROUND('Set Schedules Here'!AH58,rounding_decimal_places))</f>
        <v/>
      </c>
      <c r="BI30" s="12" t="str">
        <f>IF(ISBLANK('Set Schedules Here'!AH59),"",ROUND('Set Schedules Here'!AH59,rounding_decimal_places))</f>
        <v/>
      </c>
      <c r="BJ30" s="12" t="str">
        <f>IF(ISBLANK('Set Schedules Here'!AI58),"",ROUND('Set Schedules Here'!AI58,rounding_decimal_places))</f>
        <v/>
      </c>
      <c r="BK30" s="12" t="str">
        <f>IF(ISBLANK('Set Schedules Here'!AI59),"",ROUND('Set Schedules Here'!AI59,rounding_decimal_places))</f>
        <v/>
      </c>
      <c r="BL30" s="12" t="str">
        <f>IF(ISBLANK('Set Schedules Here'!AJ58),"",ROUND('Set Schedules Here'!AJ58,rounding_decimal_places))</f>
        <v/>
      </c>
      <c r="BM30" s="20" t="str">
        <f>IF(ISBLANK('Set Schedules Here'!AJ59),"",ROUND('Set Schedules Here'!AJ59,rounding_decimal_places))</f>
        <v/>
      </c>
    </row>
    <row r="31" spans="1:65" x14ac:dyDescent="0.45">
      <c r="A31" s="12" t="str">
        <f>'Set Schedules Here'!A60</f>
        <v>bldgs device labeling</v>
      </c>
      <c r="B31" s="12">
        <f>IF(ISBLANK('Set Schedules Here'!B60),"",ROUND('Set Schedules Here'!B60,rounding_decimal_places))</f>
        <v>2019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2020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2021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20" t="str">
        <f>IF(ISBLANK('Set Schedules Here'!AG61),"",ROUND('Set Schedules Here'!AG61,rounding_decimal_places))</f>
        <v/>
      </c>
    </row>
    <row r="32" spans="1:65" x14ac:dyDescent="0.45">
      <c r="A32" s="12" t="str">
        <f>'Set Schedules Here'!A62</f>
        <v>bldgs contractor training</v>
      </c>
      <c r="B32" s="12">
        <f>IF(ISBLANK('Set Schedules Here'!B62),"",ROUND('Set Schedules Here'!B62,rounding_decimal_places))</f>
        <v>2019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2020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2021</v>
      </c>
      <c r="G32" s="12">
        <f>IF(ISBLANK('Set Schedules Here'!D63),"",ROUND('Set Schedules Here'!D63,rounding_decimal_places))</f>
        <v>1</v>
      </c>
      <c r="H32" s="12">
        <f>IF(ISBLANK('Set Schedules Here'!E62),"",ROUND('Set Schedules Here'!E62,rounding_decimal_places))</f>
        <v>2050</v>
      </c>
      <c r="I32" s="12">
        <f>IF(ISBLANK('Set Schedules Here'!E63),"",ROUND('Set Schedules Here'!E63,rounding_decimal_places))</f>
        <v>1</v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20" t="str">
        <f>IF(ISBLANK('Set Schedules Here'!AG63),"",ROUND('Set Schedules Here'!AG63,rounding_decimal_places))</f>
        <v/>
      </c>
    </row>
    <row r="33" spans="1:65" x14ac:dyDescent="0.45">
      <c r="A33" s="12" t="str">
        <f>'Set Schedules Here'!A64</f>
        <v>bldgs new component fuel shifting</v>
      </c>
      <c r="B33" s="12">
        <f>IF(ISBLANK('Set Schedules Here'!B64),"",ROUND('Set Schedules Here'!B64,rounding_decimal_places))</f>
        <v>2019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2020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2050</v>
      </c>
      <c r="G33" s="12">
        <f>IF(ISBLANK('Set Schedules Here'!D65),"",ROUND('Set Schedules Here'!D65,rounding_decimal_places))</f>
        <v>1</v>
      </c>
      <c r="H33" s="12" t="str">
        <f>IF(ISBLANK('Set Schedules Here'!E64),"",ROUND('Set Schedules Here'!E64,rounding_decimal_places))</f>
        <v/>
      </c>
      <c r="I33" s="12" t="str">
        <f>IF(ISBLANK('Set Schedules Here'!E65),"",ROUND('Set Schedules Here'!E65,rounding_decimal_places))</f>
        <v/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20" t="str">
        <f>IF(ISBLANK('Set Schedules Here'!AG65),"",ROUND('Set Schedules Here'!AG65,rounding_decimal_places))</f>
        <v/>
      </c>
    </row>
    <row r="34" spans="1:65" x14ac:dyDescent="0.45">
      <c r="A34" s="12" t="str">
        <f>'Set Schedules Here'!A66</f>
        <v>bldgs retrofitting</v>
      </c>
      <c r="B34" s="12">
        <f>IF(ISBLANK('Set Schedules Here'!B66),"",ROUND('Set Schedules Here'!B66,rounding_decimal_places))</f>
        <v>2019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2021</v>
      </c>
      <c r="E34" s="12">
        <f>IF(ISBLANK('Set Schedules Here'!C67),"",ROUND('Set Schedules Here'!C67,rounding_decimal_places))</f>
        <v>0</v>
      </c>
      <c r="F34" s="12">
        <f>IF(ISBLANK('Set Schedules Here'!E66),"",ROUND('Set Schedules Here'!E66,rounding_decimal_places))</f>
        <v>2050</v>
      </c>
      <c r="G34" s="12">
        <f>IF(ISBLANK('Set Schedules Here'!E67),"",ROUND('Set Schedules Here'!E67,rounding_decimal_places))</f>
        <v>1</v>
      </c>
      <c r="H34" s="12" t="str">
        <f>IF(ISBLANK('Set Schedules Here'!F66),"",ROUND('Set Schedules Here'!F66,rounding_decimal_places))</f>
        <v/>
      </c>
      <c r="I34" s="12" t="str">
        <f>IF(ISBLANK('Set Schedules Here'!F67),"",ROUND('Set Schedules Here'!F67,rounding_decimal_places))</f>
        <v/>
      </c>
      <c r="J34" s="12" t="str">
        <f>IF(ISBLANK('Set Schedules Here'!G66),"",ROUND('Set Schedules Here'!G66,rounding_decimal_places))</f>
        <v/>
      </c>
      <c r="K34" s="12" t="str">
        <f>IF(ISBLANK('Set Schedules Here'!G67),"",ROUND('Set Schedules Here'!G67,rounding_decimal_places))</f>
        <v/>
      </c>
      <c r="L34" s="12" t="str">
        <f>IF(ISBLANK('Set Schedules Here'!H66),"",ROUND('Set Schedules Here'!H66,rounding_decimal_places))</f>
        <v/>
      </c>
      <c r="M34" s="12" t="str">
        <f>IF(ISBLANK('Set Schedules Here'!H67),"",ROUND('Set Schedules Here'!H67,rounding_decimal_places))</f>
        <v/>
      </c>
      <c r="N34" s="12" t="str">
        <f>IF(ISBLANK('Set Schedules Here'!I66),"",ROUND('Set Schedules Here'!I66,rounding_decimal_places))</f>
        <v/>
      </c>
      <c r="O34" s="12" t="str">
        <f>IF(ISBLANK('Set Schedules Here'!I67),"",ROUND('Set Schedules Here'!I67,rounding_decimal_places))</f>
        <v/>
      </c>
      <c r="P34" s="12" t="str">
        <f>IF(ISBLANK('Set Schedules Here'!J66),"",ROUND('Set Schedules Here'!J66,rounding_decimal_places))</f>
        <v/>
      </c>
      <c r="Q34" s="12" t="str">
        <f>IF(ISBLANK('Set Schedules Here'!J67),"",ROUND('Set Schedules Here'!J67,rounding_decimal_places))</f>
        <v/>
      </c>
      <c r="R34" s="12" t="str">
        <f>IF(ISBLANK('Set Schedules Here'!K66),"",ROUND('Set Schedules Here'!K66,rounding_decimal_places))</f>
        <v/>
      </c>
      <c r="S34" s="12" t="str">
        <f>IF(ISBLANK('Set Schedules Here'!K67),"",ROUND('Set Schedules Here'!K67,rounding_decimal_places))</f>
        <v/>
      </c>
      <c r="T34" s="12" t="str">
        <f>IF(ISBLANK('Set Schedules Here'!L66),"",ROUND('Set Schedules Here'!L66,rounding_decimal_places))</f>
        <v/>
      </c>
      <c r="U34" s="12" t="str">
        <f>IF(ISBLANK('Set Schedules Here'!L67),"",ROUND('Set Schedules Here'!L67,rounding_decimal_places))</f>
        <v/>
      </c>
      <c r="V34" s="12" t="str">
        <f>IF(ISBLANK('Set Schedules Here'!M66),"",ROUND('Set Schedules Here'!M66,rounding_decimal_places))</f>
        <v/>
      </c>
      <c r="W34" s="12" t="str">
        <f>IF(ISBLANK('Set Schedules Here'!M67),"",ROUND('Set Schedules Here'!M67,rounding_decimal_places))</f>
        <v/>
      </c>
      <c r="X34" s="12" t="str">
        <f>IF(ISBLANK('Set Schedules Here'!N66),"",ROUND('Set Schedules Here'!N66,rounding_decimal_places))</f>
        <v/>
      </c>
      <c r="Y34" s="12" t="str">
        <f>IF(ISBLANK('Set Schedules Here'!N67),"",ROUND('Set Schedules Here'!N67,rounding_decimal_places))</f>
        <v/>
      </c>
      <c r="Z34" s="12" t="str">
        <f>IF(ISBLANK('Set Schedules Here'!O66),"",ROUND('Set Schedules Here'!O66,rounding_decimal_places))</f>
        <v/>
      </c>
      <c r="AA34" s="12" t="str">
        <f>IF(ISBLANK('Set Schedules Here'!O67),"",ROUND('Set Schedules Here'!O67,rounding_decimal_places))</f>
        <v/>
      </c>
      <c r="AB34" s="12" t="str">
        <f>IF(ISBLANK('Set Schedules Here'!P66),"",ROUND('Set Schedules Here'!P66,rounding_decimal_places))</f>
        <v/>
      </c>
      <c r="AC34" s="12" t="str">
        <f>IF(ISBLANK('Set Schedules Here'!P67),"",ROUND('Set Schedules Here'!P67,rounding_decimal_places))</f>
        <v/>
      </c>
      <c r="AD34" s="12" t="str">
        <f>IF(ISBLANK('Set Schedules Here'!Q66),"",ROUND('Set Schedules Here'!Q66,rounding_decimal_places))</f>
        <v/>
      </c>
      <c r="AE34" s="12" t="str">
        <f>IF(ISBLANK('Set Schedules Here'!Q67),"",ROUND('Set Schedules Here'!Q67,rounding_decimal_places))</f>
        <v/>
      </c>
      <c r="AF34" s="12" t="str">
        <f>IF(ISBLANK('Set Schedules Here'!R66),"",ROUND('Set Schedules Here'!R66,rounding_decimal_places))</f>
        <v/>
      </c>
      <c r="AG34" s="12" t="str">
        <f>IF(ISBLANK('Set Schedules Here'!R67),"",ROUND('Set Schedules Here'!R67,rounding_decimal_places))</f>
        <v/>
      </c>
      <c r="AH34" s="12" t="str">
        <f>IF(ISBLANK('Set Schedules Here'!S66),"",ROUND('Set Schedules Here'!S66,rounding_decimal_places))</f>
        <v/>
      </c>
      <c r="AI34" s="12" t="str">
        <f>IF(ISBLANK('Set Schedules Here'!S67),"",ROUND('Set Schedules Here'!S67,rounding_decimal_places))</f>
        <v/>
      </c>
      <c r="AJ34" s="12" t="str">
        <f>IF(ISBLANK('Set Schedules Here'!T66),"",ROUND('Set Schedules Here'!T66,rounding_decimal_places))</f>
        <v/>
      </c>
      <c r="AK34" s="12" t="str">
        <f>IF(ISBLANK('Set Schedules Here'!T67),"",ROUND('Set Schedules Here'!T67,rounding_decimal_places))</f>
        <v/>
      </c>
      <c r="AL34" s="12" t="str">
        <f>IF(ISBLANK('Set Schedules Here'!U66),"",ROUND('Set Schedules Here'!U66,rounding_decimal_places))</f>
        <v/>
      </c>
      <c r="AM34" s="12" t="str">
        <f>IF(ISBLANK('Set Schedules Here'!U67),"",ROUND('Set Schedules Here'!U67,rounding_decimal_places))</f>
        <v/>
      </c>
      <c r="AN34" s="12" t="str">
        <f>IF(ISBLANK('Set Schedules Here'!V66),"",ROUND('Set Schedules Here'!V66,rounding_decimal_places))</f>
        <v/>
      </c>
      <c r="AO34" s="12" t="str">
        <f>IF(ISBLANK('Set Schedules Here'!V67),"",ROUND('Set Schedules Here'!V67,rounding_decimal_places))</f>
        <v/>
      </c>
      <c r="AP34" s="12" t="str">
        <f>IF(ISBLANK('Set Schedules Here'!W66),"",ROUND('Set Schedules Here'!W66,rounding_decimal_places))</f>
        <v/>
      </c>
      <c r="AQ34" s="12" t="str">
        <f>IF(ISBLANK('Set Schedules Here'!W67),"",ROUND('Set Schedules Here'!W67,rounding_decimal_places))</f>
        <v/>
      </c>
      <c r="AR34" s="12" t="str">
        <f>IF(ISBLANK('Set Schedules Here'!X66),"",ROUND('Set Schedules Here'!X66,rounding_decimal_places))</f>
        <v/>
      </c>
      <c r="AS34" s="12" t="str">
        <f>IF(ISBLANK('Set Schedules Here'!X67),"",ROUND('Set Schedules Here'!X67,rounding_decimal_places))</f>
        <v/>
      </c>
      <c r="AT34" s="12" t="str">
        <f>IF(ISBLANK('Set Schedules Here'!Y66),"",ROUND('Set Schedules Here'!Y66,rounding_decimal_places))</f>
        <v/>
      </c>
      <c r="AU34" s="12" t="str">
        <f>IF(ISBLANK('Set Schedules Here'!Y67),"",ROUND('Set Schedules Here'!Y67,rounding_decimal_places))</f>
        <v/>
      </c>
      <c r="AV34" s="12" t="str">
        <f>IF(ISBLANK('Set Schedules Here'!Z66),"",ROUND('Set Schedules Here'!Z66,rounding_decimal_places))</f>
        <v/>
      </c>
      <c r="AW34" s="12" t="str">
        <f>IF(ISBLANK('Set Schedules Here'!Z67),"",ROUND('Set Schedules Here'!Z67,rounding_decimal_places))</f>
        <v/>
      </c>
      <c r="AX34" s="12" t="str">
        <f>IF(ISBLANK('Set Schedules Here'!AA66),"",ROUND('Set Schedules Here'!AA66,rounding_decimal_places))</f>
        <v/>
      </c>
      <c r="AY34" s="12" t="str">
        <f>IF(ISBLANK('Set Schedules Here'!AA67),"",ROUND('Set Schedules Here'!AA67,rounding_decimal_places))</f>
        <v/>
      </c>
      <c r="AZ34" s="12" t="str">
        <f>IF(ISBLANK('Set Schedules Here'!AB66),"",ROUND('Set Schedules Here'!AB66,rounding_decimal_places))</f>
        <v/>
      </c>
      <c r="BA34" s="12" t="str">
        <f>IF(ISBLANK('Set Schedules Here'!AB67),"",ROUND('Set Schedules Here'!AB67,rounding_decimal_places))</f>
        <v/>
      </c>
      <c r="BB34" s="12" t="str">
        <f>IF(ISBLANK('Set Schedules Here'!AC66),"",ROUND('Set Schedules Here'!AC66,rounding_decimal_places))</f>
        <v/>
      </c>
      <c r="BC34" s="12" t="str">
        <f>IF(ISBLANK('Set Schedules Here'!AC67),"",ROUND('Set Schedules Here'!AC67,rounding_decimal_places))</f>
        <v/>
      </c>
      <c r="BD34" s="12" t="str">
        <f>IF(ISBLANK('Set Schedules Here'!AD66),"",ROUND('Set Schedules Here'!AD66,rounding_decimal_places))</f>
        <v/>
      </c>
      <c r="BE34" s="12" t="str">
        <f>IF(ISBLANK('Set Schedules Here'!AD67),"",ROUND('Set Schedules Here'!AD67,rounding_decimal_places))</f>
        <v/>
      </c>
      <c r="BF34" s="12" t="str">
        <f>IF(ISBLANK('Set Schedules Here'!AE66),"",ROUND('Set Schedules Here'!AE66,rounding_decimal_places))</f>
        <v/>
      </c>
      <c r="BG34" s="12" t="str">
        <f>IF(ISBLANK('Set Schedules Here'!AE67),"",ROUND('Set Schedules Here'!AE67,rounding_decimal_places))</f>
        <v/>
      </c>
      <c r="BH34" s="12" t="str">
        <f>IF(ISBLANK('Set Schedules Here'!AF66),"",ROUND('Set Schedules Here'!AF66,rounding_decimal_places))</f>
        <v/>
      </c>
      <c r="BI34" s="12" t="str">
        <f>IF(ISBLANK('Set Schedules Here'!AF67),"",ROUND('Set Schedules Here'!AF67,rounding_decimal_places))</f>
        <v/>
      </c>
      <c r="BJ34" s="12" t="str">
        <f>IF(ISBLANK('Set Schedules Here'!AG66),"",ROUND('Set Schedules Here'!AG66,rounding_decimal_places))</f>
        <v/>
      </c>
      <c r="BK34" s="12" t="str">
        <f>IF(ISBLANK('Set Schedules Here'!AG67),"",ROUND('Set Schedules Here'!AG67,rounding_decimal_places))</f>
        <v/>
      </c>
      <c r="BL34" s="12" t="str">
        <f>IF(ISBLANK('Set Schedules Here'!AH66),"",ROUND('Set Schedules Here'!AH66,rounding_decimal_places))</f>
        <v/>
      </c>
      <c r="BM34" s="20" t="str">
        <f>IF(ISBLANK('Set Schedules Here'!AH67),"",ROUND('Set Schedules Here'!AH67,rounding_decimal_places))</f>
        <v/>
      </c>
    </row>
    <row r="35" spans="1:65" x14ac:dyDescent="0.45">
      <c r="A35" s="12" t="str">
        <f>'Set Schedules Here'!A68</f>
        <v>bldgs distributed solar subsidy</v>
      </c>
      <c r="B35" s="12">
        <f>IF(ISBLANK('Set Schedules Here'!B68),"",ROUND('Set Schedules Here'!B68,rounding_decimal_places))</f>
        <v>2019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2020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2021</v>
      </c>
      <c r="G35" s="12">
        <f>IF(ISBLANK('Set Schedules Here'!D69),"",ROUND('Set Schedules Here'!D69,rounding_decimal_places))</f>
        <v>1</v>
      </c>
      <c r="H35" s="12">
        <f>IF(ISBLANK('Set Schedules Here'!E68),"",ROUND('Set Schedules Here'!E68,rounding_decimal_places))</f>
        <v>2050</v>
      </c>
      <c r="I35" s="12">
        <f>IF(ISBLANK('Set Schedules Here'!E69),"",ROUND('Set Schedules Here'!E69,rounding_decimal_places))</f>
        <v>1</v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20" t="str">
        <f>IF(ISBLANK('Set Schedules Here'!AG69),"",ROUND('Set Schedules Here'!AG69,rounding_decimal_places))</f>
        <v/>
      </c>
    </row>
    <row r="36" spans="1:65" x14ac:dyDescent="0.45">
      <c r="A36" s="12" t="str">
        <f>'Set Schedules Here'!A70</f>
        <v>bldgs min fraction distributed solar</v>
      </c>
      <c r="B36" s="12">
        <f>IF(ISBLANK('Set Schedules Here'!B70),"",ROUND('Set Schedules Here'!B70,rounding_decimal_places))</f>
        <v>2019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2020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20" t="str">
        <f>IF(ISBLANK('Set Schedules Here'!AG71),"",ROUND('Set Schedules Here'!AG71,rounding_decimal_places))</f>
        <v/>
      </c>
    </row>
    <row r="37" spans="1:65" x14ac:dyDescent="0.45">
      <c r="A37" s="12" t="str">
        <f>'Set Schedules Here'!A72</f>
        <v>indst methane capture</v>
      </c>
      <c r="B37" s="12">
        <f>IF(ISBLANK('Set Schedules Here'!B72),"",ROUND('Set Schedules Here'!B72,rounding_decimal_places))</f>
        <v>2019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2020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20" t="str">
        <f>IF(ISBLANK('Set Schedules Here'!AG73),"",ROUND('Set Schedules Here'!AG73,rounding_decimal_places))</f>
        <v/>
      </c>
    </row>
    <row r="38" spans="1:65" x14ac:dyDescent="0.45">
      <c r="A38" s="12" t="str">
        <f>'Set Schedules Here'!A74</f>
        <v>indst methane destruction</v>
      </c>
      <c r="B38" s="12">
        <f>IF(ISBLANK('Set Schedules Here'!B74),"",ROUND('Set Schedules Here'!B74,rounding_decimal_places))</f>
        <v>2019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2020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20" t="str">
        <f>IF(ISBLANK('Set Schedules Here'!AG75),"",ROUND('Set Schedules Here'!AG75,rounding_decimal_places))</f>
        <v/>
      </c>
    </row>
    <row r="39" spans="1:65" x14ac:dyDescent="0.45">
      <c r="A39" s="12" t="str">
        <f>'Set Schedules Here'!A76</f>
        <v>indst f gas substitution</v>
      </c>
      <c r="B39" s="12">
        <f>IF(ISBLANK('Set Schedules Here'!B76),"",ROUND('Set Schedules Here'!B76,rounding_decimal_places))</f>
        <v>2019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2020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20" t="str">
        <f>IF(ISBLANK('Set Schedules Here'!AG77),"",ROUND('Set Schedules Here'!AG77,rounding_decimal_places))</f>
        <v/>
      </c>
    </row>
    <row r="40" spans="1:65" x14ac:dyDescent="0.45">
      <c r="A40" s="12" t="str">
        <f>'Set Schedules Here'!A78</f>
        <v>indst f gas destruction</v>
      </c>
      <c r="B40" s="12">
        <f>IF(ISBLANK('Set Schedules Here'!B78),"",ROUND('Set Schedules Here'!B78,rounding_decimal_places))</f>
        <v>2019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2020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20" t="str">
        <f>IF(ISBLANK('Set Schedules Here'!AG79),"",ROUND('Set Schedules Here'!AG79,rounding_decimal_places))</f>
        <v/>
      </c>
    </row>
    <row r="41" spans="1:65" x14ac:dyDescent="0.45">
      <c r="A41" s="12" t="str">
        <f>'Set Schedules Here'!A80</f>
        <v>indst f gas recovery</v>
      </c>
      <c r="B41" s="12">
        <f>IF(ISBLANK('Set Schedules Here'!B80),"",ROUND('Set Schedules Here'!B80,rounding_decimal_places))</f>
        <v>2019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2020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20" t="str">
        <f>IF(ISBLANK('Set Schedules Here'!AG81),"",ROUND('Set Schedules Here'!AG81,rounding_decimal_places))</f>
        <v/>
      </c>
    </row>
    <row r="42" spans="1:65" x14ac:dyDescent="0.45">
      <c r="A42" s="12" t="str">
        <f>'Set Schedules Here'!A82</f>
        <v>indst f gas inspct maint retrofit</v>
      </c>
      <c r="B42" s="12">
        <f>IF(ISBLANK('Set Schedules Here'!B82),"",ROUND('Set Schedules Here'!B82,rounding_decimal_places))</f>
        <v>2019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2020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20" t="str">
        <f>IF(ISBLANK('Set Schedules Here'!AG83),"",ROUND('Set Schedules Here'!AG83,rounding_decimal_places))</f>
        <v/>
      </c>
    </row>
    <row r="43" spans="1:65" x14ac:dyDescent="0.45">
      <c r="A43" s="12" t="str">
        <f>'Set Schedules Here'!A84</f>
        <v>indst cropland and rice measures</v>
      </c>
      <c r="B43" s="12">
        <f>IF(ISBLANK('Set Schedules Here'!B84),"",ROUND('Set Schedules Here'!B84,rounding_decimal_places))</f>
        <v>2019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2020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20" t="str">
        <f>IF(ISBLANK('Set Schedules Here'!AG85),"",ROUND('Set Schedules Here'!AG85,rounding_decimal_places))</f>
        <v/>
      </c>
    </row>
    <row r="44" spans="1:65" x14ac:dyDescent="0.45">
      <c r="A44" s="12" t="str">
        <f>'Set Schedules Here'!A86</f>
        <v>indst livestock measures</v>
      </c>
      <c r="B44" s="12">
        <f>IF(ISBLANK('Set Schedules Here'!B86),"",ROUND('Set Schedules Here'!B86,rounding_decimal_places))</f>
        <v>2019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2020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20" t="str">
        <f>IF(ISBLANK('Set Schedules Here'!AG87),"",ROUND('Set Schedules Here'!AG87,rounding_decimal_places))</f>
        <v/>
      </c>
    </row>
    <row r="45" spans="1:65" x14ac:dyDescent="0.45">
      <c r="A45" s="12" t="str">
        <f>'Set Schedules Here'!A88</f>
        <v>indst cement measures</v>
      </c>
      <c r="B45" s="12">
        <f>IF(ISBLANK('Set Schedules Here'!B88),"",ROUND('Set Schedules Here'!B88,rounding_decimal_places))</f>
        <v>2019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2020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20" t="str">
        <f>IF(ISBLANK('Set Schedules Here'!AG89),"",ROUND('Set Schedules Here'!AG89,rounding_decimal_places))</f>
        <v/>
      </c>
    </row>
    <row r="46" spans="1:65" x14ac:dyDescent="0.45">
      <c r="A46" s="12" t="str">
        <f>'Set Schedules Here'!A90</f>
        <v>indst early retirement</v>
      </c>
      <c r="B46" s="12">
        <f>IF(ISBLANK('Set Schedules Here'!B90),"",ROUND('Set Schedules Here'!B90,rounding_decimal_places))</f>
        <v>2019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2020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20" t="str">
        <f>IF(ISBLANK('Set Schedules Here'!AG91),"",ROUND('Set Schedules Here'!AG91,rounding_decimal_places))</f>
        <v/>
      </c>
    </row>
    <row r="47" spans="1:65" x14ac:dyDescent="0.45">
      <c r="A47" s="12" t="str">
        <f>'Set Schedules Here'!A92</f>
        <v>indst system integration</v>
      </c>
      <c r="B47" s="12">
        <f>IF(ISBLANK('Set Schedules Here'!B92),"",ROUND('Set Schedules Here'!B92,rounding_decimal_places))</f>
        <v>2019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2020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20" t="str">
        <f>IF(ISBLANK('Set Schedules Here'!AG93),"",ROUND('Set Schedules Here'!AG93,rounding_decimal_places))</f>
        <v/>
      </c>
    </row>
    <row r="48" spans="1:65" x14ac:dyDescent="0.45">
      <c r="A48" s="12" t="str">
        <f>'Set Schedules Here'!A94</f>
        <v>indst CHP</v>
      </c>
      <c r="B48" s="12">
        <f>IF(ISBLANK('Set Schedules Here'!B94),"",ROUND('Set Schedules Here'!B94,rounding_decimal_places))</f>
        <v>2019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2020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20" t="str">
        <f>IF(ISBLANK('Set Schedules Here'!AG95),"",ROUND('Set Schedules Here'!AG95,rounding_decimal_places))</f>
        <v/>
      </c>
    </row>
    <row r="49" spans="1:65" x14ac:dyDescent="0.45">
      <c r="A49" s="12" t="str">
        <f>'Set Schedules Here'!A96</f>
        <v>indst efficiency standards</v>
      </c>
      <c r="B49" s="12">
        <f>IF(ISBLANK('Set Schedules Here'!B96),"",ROUND('Set Schedules Here'!B96,rounding_decimal_places))</f>
        <v>2019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2020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20" t="str">
        <f>IF(ISBLANK('Set Schedules Here'!AG97),"",ROUND('Set Schedules Here'!AG97,rounding_decimal_places))</f>
        <v/>
      </c>
    </row>
    <row r="50" spans="1:65" x14ac:dyDescent="0.45">
      <c r="A50" s="12" t="str">
        <f>'Set Schedules Here'!A98</f>
        <v>indst fuel type shifting</v>
      </c>
      <c r="B50" s="12">
        <f>IF(ISBLANK('Set Schedules Here'!B98),"",ROUND('Set Schedules Here'!B98,rounding_decimal_places))</f>
        <v>2019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2020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2050</v>
      </c>
      <c r="G50" s="12">
        <f>IF(ISBLANK('Set Schedules Here'!D99),"",ROUND('Set Schedules Here'!D99,rounding_decimal_places))</f>
        <v>1</v>
      </c>
      <c r="H50" s="12" t="str">
        <f>IF(ISBLANK('Set Schedules Here'!E98),"",ROUND('Set Schedules Here'!E98,rounding_decimal_places))</f>
        <v/>
      </c>
      <c r="I50" s="12" t="str">
        <f>IF(ISBLANK('Set Schedules Here'!E99),"",ROUND('Set Schedules Here'!E99,rounding_decimal_places))</f>
        <v/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20" t="str">
        <f>IF(ISBLANK('Set Schedules Here'!AG99),"",ROUND('Set Schedules Here'!AG99,rounding_decimal_places))</f>
        <v/>
      </c>
    </row>
    <row r="51" spans="1:65" x14ac:dyDescent="0.45">
      <c r="A51" s="12" t="str">
        <f>'Set Schedules Here'!A100</f>
        <v>indst reduce nonenergy product demand</v>
      </c>
      <c r="B51" s="12">
        <f>IF(ISBLANK('Set Schedules Here'!B100),"",ROUND('Set Schedules Here'!B100,rounding_decimal_places))</f>
        <v>2019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2020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20" t="str">
        <f>IF(ISBLANK('Set Schedules Here'!AG101),"",ROUND('Set Schedules Here'!AG101,rounding_decimal_places))</f>
        <v/>
      </c>
    </row>
    <row r="52" spans="1:65" x14ac:dyDescent="0.45">
      <c r="A52" s="12" t="str">
        <f>'Set Schedules Here'!A102</f>
        <v>indst shift to nonanimal products</v>
      </c>
      <c r="B52" s="12">
        <f>IF(ISBLANK('Set Schedules Here'!B102),"",ROUND('Set Schedules Here'!B102,rounding_decimal_places))</f>
        <v>2019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2020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20" t="str">
        <f>IF(ISBLANK('Set Schedules Here'!AG103),"",ROUND('Set Schedules Here'!AG103,rounding_decimal_places))</f>
        <v/>
      </c>
    </row>
    <row r="53" spans="1:65" x14ac:dyDescent="0.45">
      <c r="A53" s="12" t="str">
        <f>'Set Schedules Here'!A104</f>
        <v>indst reduce fossil fuel exports</v>
      </c>
      <c r="B53" s="12">
        <f>IF(ISBLANK('Set Schedules Here'!B104),"",ROUND('Set Schedules Here'!B104,rounding_decimal_places))</f>
        <v>2019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2020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20" t="str">
        <f>IF(ISBLANK('Set Schedules Here'!AG105),"",ROUND('Set Schedules Here'!AG105,rounding_decimal_places))</f>
        <v/>
      </c>
    </row>
    <row r="54" spans="1:65" x14ac:dyDescent="0.45">
      <c r="A54" s="12" t="str">
        <f>'Set Schedules Here'!A106</f>
        <v>cross fuel tax</v>
      </c>
      <c r="B54" s="12">
        <f>IF(ISBLANK('Set Schedules Here'!B106),"",ROUND('Set Schedules Here'!B106,rounding_decimal_places))</f>
        <v>2019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2020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20" t="str">
        <f>IF(ISBLANK('Set Schedules Here'!AG107),"",ROUND('Set Schedules Here'!AG107,rounding_decimal_places))</f>
        <v/>
      </c>
    </row>
    <row r="55" spans="1:65" x14ac:dyDescent="0.45">
      <c r="A55" s="12" t="str">
        <f>'Set Schedules Here'!A108</f>
        <v>cross carbon tax</v>
      </c>
      <c r="B55" s="12">
        <f>IF(ISBLANK('Set Schedules Here'!B108),"",ROUND('Set Schedules Here'!B108,rounding_decimal_places))</f>
        <v>2019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2020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2050</v>
      </c>
      <c r="G55" s="12">
        <f>IF(ISBLANK('Set Schedules Here'!D109),"",ROUND('Set Schedules Here'!D109,rounding_decimal_places))</f>
        <v>1</v>
      </c>
      <c r="H55" s="12" t="str">
        <f>IF(ISBLANK('Set Schedules Here'!E108),"",ROUND('Set Schedules Here'!E108,rounding_decimal_places))</f>
        <v/>
      </c>
      <c r="I55" s="12" t="str">
        <f>IF(ISBLANK('Set Schedules Here'!E109),"",ROUND('Set Schedules Here'!E109,rounding_decimal_places))</f>
        <v/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20" t="str">
        <f>IF(ISBLANK('Set Schedules Here'!AG109),"",ROUND('Set Schedules Here'!AG109,rounding_decimal_places))</f>
        <v/>
      </c>
    </row>
    <row r="56" spans="1:65" x14ac:dyDescent="0.45">
      <c r="A56" s="12" t="str">
        <f>'Set Schedules Here'!A110</f>
        <v>cross reduce BAU subsidies</v>
      </c>
      <c r="B56" s="12">
        <f>IF(ISBLANK('Set Schedules Here'!B110),"",ROUND('Set Schedules Here'!B110,rounding_decimal_places))</f>
        <v>2019</v>
      </c>
      <c r="C56" s="12">
        <f>IF(ISBLANK('Set Schedules Here'!B111),"",ROUND('Set Schedules Here'!B111,rounding_decimal_places))</f>
        <v>0</v>
      </c>
      <c r="D56" s="12">
        <f>IF(ISBLANK('Set Schedules Here'!C110),"",ROUND('Set Schedules Here'!C110,rounding_decimal_places))</f>
        <v>2020</v>
      </c>
      <c r="E56" s="12">
        <f>IF(ISBLANK('Set Schedules Here'!C111),"",ROUND('Set Schedules Here'!C111,rounding_decimal_places))</f>
        <v>0</v>
      </c>
      <c r="F56" s="12">
        <f>IF(ISBLANK('Set Schedules Here'!D110),"",ROUND('Set Schedules Here'!D110,rounding_decimal_places))</f>
        <v>2050</v>
      </c>
      <c r="G56" s="12">
        <f>IF(ISBLANK('Set Schedules Here'!D111),"",ROUND('Set Schedules Here'!D111,rounding_decimal_places))</f>
        <v>1</v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20" t="str">
        <f>IF(ISBLANK('Set Schedules Here'!AG111),"",ROUND('Set Schedules Here'!AG111,rounding_decimal_places))</f>
        <v/>
      </c>
    </row>
    <row r="57" spans="1:65" x14ac:dyDescent="0.45">
      <c r="A57" s="12" t="str">
        <f>'Set Schedules Here'!A112</f>
        <v>cross CCS</v>
      </c>
      <c r="B57" s="12">
        <f>IF(ISBLANK('Set Schedules Here'!B112),"",ROUND('Set Schedules Here'!B112,rounding_decimal_places))</f>
        <v>2019</v>
      </c>
      <c r="C57" s="12">
        <f>IF(ISBLANK('Set Schedules Here'!B113),"",ROUND('Set Schedules Here'!B113,rounding_decimal_places))</f>
        <v>0</v>
      </c>
      <c r="D57" s="12">
        <f>IF(ISBLANK('Set Schedules Here'!C112),"",ROUND('Set Schedules Here'!C112,rounding_decimal_places))</f>
        <v>2020</v>
      </c>
      <c r="E57" s="12">
        <f>IF(ISBLANK('Set Schedules Here'!C113),"",ROUND('Set Schedules Here'!C113,rounding_decimal_places))</f>
        <v>0</v>
      </c>
      <c r="F57" s="12">
        <f>IF(ISBLANK('Set Schedules Here'!D112),"",ROUND('Set Schedules Here'!D112,rounding_decimal_places))</f>
        <v>2050</v>
      </c>
      <c r="G57" s="12">
        <f>IF(ISBLANK('Set Schedules Here'!D113),"",ROUND('Set Schedules Here'!D113,rounding_decimal_places))</f>
        <v>1</v>
      </c>
      <c r="H57" s="12" t="str">
        <f>IF(ISBLANK('Set Schedules Here'!E112),"",ROUND('Set Schedules Here'!E112,rounding_decimal_places))</f>
        <v/>
      </c>
      <c r="I57" s="12" t="str">
        <f>IF(ISBLANK('Set Schedules Here'!E113),"",ROUND('Set Schedules Here'!E113,rounding_decimal_places))</f>
        <v/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20" t="str">
        <f>IF(ISBLANK('Set Schedules Here'!AG113),"",ROUND('Set Schedules Here'!AG113,rounding_decimal_places))</f>
        <v/>
      </c>
    </row>
    <row r="58" spans="1:65" x14ac:dyDescent="0.45">
      <c r="A58" s="12" t="str">
        <f>'Set Schedules Here'!A114</f>
        <v>cross toggle whether policies affect energy prices</v>
      </c>
      <c r="B58" s="12">
        <f>IF(ISBLANK('Set Schedules Here'!B114),"",ROUND('Set Schedules Here'!B114,rounding_decimal_places))</f>
        <v>2019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20" t="str">
        <f>IF(ISBLANK('Set Schedules Here'!AG115),"",ROUND('Set Schedules Here'!AG115,rounding_decimal_places))</f>
        <v/>
      </c>
    </row>
    <row r="59" spans="1:65" x14ac:dyDescent="0.45">
      <c r="A59" s="12" t="str">
        <f>'Set Schedules Here'!A116</f>
        <v>cross toggle whether carbon tax affects process emissions</v>
      </c>
      <c r="B59" s="12">
        <f>IF(ISBLANK('Set Schedules Here'!B116),"",ROUND('Set Schedules Here'!B116,rounding_decimal_places))</f>
        <v>2019</v>
      </c>
      <c r="C59" s="12">
        <f>IF(ISBLANK('Set Schedules Here'!B117),"",ROUND('Set Schedules Here'!B117,rounding_decimal_places))</f>
        <v>1</v>
      </c>
      <c r="D59" s="12">
        <f>IF(ISBLANK('Set Schedules Here'!C116),"",ROUND('Set Schedules Here'!C116,rounding_decimal_places))</f>
        <v>2050</v>
      </c>
      <c r="E59" s="12">
        <f>IF(ISBLANK('Set Schedules Here'!C117),"",ROUND('Set Schedules Here'!C117,rounding_decimal_places))</f>
        <v>1</v>
      </c>
      <c r="F59" s="12" t="str">
        <f>IF(ISBLANK('Set Schedules Here'!D116),"",ROUND('Set Schedules Here'!D116,rounding_decimal_places))</f>
        <v/>
      </c>
      <c r="G59" s="12" t="str">
        <f>IF(ISBLANK('Set Schedules Here'!D117),"",ROUND('Set Schedules Here'!D117,rounding_decimal_places))</f>
        <v/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20" t="str">
        <f>IF(ISBLANK('Set Schedules Here'!AG117),"",ROUND('Set Schedules Here'!AG117,rounding_decimal_places))</f>
        <v/>
      </c>
    </row>
    <row r="60" spans="1:65" x14ac:dyDescent="0.45">
      <c r="A60" s="12" t="str">
        <f>'Set Schedules Here'!A118</f>
        <v>cross toggle whether carbon tax affects non CO2 emissions</v>
      </c>
      <c r="B60" s="12">
        <f>IF(ISBLANK('Set Schedules Here'!B118),"",ROUND('Set Schedules Here'!B118,rounding_decimal_places))</f>
        <v>2019</v>
      </c>
      <c r="C60" s="12">
        <f>IF(ISBLANK('Set Schedules Here'!B119),"",ROUND('Set Schedules Here'!B119,rounding_decimal_places))</f>
        <v>1</v>
      </c>
      <c r="D60" s="12">
        <f>IF(ISBLANK('Set Schedules Here'!C118),"",ROUND('Set Schedules Here'!C118,rounding_decimal_places))</f>
        <v>2050</v>
      </c>
      <c r="E60" s="12">
        <f>IF(ISBLANK('Set Schedules Here'!C119),"",ROUND('Set Schedules Here'!C119,rounding_decimal_places))</f>
        <v>1</v>
      </c>
      <c r="F60" s="12" t="str">
        <f>IF(ISBLANK('Set Schedules Here'!D118),"",ROUND('Set Schedules Here'!D118,rounding_decimal_places))</f>
        <v/>
      </c>
      <c r="G60" s="12" t="str">
        <f>IF(ISBLANK('Set Schedules Here'!D119),"",ROUND('Set Schedules Here'!D119,rounding_decimal_places))</f>
        <v/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20" t="str">
        <f>IF(ISBLANK('Set Schedules Here'!AG119),"",ROUND('Set Schedules Here'!AG119,rounding_decimal_places))</f>
        <v/>
      </c>
    </row>
    <row r="61" spans="1:65" x14ac:dyDescent="0.45">
      <c r="A61" s="12" t="str">
        <f>'Set Schedules Here'!A120</f>
        <v>cross fuel price deregulation</v>
      </c>
      <c r="B61" s="12">
        <f>IF(ISBLANK('Set Schedules Here'!B120),"",ROUND('Set Schedules Here'!B120,rounding_decimal_places))</f>
        <v>2019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2020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20" t="str">
        <f>IF(ISBLANK('Set Schedules Here'!AG121),"",ROUND('Set Schedules Here'!AG121,rounding_decimal_places))</f>
        <v/>
      </c>
    </row>
    <row r="62" spans="1:65" x14ac:dyDescent="0.45">
      <c r="A62" s="12" t="str">
        <f>'Set Schedules Here'!A122</f>
        <v>heat convert heat to CHP</v>
      </c>
      <c r="B62" s="12">
        <f>IF(ISBLANK('Set Schedules Here'!B122),"",ROUND('Set Schedules Here'!B122,rounding_decimal_places))</f>
        <v>2019</v>
      </c>
      <c r="C62" s="12">
        <f>IF(ISBLANK('Set Schedules Here'!B123),"",ROUND('Set Schedules Here'!B123,rounding_decimal_places))</f>
        <v>0</v>
      </c>
      <c r="D62" s="12">
        <f>IF(ISBLANK('Set Schedules Here'!C122),"",ROUND('Set Schedules Here'!C122,rounding_decimal_places))</f>
        <v>2020</v>
      </c>
      <c r="E62" s="12">
        <f>IF(ISBLANK('Set Schedules Here'!C123),"",ROUND('Set Schedules Here'!C123,rounding_decimal_places))</f>
        <v>0</v>
      </c>
      <c r="F62" s="12">
        <f>IF(ISBLANK('Set Schedules Here'!D122),"",ROUND('Set Schedules Here'!D122,rounding_decimal_places))</f>
        <v>2050</v>
      </c>
      <c r="G62" s="12">
        <f>IF(ISBLANK('Set Schedules Here'!D123),"",ROUND('Set Schedules Here'!D123,rounding_decimal_places))</f>
        <v>1</v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20" t="str">
        <f>IF(ISBLANK('Set Schedules Here'!AG123),"",ROUND('Set Schedules Here'!AG123,rounding_decimal_places))</f>
        <v/>
      </c>
    </row>
    <row r="63" spans="1:65" x14ac:dyDescent="0.45">
      <c r="A63" s="12" t="str">
        <f>'Set Schedules Here'!A124</f>
        <v>heat fuel type shifting</v>
      </c>
      <c r="B63" s="12">
        <f>IF(ISBLANK('Set Schedules Here'!B124),"",ROUND('Set Schedules Here'!B124,rounding_decimal_places))</f>
        <v>2019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2020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20" t="str">
        <f>IF(ISBLANK('Set Schedules Here'!AG125),"",ROUND('Set Schedules Here'!AG125,rounding_decimal_places))</f>
        <v/>
      </c>
    </row>
    <row r="64" spans="1:65" x14ac:dyDescent="0.45">
      <c r="A64" s="12" t="str">
        <f>'Set Schedules Here'!A126</f>
        <v>hydgn shift production pathways</v>
      </c>
      <c r="B64" s="12">
        <f>IF(ISBLANK('Set Schedules Here'!B126),"",ROUND('Set Schedules Here'!B126,rounding_decimal_places))</f>
        <v>2019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2020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20" t="str">
        <f>IF(ISBLANK('Set Schedules Here'!AG127),"",ROUND('Set Schedules Here'!AG127,rounding_decimal_places))</f>
        <v/>
      </c>
    </row>
    <row r="65" spans="1:65" x14ac:dyDescent="0.45">
      <c r="A65" s="12" t="str">
        <f>'Set Schedules Here'!A128</f>
        <v>land forest set asides</v>
      </c>
      <c r="B65" s="12">
        <f>IF(ISBLANK('Set Schedules Here'!B128),"",ROUND('Set Schedules Here'!B128,rounding_decimal_places))</f>
        <v>2019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2020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20" t="str">
        <f>IF(ISBLANK('Set Schedules Here'!AG129),"",ROUND('Set Schedules Here'!AG129,rounding_decimal_places))</f>
        <v/>
      </c>
    </row>
    <row r="66" spans="1:65" x14ac:dyDescent="0.45">
      <c r="A66" s="12" t="str">
        <f>'Set Schedules Here'!A130</f>
        <v>land afforestation and reforestation</v>
      </c>
      <c r="B66" s="12">
        <f>IF(ISBLANK('Set Schedules Here'!B130),"",ROUND('Set Schedules Here'!B130,rounding_decimal_places))</f>
        <v>2019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2020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20" t="str">
        <f>IF(ISBLANK('Set Schedules Here'!AG131),"",ROUND('Set Schedules Here'!AG131,rounding_decimal_places))</f>
        <v/>
      </c>
    </row>
    <row r="67" spans="1:65" x14ac:dyDescent="0.45">
      <c r="A67" s="12" t="str">
        <f>'Set Schedules Here'!A132</f>
        <v>land forest management</v>
      </c>
      <c r="B67" s="12">
        <f>IF(ISBLANK('Set Schedules Here'!B132),"",ROUND('Set Schedules Here'!B132,rounding_decimal_places))</f>
        <v>2019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2020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2050</v>
      </c>
      <c r="G67" s="12">
        <f>IF(ISBLANK('Set Schedules Here'!D133),"",ROUND('Set Schedules Here'!D133,rounding_decimal_places))</f>
        <v>1</v>
      </c>
      <c r="H67" s="12" t="str">
        <f>IF(ISBLANK('Set Schedules Here'!E132),"",ROUND('Set Schedules Here'!E132,rounding_decimal_places))</f>
        <v/>
      </c>
      <c r="I67" s="12" t="str">
        <f>IF(ISBLANK('Set Schedules Here'!E133),"",ROUND('Set Schedules Here'!E133,rounding_decimal_places))</f>
        <v/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20" t="str">
        <f>IF(ISBLANK('Set Schedules Here'!AG133),"",ROUND('Set Schedules Here'!AG133,rounding_decimal_places))</f>
        <v/>
      </c>
    </row>
    <row r="68" spans="1:65" x14ac:dyDescent="0.45">
      <c r="A68" s="12" t="str">
        <f>'Set Schedules Here'!A134</f>
        <v>land avoid deforestation</v>
      </c>
      <c r="B68" s="12">
        <f>IF(ISBLANK('Set Schedules Here'!B134),"",ROUND('Set Schedules Here'!B134,rounding_decimal_places))</f>
        <v>2019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2020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2050</v>
      </c>
      <c r="G68" s="12">
        <f>IF(ISBLANK('Set Schedules Here'!D135),"",ROUND('Set Schedules Here'!D135,rounding_decimal_places))</f>
        <v>1</v>
      </c>
      <c r="H68" s="12" t="str">
        <f>IF(ISBLANK('Set Schedules Here'!E134),"",ROUND('Set Schedules Here'!E134,rounding_decimal_places))</f>
        <v/>
      </c>
      <c r="I68" s="12" t="str">
        <f>IF(ISBLANK('Set Schedules Here'!E135),"",ROUND('Set Schedules Here'!E135,rounding_decimal_places))</f>
        <v/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20" t="str">
        <f>IF(ISBLANK('Set Schedules Here'!AG135),"",ROUND('Set Schedules Here'!AG135,rounding_decimal_places))</f>
        <v/>
      </c>
    </row>
    <row r="69" spans="1:65" x14ac:dyDescent="0.45">
      <c r="A69" s="12" t="str">
        <f>'Set Schedules Here'!A136</f>
        <v>land peatland restoration</v>
      </c>
      <c r="B69" s="12">
        <f>IF(ISBLANK('Set Schedules Here'!B136),"",ROUND('Set Schedules Here'!B136,rounding_decimal_places))</f>
        <v>2019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2020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2021</v>
      </c>
      <c r="G69" s="12">
        <f>IF(ISBLANK('Set Schedules Here'!D137),"",ROUND('Set Schedules Here'!D137,rounding_decimal_places))</f>
        <v>1</v>
      </c>
      <c r="H69" s="12">
        <f>IF(ISBLANK('Set Schedules Here'!E136),"",ROUND('Set Schedules Here'!E136,rounding_decimal_places))</f>
        <v>2050</v>
      </c>
      <c r="I69" s="12">
        <f>IF(ISBLANK('Set Schedules Here'!E137),"",ROUND('Set Schedules Here'!E137,rounding_decimal_places))</f>
        <v>1</v>
      </c>
      <c r="J69" s="12" t="str">
        <f>IF(ISBLANK('Set Schedules Here'!F136),"",ROUND('Set Schedules Here'!F136,rounding_decimal_places))</f>
        <v/>
      </c>
      <c r="K69" s="12" t="str">
        <f>IF(ISBLANK('Set Schedules Here'!F137),"",ROUND('Set Schedules Here'!F137,rounding_decimal_places))</f>
        <v/>
      </c>
      <c r="L69" s="12" t="str">
        <f>IF(ISBLANK('Set Schedules Here'!G136),"",ROUND('Set Schedules Here'!G136,rounding_decimal_places))</f>
        <v/>
      </c>
      <c r="M69" s="12" t="str">
        <f>IF(ISBLANK('Set Schedules Here'!G137),"",ROUND('Set Schedules Here'!G137,rounding_decimal_places))</f>
        <v/>
      </c>
      <c r="N69" s="12" t="str">
        <f>IF(ISBLANK('Set Schedules Here'!H136),"",ROUND('Set Schedules Here'!H136,rounding_decimal_places))</f>
        <v/>
      </c>
      <c r="O69" s="12" t="str">
        <f>IF(ISBLANK('Set Schedules Here'!H137),"",ROUND('Set Schedules Here'!H137,rounding_decimal_places))</f>
        <v/>
      </c>
      <c r="P69" s="12" t="str">
        <f>IF(ISBLANK('Set Schedules Here'!I136),"",ROUND('Set Schedules Here'!I136,rounding_decimal_places))</f>
        <v/>
      </c>
      <c r="Q69" s="12" t="str">
        <f>IF(ISBLANK('Set Schedules Here'!I137),"",ROUND('Set Schedules Here'!I137,rounding_decimal_places))</f>
        <v/>
      </c>
      <c r="R69" s="12" t="str">
        <f>IF(ISBLANK('Set Schedules Here'!J136),"",ROUND('Set Schedules Here'!J136,rounding_decimal_places))</f>
        <v/>
      </c>
      <c r="S69" s="12" t="str">
        <f>IF(ISBLANK('Set Schedules Here'!J137),"",ROUND('Set Schedules Here'!J137,rounding_decimal_places))</f>
        <v/>
      </c>
      <c r="T69" s="12" t="str">
        <f>IF(ISBLANK('Set Schedules Here'!K136),"",ROUND('Set Schedules Here'!K136,rounding_decimal_places))</f>
        <v/>
      </c>
      <c r="U69" s="12" t="str">
        <f>IF(ISBLANK('Set Schedules Here'!K137),"",ROUND('Set Schedules Here'!K137,rounding_decimal_places))</f>
        <v/>
      </c>
      <c r="V69" s="12" t="str">
        <f>IF(ISBLANK('Set Schedules Here'!L136),"",ROUND('Set Schedules Here'!L136,rounding_decimal_places))</f>
        <v/>
      </c>
      <c r="W69" s="12" t="str">
        <f>IF(ISBLANK('Set Schedules Here'!L137),"",ROUND('Set Schedules Here'!L137,rounding_decimal_places))</f>
        <v/>
      </c>
      <c r="X69" s="12" t="str">
        <f>IF(ISBLANK('Set Schedules Here'!M136),"",ROUND('Set Schedules Here'!M136,rounding_decimal_places))</f>
        <v/>
      </c>
      <c r="Y69" s="12" t="str">
        <f>IF(ISBLANK('Set Schedules Here'!M137),"",ROUND('Set Schedules Here'!M137,rounding_decimal_places))</f>
        <v/>
      </c>
      <c r="Z69" s="12" t="str">
        <f>IF(ISBLANK('Set Schedules Here'!N136),"",ROUND('Set Schedules Here'!N136,rounding_decimal_places))</f>
        <v/>
      </c>
      <c r="AA69" s="12" t="str">
        <f>IF(ISBLANK('Set Schedules Here'!N137),"",ROUND('Set Schedules Here'!N137,rounding_decimal_places))</f>
        <v/>
      </c>
      <c r="AB69" s="12" t="str">
        <f>IF(ISBLANK('Set Schedules Here'!O136),"",ROUND('Set Schedules Here'!O136,rounding_decimal_places))</f>
        <v/>
      </c>
      <c r="AC69" s="12" t="str">
        <f>IF(ISBLANK('Set Schedules Here'!O137),"",ROUND('Set Schedules Here'!O137,rounding_decimal_places))</f>
        <v/>
      </c>
      <c r="AD69" s="12" t="str">
        <f>IF(ISBLANK('Set Schedules Here'!P136),"",ROUND('Set Schedules Here'!P136,rounding_decimal_places))</f>
        <v/>
      </c>
      <c r="AE69" s="12" t="str">
        <f>IF(ISBLANK('Set Schedules Here'!P137),"",ROUND('Set Schedules Here'!P137,rounding_decimal_places))</f>
        <v/>
      </c>
      <c r="AF69" s="12" t="str">
        <f>IF(ISBLANK('Set Schedules Here'!Q136),"",ROUND('Set Schedules Here'!Q136,rounding_decimal_places))</f>
        <v/>
      </c>
      <c r="AG69" s="12" t="str">
        <f>IF(ISBLANK('Set Schedules Here'!Q137),"",ROUND('Set Schedules Here'!Q137,rounding_decimal_places))</f>
        <v/>
      </c>
      <c r="AH69" s="12" t="str">
        <f>IF(ISBLANK('Set Schedules Here'!R136),"",ROUND('Set Schedules Here'!R136,rounding_decimal_places))</f>
        <v/>
      </c>
      <c r="AI69" s="12" t="str">
        <f>IF(ISBLANK('Set Schedules Here'!R137),"",ROUND('Set Schedules Here'!R137,rounding_decimal_places))</f>
        <v/>
      </c>
      <c r="AJ69" s="12" t="str">
        <f>IF(ISBLANK('Set Schedules Here'!S136),"",ROUND('Set Schedules Here'!S136,rounding_decimal_places))</f>
        <v/>
      </c>
      <c r="AK69" s="12" t="str">
        <f>IF(ISBLANK('Set Schedules Here'!S137),"",ROUND('Set Schedules Here'!S137,rounding_decimal_places))</f>
        <v/>
      </c>
      <c r="AL69" s="12" t="str">
        <f>IF(ISBLANK('Set Schedules Here'!T136),"",ROUND('Set Schedules Here'!T136,rounding_decimal_places))</f>
        <v/>
      </c>
      <c r="AM69" s="12" t="str">
        <f>IF(ISBLANK('Set Schedules Here'!T137),"",ROUND('Set Schedules Here'!T137,rounding_decimal_places))</f>
        <v/>
      </c>
      <c r="AN69" s="12" t="str">
        <f>IF(ISBLANK('Set Schedules Here'!U136),"",ROUND('Set Schedules Here'!U136,rounding_decimal_places))</f>
        <v/>
      </c>
      <c r="AO69" s="12" t="str">
        <f>IF(ISBLANK('Set Schedules Here'!U137),"",ROUND('Set Schedules Here'!U137,rounding_decimal_places))</f>
        <v/>
      </c>
      <c r="AP69" s="12" t="str">
        <f>IF(ISBLANK('Set Schedules Here'!V136),"",ROUND('Set Schedules Here'!V136,rounding_decimal_places))</f>
        <v/>
      </c>
      <c r="AQ69" s="12" t="str">
        <f>IF(ISBLANK('Set Schedules Here'!V137),"",ROUND('Set Schedules Here'!V137,rounding_decimal_places))</f>
        <v/>
      </c>
      <c r="AR69" s="12" t="str">
        <f>IF(ISBLANK('Set Schedules Here'!W136),"",ROUND('Set Schedules Here'!W136,rounding_decimal_places))</f>
        <v/>
      </c>
      <c r="AS69" s="12" t="str">
        <f>IF(ISBLANK('Set Schedules Here'!W137),"",ROUND('Set Schedules Here'!W137,rounding_decimal_places))</f>
        <v/>
      </c>
      <c r="AT69" s="12" t="str">
        <f>IF(ISBLANK('Set Schedules Here'!X136),"",ROUND('Set Schedules Here'!X136,rounding_decimal_places))</f>
        <v/>
      </c>
      <c r="AU69" s="12" t="str">
        <f>IF(ISBLANK('Set Schedules Here'!X137),"",ROUND('Set Schedules Here'!X137,rounding_decimal_places))</f>
        <v/>
      </c>
      <c r="AV69" s="12" t="str">
        <f>IF(ISBLANK('Set Schedules Here'!Y136),"",ROUND('Set Schedules Here'!Y136,rounding_decimal_places))</f>
        <v/>
      </c>
      <c r="AW69" s="12" t="str">
        <f>IF(ISBLANK('Set Schedules Here'!Y137),"",ROUND('Set Schedules Here'!Y137,rounding_decimal_places))</f>
        <v/>
      </c>
      <c r="AX69" s="12" t="str">
        <f>IF(ISBLANK('Set Schedules Here'!Z136),"",ROUND('Set Schedules Here'!Z136,rounding_decimal_places))</f>
        <v/>
      </c>
      <c r="AY69" s="12" t="str">
        <f>IF(ISBLANK('Set Schedules Here'!Z137),"",ROUND('Set Schedules Here'!Z137,rounding_decimal_places))</f>
        <v/>
      </c>
      <c r="AZ69" s="12" t="str">
        <f>IF(ISBLANK('Set Schedules Here'!AA136),"",ROUND('Set Schedules Here'!AA136,rounding_decimal_places))</f>
        <v/>
      </c>
      <c r="BA69" s="12" t="str">
        <f>IF(ISBLANK('Set Schedules Here'!AA137),"",ROUND('Set Schedules Here'!AA137,rounding_decimal_places))</f>
        <v/>
      </c>
      <c r="BB69" s="12" t="str">
        <f>IF(ISBLANK('Set Schedules Here'!AB136),"",ROUND('Set Schedules Here'!AB136,rounding_decimal_places))</f>
        <v/>
      </c>
      <c r="BC69" s="12" t="str">
        <f>IF(ISBLANK('Set Schedules Here'!AB137),"",ROUND('Set Schedules Here'!AB137,rounding_decimal_places))</f>
        <v/>
      </c>
      <c r="BD69" s="12" t="str">
        <f>IF(ISBLANK('Set Schedules Here'!AC136),"",ROUND('Set Schedules Here'!AC136,rounding_decimal_places))</f>
        <v/>
      </c>
      <c r="BE69" s="12" t="str">
        <f>IF(ISBLANK('Set Schedules Here'!AC137),"",ROUND('Set Schedules Here'!AC137,rounding_decimal_places))</f>
        <v/>
      </c>
      <c r="BF69" s="12" t="str">
        <f>IF(ISBLANK('Set Schedules Here'!AD136),"",ROUND('Set Schedules Here'!AD136,rounding_decimal_places))</f>
        <v/>
      </c>
      <c r="BG69" s="12" t="str">
        <f>IF(ISBLANK('Set Schedules Here'!AD137),"",ROUND('Set Schedules Here'!AD137,rounding_decimal_places))</f>
        <v/>
      </c>
      <c r="BH69" s="12" t="str">
        <f>IF(ISBLANK('Set Schedules Here'!AE136),"",ROUND('Set Schedules Here'!AE136,rounding_decimal_places))</f>
        <v/>
      </c>
      <c r="BI69" s="12" t="str">
        <f>IF(ISBLANK('Set Schedules Here'!AE137),"",ROUND('Set Schedules Here'!AE137,rounding_decimal_places))</f>
        <v/>
      </c>
      <c r="BJ69" s="12" t="str">
        <f>IF(ISBLANK('Set Schedules Here'!AF136),"",ROUND('Set Schedules Here'!AF136,rounding_decimal_places))</f>
        <v/>
      </c>
      <c r="BK69" s="12" t="str">
        <f>IF(ISBLANK('Set Schedules Here'!AF137),"",ROUND('Set Schedules Here'!AF137,rounding_decimal_places))</f>
        <v/>
      </c>
      <c r="BL69" s="12" t="str">
        <f>IF(ISBLANK('Set Schedules Here'!AG136),"",ROUND('Set Schedules Here'!AG136,rounding_decimal_places))</f>
        <v/>
      </c>
      <c r="BM69" s="20" t="str">
        <f>IF(ISBLANK('Set Schedules Here'!AG137),"",ROUND('Set Schedules Here'!AG137,rounding_decimal_places))</f>
        <v/>
      </c>
    </row>
    <row r="70" spans="1:65" x14ac:dyDescent="0.45">
      <c r="A70" s="12" t="str">
        <f>'Set Schedules Here'!A138</f>
        <v>land forest restoration</v>
      </c>
      <c r="B70" s="12">
        <f>IF(ISBLANK('Set Schedules Here'!B138),"",ROUND('Set Schedules Here'!B138,rounding_decimal_places))</f>
        <v>2019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2020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2021</v>
      </c>
      <c r="G70" s="12">
        <f>IF(ISBLANK('Set Schedules Here'!D139),"",ROUND('Set Schedules Here'!D139,rounding_decimal_places))</f>
        <v>1</v>
      </c>
      <c r="H70" s="12">
        <f>IF(ISBLANK('Set Schedules Here'!E138),"",ROUND('Set Schedules Here'!E138,rounding_decimal_places))</f>
        <v>2050</v>
      </c>
      <c r="I70" s="12">
        <f>IF(ISBLANK('Set Schedules Here'!E139),"",ROUND('Set Schedules Here'!E139,rounding_decimal_places))</f>
        <v>1</v>
      </c>
      <c r="J70" s="12" t="str">
        <f>IF(ISBLANK('Set Schedules Here'!F138),"",ROUND('Set Schedules Here'!F138,rounding_decimal_places))</f>
        <v/>
      </c>
      <c r="K70" s="12" t="str">
        <f>IF(ISBLANK('Set Schedules Here'!F139),"",ROUND('Set Schedules Here'!F139,rounding_decimal_places))</f>
        <v/>
      </c>
      <c r="L70" s="12" t="str">
        <f>IF(ISBLANK('Set Schedules Here'!G138),"",ROUND('Set Schedules Here'!G138,rounding_decimal_places))</f>
        <v/>
      </c>
      <c r="M70" s="12" t="str">
        <f>IF(ISBLANK('Set Schedules Here'!G139),"",ROUND('Set Schedules Here'!G139,rounding_decimal_places))</f>
        <v/>
      </c>
      <c r="N70" s="12" t="str">
        <f>IF(ISBLANK('Set Schedules Here'!H138),"",ROUND('Set Schedules Here'!H138,rounding_decimal_places))</f>
        <v/>
      </c>
      <c r="O70" s="12" t="str">
        <f>IF(ISBLANK('Set Schedules Here'!H139),"",ROUND('Set Schedules Here'!H139,rounding_decimal_places))</f>
        <v/>
      </c>
      <c r="P70" s="12" t="str">
        <f>IF(ISBLANK('Set Schedules Here'!I138),"",ROUND('Set Schedules Here'!I138,rounding_decimal_places))</f>
        <v/>
      </c>
      <c r="Q70" s="12" t="str">
        <f>IF(ISBLANK('Set Schedules Here'!I139),"",ROUND('Set Schedules Here'!I139,rounding_decimal_places))</f>
        <v/>
      </c>
      <c r="R70" s="12" t="str">
        <f>IF(ISBLANK('Set Schedules Here'!J138),"",ROUND('Set Schedules Here'!J138,rounding_decimal_places))</f>
        <v/>
      </c>
      <c r="S70" s="12" t="str">
        <f>IF(ISBLANK('Set Schedules Here'!J139),"",ROUND('Set Schedules Here'!J139,rounding_decimal_places))</f>
        <v/>
      </c>
      <c r="T70" s="12" t="str">
        <f>IF(ISBLANK('Set Schedules Here'!K138),"",ROUND('Set Schedules Here'!K138,rounding_decimal_places))</f>
        <v/>
      </c>
      <c r="U70" s="12" t="str">
        <f>IF(ISBLANK('Set Schedules Here'!K139),"",ROUND('Set Schedules Here'!K139,rounding_decimal_places))</f>
        <v/>
      </c>
      <c r="V70" s="12" t="str">
        <f>IF(ISBLANK('Set Schedules Here'!L138),"",ROUND('Set Schedules Here'!L138,rounding_decimal_places))</f>
        <v/>
      </c>
      <c r="W70" s="12" t="str">
        <f>IF(ISBLANK('Set Schedules Here'!L139),"",ROUND('Set Schedules Here'!L139,rounding_decimal_places))</f>
        <v/>
      </c>
      <c r="X70" s="12" t="str">
        <f>IF(ISBLANK('Set Schedules Here'!M138),"",ROUND('Set Schedules Here'!M138,rounding_decimal_places))</f>
        <v/>
      </c>
      <c r="Y70" s="12" t="str">
        <f>IF(ISBLANK('Set Schedules Here'!M139),"",ROUND('Set Schedules Here'!M139,rounding_decimal_places))</f>
        <v/>
      </c>
      <c r="Z70" s="12" t="str">
        <f>IF(ISBLANK('Set Schedules Here'!N138),"",ROUND('Set Schedules Here'!N138,rounding_decimal_places))</f>
        <v/>
      </c>
      <c r="AA70" s="12" t="str">
        <f>IF(ISBLANK('Set Schedules Here'!N139),"",ROUND('Set Schedules Here'!N139,rounding_decimal_places))</f>
        <v/>
      </c>
      <c r="AB70" s="12" t="str">
        <f>IF(ISBLANK('Set Schedules Here'!O138),"",ROUND('Set Schedules Here'!O138,rounding_decimal_places))</f>
        <v/>
      </c>
      <c r="AC70" s="12" t="str">
        <f>IF(ISBLANK('Set Schedules Here'!O139),"",ROUND('Set Schedules Here'!O139,rounding_decimal_places))</f>
        <v/>
      </c>
      <c r="AD70" s="12" t="str">
        <f>IF(ISBLANK('Set Schedules Here'!P138),"",ROUND('Set Schedules Here'!P138,rounding_decimal_places))</f>
        <v/>
      </c>
      <c r="AE70" s="12" t="str">
        <f>IF(ISBLANK('Set Schedules Here'!P139),"",ROUND('Set Schedules Here'!P139,rounding_decimal_places))</f>
        <v/>
      </c>
      <c r="AF70" s="12" t="str">
        <f>IF(ISBLANK('Set Schedules Here'!Q138),"",ROUND('Set Schedules Here'!Q138,rounding_decimal_places))</f>
        <v/>
      </c>
      <c r="AG70" s="12" t="str">
        <f>IF(ISBLANK('Set Schedules Here'!Q139),"",ROUND('Set Schedules Here'!Q139,rounding_decimal_places))</f>
        <v/>
      </c>
      <c r="AH70" s="12" t="str">
        <f>IF(ISBLANK('Set Schedules Here'!R138),"",ROUND('Set Schedules Here'!R138,rounding_decimal_places))</f>
        <v/>
      </c>
      <c r="AI70" s="12" t="str">
        <f>IF(ISBLANK('Set Schedules Here'!R139),"",ROUND('Set Schedules Here'!R139,rounding_decimal_places))</f>
        <v/>
      </c>
      <c r="AJ70" s="12" t="str">
        <f>IF(ISBLANK('Set Schedules Here'!S138),"",ROUND('Set Schedules Here'!S138,rounding_decimal_places))</f>
        <v/>
      </c>
      <c r="AK70" s="12" t="str">
        <f>IF(ISBLANK('Set Schedules Here'!S139),"",ROUND('Set Schedules Here'!S139,rounding_decimal_places))</f>
        <v/>
      </c>
      <c r="AL70" s="12" t="str">
        <f>IF(ISBLANK('Set Schedules Here'!T138),"",ROUND('Set Schedules Here'!T138,rounding_decimal_places))</f>
        <v/>
      </c>
      <c r="AM70" s="12" t="str">
        <f>IF(ISBLANK('Set Schedules Here'!T139),"",ROUND('Set Schedules Here'!T139,rounding_decimal_places))</f>
        <v/>
      </c>
      <c r="AN70" s="12" t="str">
        <f>IF(ISBLANK('Set Schedules Here'!U138),"",ROUND('Set Schedules Here'!U138,rounding_decimal_places))</f>
        <v/>
      </c>
      <c r="AO70" s="12" t="str">
        <f>IF(ISBLANK('Set Schedules Here'!U139),"",ROUND('Set Schedules Here'!U139,rounding_decimal_places))</f>
        <v/>
      </c>
      <c r="AP70" s="12" t="str">
        <f>IF(ISBLANK('Set Schedules Here'!V138),"",ROUND('Set Schedules Here'!V138,rounding_decimal_places))</f>
        <v/>
      </c>
      <c r="AQ70" s="12" t="str">
        <f>IF(ISBLANK('Set Schedules Here'!V139),"",ROUND('Set Schedules Here'!V139,rounding_decimal_places))</f>
        <v/>
      </c>
      <c r="AR70" s="12" t="str">
        <f>IF(ISBLANK('Set Schedules Here'!W138),"",ROUND('Set Schedules Here'!W138,rounding_decimal_places))</f>
        <v/>
      </c>
      <c r="AS70" s="12" t="str">
        <f>IF(ISBLANK('Set Schedules Here'!W139),"",ROUND('Set Schedules Here'!W139,rounding_decimal_places))</f>
        <v/>
      </c>
      <c r="AT70" s="12" t="str">
        <f>IF(ISBLANK('Set Schedules Here'!X138),"",ROUND('Set Schedules Here'!X138,rounding_decimal_places))</f>
        <v/>
      </c>
      <c r="AU70" s="12" t="str">
        <f>IF(ISBLANK('Set Schedules Here'!X139),"",ROUND('Set Schedules Here'!X139,rounding_decimal_places))</f>
        <v/>
      </c>
      <c r="AV70" s="12" t="str">
        <f>IF(ISBLANK('Set Schedules Here'!Y138),"",ROUND('Set Schedules Here'!Y138,rounding_decimal_places))</f>
        <v/>
      </c>
      <c r="AW70" s="12" t="str">
        <f>IF(ISBLANK('Set Schedules Here'!Y139),"",ROUND('Set Schedules Here'!Y139,rounding_decimal_places))</f>
        <v/>
      </c>
      <c r="AX70" s="12" t="str">
        <f>IF(ISBLANK('Set Schedules Here'!Z138),"",ROUND('Set Schedules Here'!Z138,rounding_decimal_places))</f>
        <v/>
      </c>
      <c r="AY70" s="12" t="str">
        <f>IF(ISBLANK('Set Schedules Here'!Z139),"",ROUND('Set Schedules Here'!Z139,rounding_decimal_places))</f>
        <v/>
      </c>
      <c r="AZ70" s="12" t="str">
        <f>IF(ISBLANK('Set Schedules Here'!AA138),"",ROUND('Set Schedules Here'!AA138,rounding_decimal_places))</f>
        <v/>
      </c>
      <c r="BA70" s="12" t="str">
        <f>IF(ISBLANK('Set Schedules Here'!AA139),"",ROUND('Set Schedules Here'!AA139,rounding_decimal_places))</f>
        <v/>
      </c>
      <c r="BB70" s="12" t="str">
        <f>IF(ISBLANK('Set Schedules Here'!AB138),"",ROUND('Set Schedules Here'!AB138,rounding_decimal_places))</f>
        <v/>
      </c>
      <c r="BC70" s="12" t="str">
        <f>IF(ISBLANK('Set Schedules Here'!AB139),"",ROUND('Set Schedules Here'!AB139,rounding_decimal_places))</f>
        <v/>
      </c>
      <c r="BD70" s="12" t="str">
        <f>IF(ISBLANK('Set Schedules Here'!AC138),"",ROUND('Set Schedules Here'!AC138,rounding_decimal_places))</f>
        <v/>
      </c>
      <c r="BE70" s="12" t="str">
        <f>IF(ISBLANK('Set Schedules Here'!AC139),"",ROUND('Set Schedules Here'!AC139,rounding_decimal_places))</f>
        <v/>
      </c>
      <c r="BF70" s="12" t="str">
        <f>IF(ISBLANK('Set Schedules Here'!AD138),"",ROUND('Set Schedules Here'!AD138,rounding_decimal_places))</f>
        <v/>
      </c>
      <c r="BG70" s="12" t="str">
        <f>IF(ISBLANK('Set Schedules Here'!AD139),"",ROUND('Set Schedules Here'!AD139,rounding_decimal_places))</f>
        <v/>
      </c>
      <c r="BH70" s="12" t="str">
        <f>IF(ISBLANK('Set Schedules Here'!AE138),"",ROUND('Set Schedules Here'!AE138,rounding_decimal_places))</f>
        <v/>
      </c>
      <c r="BI70" s="12" t="str">
        <f>IF(ISBLANK('Set Schedules Here'!AE139),"",ROUND('Set Schedules Here'!AE139,rounding_decimal_places))</f>
        <v/>
      </c>
      <c r="BJ70" s="12" t="str">
        <f>IF(ISBLANK('Set Schedules Here'!AF138),"",ROUND('Set Schedules Here'!AF138,rounding_decimal_places))</f>
        <v/>
      </c>
      <c r="BK70" s="12" t="str">
        <f>IF(ISBLANK('Set Schedules Here'!AF139),"",ROUND('Set Schedules Here'!AF139,rounding_decimal_places))</f>
        <v/>
      </c>
      <c r="BL70" s="12" t="str">
        <f>IF(ISBLANK('Set Schedules Here'!AG138),"",ROUND('Set Schedules Here'!AG138,rounding_decimal_places))</f>
        <v/>
      </c>
      <c r="BM70" s="20" t="str">
        <f>IF(ISBLANK('Set Schedules Here'!AG139),"",ROUND('Set Schedules Here'!AG139,rounding_decimal_places))</f>
        <v/>
      </c>
    </row>
    <row r="71" spans="1:65" x14ac:dyDescent="0.45">
      <c r="A71" s="12" t="str">
        <f>'Set Schedules Here'!A140</f>
        <v>RnD transportation capital cost reduction</v>
      </c>
      <c r="B71" s="12">
        <f>IF(ISBLANK('Set Schedules Here'!B140),"",ROUND('Set Schedules Here'!B140,rounding_decimal_places))</f>
        <v>2019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2020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2021</v>
      </c>
      <c r="G71" s="12">
        <f>IF(ISBLANK('Set Schedules Here'!D141),"",ROUND('Set Schedules Here'!D141,rounding_decimal_places))</f>
        <v>2.2648000000000001E-2</v>
      </c>
      <c r="H71" s="12">
        <f>IF(ISBLANK('Set Schedules Here'!E140),"",ROUND('Set Schedules Here'!E140,rounding_decimal_places))</f>
        <v>2022</v>
      </c>
      <c r="I71" s="12">
        <f>IF(ISBLANK('Set Schedules Here'!E141),"",ROUND('Set Schedules Here'!E141,rounding_decimal_places))</f>
        <v>2.9464000000000001E-2</v>
      </c>
      <c r="J71" s="12">
        <f>IF(ISBLANK('Set Schedules Here'!F140),"",ROUND('Set Schedules Here'!F140,rounding_decimal_places))</f>
        <v>2023</v>
      </c>
      <c r="K71" s="12">
        <f>IF(ISBLANK('Set Schedules Here'!F141),"",ROUND('Set Schedules Here'!F141,rounding_decimal_places))</f>
        <v>3.8253000000000002E-2</v>
      </c>
      <c r="L71" s="12">
        <f>IF(ISBLANK('Set Schedules Here'!G140),"",ROUND('Set Schedules Here'!G140,rounding_decimal_places))</f>
        <v>2024</v>
      </c>
      <c r="M71" s="12">
        <f>IF(ISBLANK('Set Schedules Here'!G141),"",ROUND('Set Schedules Here'!G141,rounding_decimal_places))</f>
        <v>4.9532E-2</v>
      </c>
      <c r="N71" s="12">
        <f>IF(ISBLANK('Set Schedules Here'!H140),"",ROUND('Set Schedules Here'!H140,rounding_decimal_places))</f>
        <v>2025</v>
      </c>
      <c r="O71" s="12">
        <f>IF(ISBLANK('Set Schedules Here'!H141),"",ROUND('Set Schedules Here'!H141,rounding_decimal_places))</f>
        <v>6.3918000000000003E-2</v>
      </c>
      <c r="P71" s="12">
        <f>IF(ISBLANK('Set Schedules Here'!I140),"",ROUND('Set Schedules Here'!I140,rounding_decimal_places))</f>
        <v>2026</v>
      </c>
      <c r="Q71" s="12">
        <f>IF(ISBLANK('Set Schedules Here'!I141),"",ROUND('Set Schedules Here'!I141,rounding_decimal_places))</f>
        <v>8.2127000000000006E-2</v>
      </c>
      <c r="R71" s="12">
        <f>IF(ISBLANK('Set Schedules Here'!J140),"",ROUND('Set Schedules Here'!J140,rounding_decimal_places))</f>
        <v>2027</v>
      </c>
      <c r="S71" s="12">
        <f>IF(ISBLANK('Set Schedules Here'!J141),"",ROUND('Set Schedules Here'!J141,rounding_decimal_places))</f>
        <v>0.104951</v>
      </c>
      <c r="T71" s="12">
        <f>IF(ISBLANK('Set Schedules Here'!K140),"",ROUND('Set Schedules Here'!K140,rounding_decimal_places))</f>
        <v>2028</v>
      </c>
      <c r="U71" s="12">
        <f>IF(ISBLANK('Set Schedules Here'!K141),"",ROUND('Set Schedules Here'!K141,rounding_decimal_places))</f>
        <v>0.133213</v>
      </c>
      <c r="V71" s="12">
        <f>IF(ISBLANK('Set Schedules Here'!L140),"",ROUND('Set Schedules Here'!L140,rounding_decimal_places))</f>
        <v>2029</v>
      </c>
      <c r="W71" s="12">
        <f>IF(ISBLANK('Set Schedules Here'!L141),"",ROUND('Set Schedules Here'!L141,rounding_decimal_places))</f>
        <v>0.167683</v>
      </c>
      <c r="X71" s="12">
        <f>IF(ISBLANK('Set Schedules Here'!M140),"",ROUND('Set Schedules Here'!M140,rounding_decimal_places))</f>
        <v>2030</v>
      </c>
      <c r="Y71" s="12">
        <f>IF(ISBLANK('Set Schedules Here'!M141),"",ROUND('Set Schedules Here'!M141,rounding_decimal_places))</f>
        <v>0.208958</v>
      </c>
      <c r="Z71" s="12">
        <f>IF(ISBLANK('Set Schedules Here'!N140),"",ROUND('Set Schedules Here'!N140,rounding_decimal_places))</f>
        <v>2031</v>
      </c>
      <c r="AA71" s="12">
        <f>IF(ISBLANK('Set Schedules Here'!N141),"",ROUND('Set Schedules Here'!N141,rounding_decimal_places))</f>
        <v>0.25730900000000001</v>
      </c>
      <c r="AB71" s="12">
        <f>IF(ISBLANK('Set Schedules Here'!O140),"",ROUND('Set Schedules Here'!O140,rounding_decimal_places))</f>
        <v>2032</v>
      </c>
      <c r="AC71" s="12">
        <f>IF(ISBLANK('Set Schedules Here'!O141),"",ROUND('Set Schedules Here'!O141,rounding_decimal_places))</f>
        <v>0.31250899999999998</v>
      </c>
      <c r="AD71" s="12">
        <f>IF(ISBLANK('Set Schedules Here'!P140),"",ROUND('Set Schedules Here'!P140,rounding_decimal_places))</f>
        <v>2033</v>
      </c>
      <c r="AE71" s="12">
        <f>IF(ISBLANK('Set Schedules Here'!P141),"",ROUND('Set Schedules Here'!P141,rounding_decimal_places))</f>
        <v>0.37370999999999999</v>
      </c>
      <c r="AF71" s="12">
        <f>IF(ISBLANK('Set Schedules Here'!Q140),"",ROUND('Set Schedules Here'!Q140,rounding_decimal_places))</f>
        <v>2034</v>
      </c>
      <c r="AG71" s="12">
        <f>IF(ISBLANK('Set Schedules Here'!Q141),"",ROUND('Set Schedules Here'!Q141,rounding_decimal_places))</f>
        <v>0.43940099999999999</v>
      </c>
      <c r="AH71" s="12">
        <f>IF(ISBLANK('Set Schedules Here'!R140),"",ROUND('Set Schedules Here'!R140,rounding_decimal_places))</f>
        <v>2035</v>
      </c>
      <c r="AI71" s="12">
        <f>IF(ISBLANK('Set Schedules Here'!R141),"",ROUND('Set Schedules Here'!R141,rounding_decimal_places))</f>
        <v>0.50749999999999995</v>
      </c>
      <c r="AJ71" s="12">
        <f>IF(ISBLANK('Set Schedules Here'!S140),"",ROUND('Set Schedules Here'!S140,rounding_decimal_places))</f>
        <v>2036</v>
      </c>
      <c r="AK71" s="12">
        <f>IF(ISBLANK('Set Schedules Here'!S141),"",ROUND('Set Schedules Here'!S141,rounding_decimal_places))</f>
        <v>0.57559899999999997</v>
      </c>
      <c r="AL71" s="12">
        <f>IF(ISBLANK('Set Schedules Here'!T140),"",ROUND('Set Schedules Here'!T140,rounding_decimal_places))</f>
        <v>2037</v>
      </c>
      <c r="AM71" s="12">
        <f>IF(ISBLANK('Set Schedules Here'!T141),"",ROUND('Set Schedules Here'!T141,rounding_decimal_places))</f>
        <v>0.64129000000000003</v>
      </c>
      <c r="AN71" s="12">
        <f>IF(ISBLANK('Set Schedules Here'!U140),"",ROUND('Set Schedules Here'!U140,rounding_decimal_places))</f>
        <v>2038</v>
      </c>
      <c r="AO71" s="12">
        <f>IF(ISBLANK('Set Schedules Here'!U141),"",ROUND('Set Schedules Here'!U141,rounding_decimal_places))</f>
        <v>0.70249099999999998</v>
      </c>
      <c r="AP71" s="12">
        <f>IF(ISBLANK('Set Schedules Here'!V140),"",ROUND('Set Schedules Here'!V140,rounding_decimal_places))</f>
        <v>2039</v>
      </c>
      <c r="AQ71" s="12">
        <f>IF(ISBLANK('Set Schedules Here'!V141),"",ROUND('Set Schedules Here'!V141,rounding_decimal_places))</f>
        <v>0.757691</v>
      </c>
      <c r="AR71" s="12">
        <f>IF(ISBLANK('Set Schedules Here'!W140),"",ROUND('Set Schedules Here'!W140,rounding_decimal_places))</f>
        <v>2040</v>
      </c>
      <c r="AS71" s="12">
        <f>IF(ISBLANK('Set Schedules Here'!W141),"",ROUND('Set Schedules Here'!W141,rounding_decimal_places))</f>
        <v>0.80604200000000004</v>
      </c>
      <c r="AT71" s="12">
        <f>IF(ISBLANK('Set Schedules Here'!X140),"",ROUND('Set Schedules Here'!X140,rounding_decimal_places))</f>
        <v>2041</v>
      </c>
      <c r="AU71" s="12">
        <f>IF(ISBLANK('Set Schedules Here'!X141),"",ROUND('Set Schedules Here'!X141,rounding_decimal_places))</f>
        <v>0.84731699999999999</v>
      </c>
      <c r="AV71" s="12">
        <f>IF(ISBLANK('Set Schedules Here'!Y140),"",ROUND('Set Schedules Here'!Y140,rounding_decimal_places))</f>
        <v>2042</v>
      </c>
      <c r="AW71" s="12">
        <f>IF(ISBLANK('Set Schedules Here'!Y141),"",ROUND('Set Schedules Here'!Y141,rounding_decimal_places))</f>
        <v>0.88178699999999999</v>
      </c>
      <c r="AX71" s="12">
        <f>IF(ISBLANK('Set Schedules Here'!Z140),"",ROUND('Set Schedules Here'!Z140,rounding_decimal_places))</f>
        <v>2043</v>
      </c>
      <c r="AY71" s="12">
        <f>IF(ISBLANK('Set Schedules Here'!Z141),"",ROUND('Set Schedules Here'!Z141,rounding_decimal_places))</f>
        <v>0.910049</v>
      </c>
      <c r="AZ71" s="12">
        <f>IF(ISBLANK('Set Schedules Here'!AA140),"",ROUND('Set Schedules Here'!AA140,rounding_decimal_places))</f>
        <v>2044</v>
      </c>
      <c r="BA71" s="12">
        <f>IF(ISBLANK('Set Schedules Here'!AA141),"",ROUND('Set Schedules Here'!AA141,rounding_decimal_places))</f>
        <v>0.93287299999999995</v>
      </c>
      <c r="BB71" s="12">
        <f>IF(ISBLANK('Set Schedules Here'!AB140),"",ROUND('Set Schedules Here'!AB140,rounding_decimal_places))</f>
        <v>2045</v>
      </c>
      <c r="BC71" s="12">
        <f>IF(ISBLANK('Set Schedules Here'!AB141),"",ROUND('Set Schedules Here'!AB141,rounding_decimal_places))</f>
        <v>0.95108199999999998</v>
      </c>
      <c r="BD71" s="12">
        <f>IF(ISBLANK('Set Schedules Here'!AC140),"",ROUND('Set Schedules Here'!AC140,rounding_decimal_places))</f>
        <v>2046</v>
      </c>
      <c r="BE71" s="12">
        <f>IF(ISBLANK('Set Schedules Here'!AC141),"",ROUND('Set Schedules Here'!AC141,rounding_decimal_places))</f>
        <v>0.96546799999999999</v>
      </c>
      <c r="BF71" s="12">
        <f>IF(ISBLANK('Set Schedules Here'!AD140),"",ROUND('Set Schedules Here'!AD140,rounding_decimal_places))</f>
        <v>2047</v>
      </c>
      <c r="BG71" s="12">
        <f>IF(ISBLANK('Set Schedules Here'!AD141),"",ROUND('Set Schedules Here'!AD141,rounding_decimal_places))</f>
        <v>0.97674700000000003</v>
      </c>
      <c r="BH71" s="12">
        <f>IF(ISBLANK('Set Schedules Here'!AE140),"",ROUND('Set Schedules Here'!AE140,rounding_decimal_places))</f>
        <v>2048</v>
      </c>
      <c r="BI71" s="12">
        <f>IF(ISBLANK('Set Schedules Here'!AE141),"",ROUND('Set Schedules Here'!AE141,rounding_decimal_places))</f>
        <v>0.98553599999999997</v>
      </c>
      <c r="BJ71" s="12">
        <f>IF(ISBLANK('Set Schedules Here'!AF140),"",ROUND('Set Schedules Here'!AF140,rounding_decimal_places))</f>
        <v>2049</v>
      </c>
      <c r="BK71" s="12">
        <f>IF(ISBLANK('Set Schedules Here'!AF141),"",ROUND('Set Schedules Here'!AF141,rounding_decimal_places))</f>
        <v>0.99235200000000001</v>
      </c>
      <c r="BL71" s="12">
        <f>IF(ISBLANK('Set Schedules Here'!AG140),"",ROUND('Set Schedules Here'!AG140,rounding_decimal_places))</f>
        <v>2050</v>
      </c>
      <c r="BM71" s="20">
        <f>IF(ISBLANK('Set Schedules Here'!AG141),"",ROUND('Set Schedules Here'!AG141,rounding_decimal_places))</f>
        <v>0.99761900000000003</v>
      </c>
    </row>
    <row r="72" spans="1:65" x14ac:dyDescent="0.45">
      <c r="A72" s="12" t="str">
        <f>'Set Schedules Here'!A142</f>
        <v>RnD electricity capital cost reduction</v>
      </c>
      <c r="B72" s="12">
        <f>IF(ISBLANK('Set Schedules Here'!B142),"",ROUND('Set Schedules Here'!B142,rounding_decimal_places))</f>
        <v>2019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2020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2021</v>
      </c>
      <c r="G72" s="12">
        <f>IF(ISBLANK('Set Schedules Here'!D143),"",ROUND('Set Schedules Here'!D143,rounding_decimal_places))</f>
        <v>2.2648000000000001E-2</v>
      </c>
      <c r="H72" s="12">
        <f>IF(ISBLANK('Set Schedules Here'!E142),"",ROUND('Set Schedules Here'!E142,rounding_decimal_places))</f>
        <v>2022</v>
      </c>
      <c r="I72" s="12">
        <f>IF(ISBLANK('Set Schedules Here'!E143),"",ROUND('Set Schedules Here'!E143,rounding_decimal_places))</f>
        <v>2.9464000000000001E-2</v>
      </c>
      <c r="J72" s="12">
        <f>IF(ISBLANK('Set Schedules Here'!F142),"",ROUND('Set Schedules Here'!F142,rounding_decimal_places))</f>
        <v>2023</v>
      </c>
      <c r="K72" s="12">
        <f>IF(ISBLANK('Set Schedules Here'!F143),"",ROUND('Set Schedules Here'!F143,rounding_decimal_places))</f>
        <v>3.8253000000000002E-2</v>
      </c>
      <c r="L72" s="12">
        <f>IF(ISBLANK('Set Schedules Here'!G142),"",ROUND('Set Schedules Here'!G142,rounding_decimal_places))</f>
        <v>2024</v>
      </c>
      <c r="M72" s="12">
        <f>IF(ISBLANK('Set Schedules Here'!G143),"",ROUND('Set Schedules Here'!G143,rounding_decimal_places))</f>
        <v>4.9532E-2</v>
      </c>
      <c r="N72" s="12">
        <f>IF(ISBLANK('Set Schedules Here'!H142),"",ROUND('Set Schedules Here'!H142,rounding_decimal_places))</f>
        <v>2025</v>
      </c>
      <c r="O72" s="12">
        <f>IF(ISBLANK('Set Schedules Here'!H143),"",ROUND('Set Schedules Here'!H143,rounding_decimal_places))</f>
        <v>6.3918000000000003E-2</v>
      </c>
      <c r="P72" s="12">
        <f>IF(ISBLANK('Set Schedules Here'!I142),"",ROUND('Set Schedules Here'!I142,rounding_decimal_places))</f>
        <v>2026</v>
      </c>
      <c r="Q72" s="12">
        <f>IF(ISBLANK('Set Schedules Here'!I143),"",ROUND('Set Schedules Here'!I143,rounding_decimal_places))</f>
        <v>8.2127000000000006E-2</v>
      </c>
      <c r="R72" s="12">
        <f>IF(ISBLANK('Set Schedules Here'!J142),"",ROUND('Set Schedules Here'!J142,rounding_decimal_places))</f>
        <v>2027</v>
      </c>
      <c r="S72" s="12">
        <f>IF(ISBLANK('Set Schedules Here'!J143),"",ROUND('Set Schedules Here'!J143,rounding_decimal_places))</f>
        <v>0.104951</v>
      </c>
      <c r="T72" s="12">
        <f>IF(ISBLANK('Set Schedules Here'!K142),"",ROUND('Set Schedules Here'!K142,rounding_decimal_places))</f>
        <v>2028</v>
      </c>
      <c r="U72" s="12">
        <f>IF(ISBLANK('Set Schedules Here'!K143),"",ROUND('Set Schedules Here'!K143,rounding_decimal_places))</f>
        <v>0.133213</v>
      </c>
      <c r="V72" s="12">
        <f>IF(ISBLANK('Set Schedules Here'!L142),"",ROUND('Set Schedules Here'!L142,rounding_decimal_places))</f>
        <v>2029</v>
      </c>
      <c r="W72" s="12">
        <f>IF(ISBLANK('Set Schedules Here'!L143),"",ROUND('Set Schedules Here'!L143,rounding_decimal_places))</f>
        <v>0.167683</v>
      </c>
      <c r="X72" s="12">
        <f>IF(ISBLANK('Set Schedules Here'!M142),"",ROUND('Set Schedules Here'!M142,rounding_decimal_places))</f>
        <v>2030</v>
      </c>
      <c r="Y72" s="12">
        <f>IF(ISBLANK('Set Schedules Here'!M143),"",ROUND('Set Schedules Here'!M143,rounding_decimal_places))</f>
        <v>0.208958</v>
      </c>
      <c r="Z72" s="12">
        <f>IF(ISBLANK('Set Schedules Here'!N142),"",ROUND('Set Schedules Here'!N142,rounding_decimal_places))</f>
        <v>2031</v>
      </c>
      <c r="AA72" s="12">
        <f>IF(ISBLANK('Set Schedules Here'!N143),"",ROUND('Set Schedules Here'!N143,rounding_decimal_places))</f>
        <v>0.25730900000000001</v>
      </c>
      <c r="AB72" s="12">
        <f>IF(ISBLANK('Set Schedules Here'!O142),"",ROUND('Set Schedules Here'!O142,rounding_decimal_places))</f>
        <v>2032</v>
      </c>
      <c r="AC72" s="12">
        <f>IF(ISBLANK('Set Schedules Here'!O143),"",ROUND('Set Schedules Here'!O143,rounding_decimal_places))</f>
        <v>0.31250899999999998</v>
      </c>
      <c r="AD72" s="12">
        <f>IF(ISBLANK('Set Schedules Here'!P142),"",ROUND('Set Schedules Here'!P142,rounding_decimal_places))</f>
        <v>2033</v>
      </c>
      <c r="AE72" s="12">
        <f>IF(ISBLANK('Set Schedules Here'!P143),"",ROUND('Set Schedules Here'!P143,rounding_decimal_places))</f>
        <v>0.37370999999999999</v>
      </c>
      <c r="AF72" s="12">
        <f>IF(ISBLANK('Set Schedules Here'!Q142),"",ROUND('Set Schedules Here'!Q142,rounding_decimal_places))</f>
        <v>2034</v>
      </c>
      <c r="AG72" s="12">
        <f>IF(ISBLANK('Set Schedules Here'!Q143),"",ROUND('Set Schedules Here'!Q143,rounding_decimal_places))</f>
        <v>0.43940099999999999</v>
      </c>
      <c r="AH72" s="12">
        <f>IF(ISBLANK('Set Schedules Here'!R142),"",ROUND('Set Schedules Here'!R142,rounding_decimal_places))</f>
        <v>2035</v>
      </c>
      <c r="AI72" s="12">
        <f>IF(ISBLANK('Set Schedules Here'!R143),"",ROUND('Set Schedules Here'!R143,rounding_decimal_places))</f>
        <v>0.50749999999999995</v>
      </c>
      <c r="AJ72" s="12">
        <f>IF(ISBLANK('Set Schedules Here'!S142),"",ROUND('Set Schedules Here'!S142,rounding_decimal_places))</f>
        <v>2036</v>
      </c>
      <c r="AK72" s="12">
        <f>IF(ISBLANK('Set Schedules Here'!S143),"",ROUND('Set Schedules Here'!S143,rounding_decimal_places))</f>
        <v>0.57559899999999997</v>
      </c>
      <c r="AL72" s="12">
        <f>IF(ISBLANK('Set Schedules Here'!T142),"",ROUND('Set Schedules Here'!T142,rounding_decimal_places))</f>
        <v>2037</v>
      </c>
      <c r="AM72" s="12">
        <f>IF(ISBLANK('Set Schedules Here'!T143),"",ROUND('Set Schedules Here'!T143,rounding_decimal_places))</f>
        <v>0.64129000000000003</v>
      </c>
      <c r="AN72" s="12">
        <f>IF(ISBLANK('Set Schedules Here'!U142),"",ROUND('Set Schedules Here'!U142,rounding_decimal_places))</f>
        <v>2038</v>
      </c>
      <c r="AO72" s="12">
        <f>IF(ISBLANK('Set Schedules Here'!U143),"",ROUND('Set Schedules Here'!U143,rounding_decimal_places))</f>
        <v>0.70249099999999998</v>
      </c>
      <c r="AP72" s="12">
        <f>IF(ISBLANK('Set Schedules Here'!V142),"",ROUND('Set Schedules Here'!V142,rounding_decimal_places))</f>
        <v>2039</v>
      </c>
      <c r="AQ72" s="12">
        <f>IF(ISBLANK('Set Schedules Here'!V143),"",ROUND('Set Schedules Here'!V143,rounding_decimal_places))</f>
        <v>0.757691</v>
      </c>
      <c r="AR72" s="12">
        <f>IF(ISBLANK('Set Schedules Here'!W142),"",ROUND('Set Schedules Here'!W142,rounding_decimal_places))</f>
        <v>2040</v>
      </c>
      <c r="AS72" s="12">
        <f>IF(ISBLANK('Set Schedules Here'!W143),"",ROUND('Set Schedules Here'!W143,rounding_decimal_places))</f>
        <v>0.80604200000000004</v>
      </c>
      <c r="AT72" s="12">
        <f>IF(ISBLANK('Set Schedules Here'!X142),"",ROUND('Set Schedules Here'!X142,rounding_decimal_places))</f>
        <v>2041</v>
      </c>
      <c r="AU72" s="12">
        <f>IF(ISBLANK('Set Schedules Here'!X143),"",ROUND('Set Schedules Here'!X143,rounding_decimal_places))</f>
        <v>0.84731699999999999</v>
      </c>
      <c r="AV72" s="12">
        <f>IF(ISBLANK('Set Schedules Here'!Y142),"",ROUND('Set Schedules Here'!Y142,rounding_decimal_places))</f>
        <v>2042</v>
      </c>
      <c r="AW72" s="12">
        <f>IF(ISBLANK('Set Schedules Here'!Y143),"",ROUND('Set Schedules Here'!Y143,rounding_decimal_places))</f>
        <v>0.88178699999999999</v>
      </c>
      <c r="AX72" s="12">
        <f>IF(ISBLANK('Set Schedules Here'!Z142),"",ROUND('Set Schedules Here'!Z142,rounding_decimal_places))</f>
        <v>2043</v>
      </c>
      <c r="AY72" s="12">
        <f>IF(ISBLANK('Set Schedules Here'!Z143),"",ROUND('Set Schedules Here'!Z143,rounding_decimal_places))</f>
        <v>0.910049</v>
      </c>
      <c r="AZ72" s="12">
        <f>IF(ISBLANK('Set Schedules Here'!AA142),"",ROUND('Set Schedules Here'!AA142,rounding_decimal_places))</f>
        <v>2044</v>
      </c>
      <c r="BA72" s="12">
        <f>IF(ISBLANK('Set Schedules Here'!AA143),"",ROUND('Set Schedules Here'!AA143,rounding_decimal_places))</f>
        <v>0.93287299999999995</v>
      </c>
      <c r="BB72" s="12">
        <f>IF(ISBLANK('Set Schedules Here'!AB142),"",ROUND('Set Schedules Here'!AB142,rounding_decimal_places))</f>
        <v>2045</v>
      </c>
      <c r="BC72" s="12">
        <f>IF(ISBLANK('Set Schedules Here'!AB143),"",ROUND('Set Schedules Here'!AB143,rounding_decimal_places))</f>
        <v>0.95108199999999998</v>
      </c>
      <c r="BD72" s="12">
        <f>IF(ISBLANK('Set Schedules Here'!AC142),"",ROUND('Set Schedules Here'!AC142,rounding_decimal_places))</f>
        <v>2046</v>
      </c>
      <c r="BE72" s="12">
        <f>IF(ISBLANK('Set Schedules Here'!AC143),"",ROUND('Set Schedules Here'!AC143,rounding_decimal_places))</f>
        <v>0.96546799999999999</v>
      </c>
      <c r="BF72" s="12">
        <f>IF(ISBLANK('Set Schedules Here'!AD142),"",ROUND('Set Schedules Here'!AD142,rounding_decimal_places))</f>
        <v>2047</v>
      </c>
      <c r="BG72" s="12">
        <f>IF(ISBLANK('Set Schedules Here'!AD143),"",ROUND('Set Schedules Here'!AD143,rounding_decimal_places))</f>
        <v>0.97674700000000003</v>
      </c>
      <c r="BH72" s="12">
        <f>IF(ISBLANK('Set Schedules Here'!AE142),"",ROUND('Set Schedules Here'!AE142,rounding_decimal_places))</f>
        <v>2048</v>
      </c>
      <c r="BI72" s="12">
        <f>IF(ISBLANK('Set Schedules Here'!AE143),"",ROUND('Set Schedules Here'!AE143,rounding_decimal_places))</f>
        <v>0.98553599999999997</v>
      </c>
      <c r="BJ72" s="12">
        <f>IF(ISBLANK('Set Schedules Here'!AF142),"",ROUND('Set Schedules Here'!AF142,rounding_decimal_places))</f>
        <v>2049</v>
      </c>
      <c r="BK72" s="12">
        <f>IF(ISBLANK('Set Schedules Here'!AF143),"",ROUND('Set Schedules Here'!AF143,rounding_decimal_places))</f>
        <v>0.99235200000000001</v>
      </c>
      <c r="BL72" s="12">
        <f>IF(ISBLANK('Set Schedules Here'!AG142),"",ROUND('Set Schedules Here'!AG142,rounding_decimal_places))</f>
        <v>2050</v>
      </c>
      <c r="BM72" s="20">
        <f>IF(ISBLANK('Set Schedules Here'!AG143),"",ROUND('Set Schedules Here'!AG143,rounding_decimal_places))</f>
        <v>0.99761900000000003</v>
      </c>
    </row>
    <row r="73" spans="1:65" x14ac:dyDescent="0.45">
      <c r="A73" s="12" t="str">
        <f>'Set Schedules Here'!A144</f>
        <v>RnD building capital cost reduction</v>
      </c>
      <c r="B73" s="12">
        <f>IF(ISBLANK('Set Schedules Here'!B144),"",ROUND('Set Schedules Here'!B144,rounding_decimal_places))</f>
        <v>2019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2020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2021</v>
      </c>
      <c r="G73" s="12">
        <f>IF(ISBLANK('Set Schedules Here'!D145),"",ROUND('Set Schedules Here'!D145,rounding_decimal_places))</f>
        <v>2.2648000000000001E-2</v>
      </c>
      <c r="H73" s="12">
        <f>IF(ISBLANK('Set Schedules Here'!E144),"",ROUND('Set Schedules Here'!E144,rounding_decimal_places))</f>
        <v>2022</v>
      </c>
      <c r="I73" s="12">
        <f>IF(ISBLANK('Set Schedules Here'!E145),"",ROUND('Set Schedules Here'!E145,rounding_decimal_places))</f>
        <v>2.9464000000000001E-2</v>
      </c>
      <c r="J73" s="12">
        <f>IF(ISBLANK('Set Schedules Here'!F144),"",ROUND('Set Schedules Here'!F144,rounding_decimal_places))</f>
        <v>2023</v>
      </c>
      <c r="K73" s="12">
        <f>IF(ISBLANK('Set Schedules Here'!F145),"",ROUND('Set Schedules Here'!F145,rounding_decimal_places))</f>
        <v>3.8253000000000002E-2</v>
      </c>
      <c r="L73" s="12">
        <f>IF(ISBLANK('Set Schedules Here'!G144),"",ROUND('Set Schedules Here'!G144,rounding_decimal_places))</f>
        <v>2024</v>
      </c>
      <c r="M73" s="12">
        <f>IF(ISBLANK('Set Schedules Here'!G145),"",ROUND('Set Schedules Here'!G145,rounding_decimal_places))</f>
        <v>4.9532E-2</v>
      </c>
      <c r="N73" s="12">
        <f>IF(ISBLANK('Set Schedules Here'!H144),"",ROUND('Set Schedules Here'!H144,rounding_decimal_places))</f>
        <v>2025</v>
      </c>
      <c r="O73" s="12">
        <f>IF(ISBLANK('Set Schedules Here'!H145),"",ROUND('Set Schedules Here'!H145,rounding_decimal_places))</f>
        <v>6.3918000000000003E-2</v>
      </c>
      <c r="P73" s="12">
        <f>IF(ISBLANK('Set Schedules Here'!I144),"",ROUND('Set Schedules Here'!I144,rounding_decimal_places))</f>
        <v>2026</v>
      </c>
      <c r="Q73" s="12">
        <f>IF(ISBLANK('Set Schedules Here'!I145),"",ROUND('Set Schedules Here'!I145,rounding_decimal_places))</f>
        <v>8.2127000000000006E-2</v>
      </c>
      <c r="R73" s="12">
        <f>IF(ISBLANK('Set Schedules Here'!J144),"",ROUND('Set Schedules Here'!J144,rounding_decimal_places))</f>
        <v>2027</v>
      </c>
      <c r="S73" s="12">
        <f>IF(ISBLANK('Set Schedules Here'!J145),"",ROUND('Set Schedules Here'!J145,rounding_decimal_places))</f>
        <v>0.104951</v>
      </c>
      <c r="T73" s="12">
        <f>IF(ISBLANK('Set Schedules Here'!K144),"",ROUND('Set Schedules Here'!K144,rounding_decimal_places))</f>
        <v>2028</v>
      </c>
      <c r="U73" s="12">
        <f>IF(ISBLANK('Set Schedules Here'!K145),"",ROUND('Set Schedules Here'!K145,rounding_decimal_places))</f>
        <v>0.133213</v>
      </c>
      <c r="V73" s="12">
        <f>IF(ISBLANK('Set Schedules Here'!L144),"",ROUND('Set Schedules Here'!L144,rounding_decimal_places))</f>
        <v>2029</v>
      </c>
      <c r="W73" s="12">
        <f>IF(ISBLANK('Set Schedules Here'!L145),"",ROUND('Set Schedules Here'!L145,rounding_decimal_places))</f>
        <v>0.167683</v>
      </c>
      <c r="X73" s="12">
        <f>IF(ISBLANK('Set Schedules Here'!M144),"",ROUND('Set Schedules Here'!M144,rounding_decimal_places))</f>
        <v>2030</v>
      </c>
      <c r="Y73" s="12">
        <f>IF(ISBLANK('Set Schedules Here'!M145),"",ROUND('Set Schedules Here'!M145,rounding_decimal_places))</f>
        <v>0.208958</v>
      </c>
      <c r="Z73" s="12">
        <f>IF(ISBLANK('Set Schedules Here'!N144),"",ROUND('Set Schedules Here'!N144,rounding_decimal_places))</f>
        <v>2031</v>
      </c>
      <c r="AA73" s="12">
        <f>IF(ISBLANK('Set Schedules Here'!N145),"",ROUND('Set Schedules Here'!N145,rounding_decimal_places))</f>
        <v>0.25730900000000001</v>
      </c>
      <c r="AB73" s="12">
        <f>IF(ISBLANK('Set Schedules Here'!O144),"",ROUND('Set Schedules Here'!O144,rounding_decimal_places))</f>
        <v>2032</v>
      </c>
      <c r="AC73" s="12">
        <f>IF(ISBLANK('Set Schedules Here'!O145),"",ROUND('Set Schedules Here'!O145,rounding_decimal_places))</f>
        <v>0.31250899999999998</v>
      </c>
      <c r="AD73" s="12">
        <f>IF(ISBLANK('Set Schedules Here'!P144),"",ROUND('Set Schedules Here'!P144,rounding_decimal_places))</f>
        <v>2033</v>
      </c>
      <c r="AE73" s="12">
        <f>IF(ISBLANK('Set Schedules Here'!P145),"",ROUND('Set Schedules Here'!P145,rounding_decimal_places))</f>
        <v>0.37370999999999999</v>
      </c>
      <c r="AF73" s="12">
        <f>IF(ISBLANK('Set Schedules Here'!Q144),"",ROUND('Set Schedules Here'!Q144,rounding_decimal_places))</f>
        <v>2034</v>
      </c>
      <c r="AG73" s="12">
        <f>IF(ISBLANK('Set Schedules Here'!Q145),"",ROUND('Set Schedules Here'!Q145,rounding_decimal_places))</f>
        <v>0.43940099999999999</v>
      </c>
      <c r="AH73" s="12">
        <f>IF(ISBLANK('Set Schedules Here'!R144),"",ROUND('Set Schedules Here'!R144,rounding_decimal_places))</f>
        <v>2035</v>
      </c>
      <c r="AI73" s="12">
        <f>IF(ISBLANK('Set Schedules Here'!R145),"",ROUND('Set Schedules Here'!R145,rounding_decimal_places))</f>
        <v>0.50749999999999995</v>
      </c>
      <c r="AJ73" s="12">
        <f>IF(ISBLANK('Set Schedules Here'!S144),"",ROUND('Set Schedules Here'!S144,rounding_decimal_places))</f>
        <v>2036</v>
      </c>
      <c r="AK73" s="12">
        <f>IF(ISBLANK('Set Schedules Here'!S145),"",ROUND('Set Schedules Here'!S145,rounding_decimal_places))</f>
        <v>0.57559899999999997</v>
      </c>
      <c r="AL73" s="12">
        <f>IF(ISBLANK('Set Schedules Here'!T144),"",ROUND('Set Schedules Here'!T144,rounding_decimal_places))</f>
        <v>2037</v>
      </c>
      <c r="AM73" s="12">
        <f>IF(ISBLANK('Set Schedules Here'!T145),"",ROUND('Set Schedules Here'!T145,rounding_decimal_places))</f>
        <v>0.64129000000000003</v>
      </c>
      <c r="AN73" s="12">
        <f>IF(ISBLANK('Set Schedules Here'!U144),"",ROUND('Set Schedules Here'!U144,rounding_decimal_places))</f>
        <v>2038</v>
      </c>
      <c r="AO73" s="12">
        <f>IF(ISBLANK('Set Schedules Here'!U145),"",ROUND('Set Schedules Here'!U145,rounding_decimal_places))</f>
        <v>0.70249099999999998</v>
      </c>
      <c r="AP73" s="12">
        <f>IF(ISBLANK('Set Schedules Here'!V144),"",ROUND('Set Schedules Here'!V144,rounding_decimal_places))</f>
        <v>2039</v>
      </c>
      <c r="AQ73" s="12">
        <f>IF(ISBLANK('Set Schedules Here'!V145),"",ROUND('Set Schedules Here'!V145,rounding_decimal_places))</f>
        <v>0.757691</v>
      </c>
      <c r="AR73" s="12">
        <f>IF(ISBLANK('Set Schedules Here'!W144),"",ROUND('Set Schedules Here'!W144,rounding_decimal_places))</f>
        <v>2040</v>
      </c>
      <c r="AS73" s="12">
        <f>IF(ISBLANK('Set Schedules Here'!W145),"",ROUND('Set Schedules Here'!W145,rounding_decimal_places))</f>
        <v>0.80604200000000004</v>
      </c>
      <c r="AT73" s="12">
        <f>IF(ISBLANK('Set Schedules Here'!X144),"",ROUND('Set Schedules Here'!X144,rounding_decimal_places))</f>
        <v>2041</v>
      </c>
      <c r="AU73" s="12">
        <f>IF(ISBLANK('Set Schedules Here'!X145),"",ROUND('Set Schedules Here'!X145,rounding_decimal_places))</f>
        <v>0.84731699999999999</v>
      </c>
      <c r="AV73" s="12">
        <f>IF(ISBLANK('Set Schedules Here'!Y144),"",ROUND('Set Schedules Here'!Y144,rounding_decimal_places))</f>
        <v>2042</v>
      </c>
      <c r="AW73" s="12">
        <f>IF(ISBLANK('Set Schedules Here'!Y145),"",ROUND('Set Schedules Here'!Y145,rounding_decimal_places))</f>
        <v>0.88178699999999999</v>
      </c>
      <c r="AX73" s="12">
        <f>IF(ISBLANK('Set Schedules Here'!Z144),"",ROUND('Set Schedules Here'!Z144,rounding_decimal_places))</f>
        <v>2043</v>
      </c>
      <c r="AY73" s="12">
        <f>IF(ISBLANK('Set Schedules Here'!Z145),"",ROUND('Set Schedules Here'!Z145,rounding_decimal_places))</f>
        <v>0.910049</v>
      </c>
      <c r="AZ73" s="12">
        <f>IF(ISBLANK('Set Schedules Here'!AA144),"",ROUND('Set Schedules Here'!AA144,rounding_decimal_places))</f>
        <v>2044</v>
      </c>
      <c r="BA73" s="12">
        <f>IF(ISBLANK('Set Schedules Here'!AA145),"",ROUND('Set Schedules Here'!AA145,rounding_decimal_places))</f>
        <v>0.93287299999999995</v>
      </c>
      <c r="BB73" s="12">
        <f>IF(ISBLANK('Set Schedules Here'!AB144),"",ROUND('Set Schedules Here'!AB144,rounding_decimal_places))</f>
        <v>2045</v>
      </c>
      <c r="BC73" s="12">
        <f>IF(ISBLANK('Set Schedules Here'!AB145),"",ROUND('Set Schedules Here'!AB145,rounding_decimal_places))</f>
        <v>0.95108199999999998</v>
      </c>
      <c r="BD73" s="12">
        <f>IF(ISBLANK('Set Schedules Here'!AC144),"",ROUND('Set Schedules Here'!AC144,rounding_decimal_places))</f>
        <v>2046</v>
      </c>
      <c r="BE73" s="12">
        <f>IF(ISBLANK('Set Schedules Here'!AC145),"",ROUND('Set Schedules Here'!AC145,rounding_decimal_places))</f>
        <v>0.96546799999999999</v>
      </c>
      <c r="BF73" s="12">
        <f>IF(ISBLANK('Set Schedules Here'!AD144),"",ROUND('Set Schedules Here'!AD144,rounding_decimal_places))</f>
        <v>2047</v>
      </c>
      <c r="BG73" s="12">
        <f>IF(ISBLANK('Set Schedules Here'!AD145),"",ROUND('Set Schedules Here'!AD145,rounding_decimal_places))</f>
        <v>0.97674700000000003</v>
      </c>
      <c r="BH73" s="12">
        <f>IF(ISBLANK('Set Schedules Here'!AE144),"",ROUND('Set Schedules Here'!AE144,rounding_decimal_places))</f>
        <v>2048</v>
      </c>
      <c r="BI73" s="12">
        <f>IF(ISBLANK('Set Schedules Here'!AE145),"",ROUND('Set Schedules Here'!AE145,rounding_decimal_places))</f>
        <v>0.98553599999999997</v>
      </c>
      <c r="BJ73" s="12">
        <f>IF(ISBLANK('Set Schedules Here'!AF144),"",ROUND('Set Schedules Here'!AF144,rounding_decimal_places))</f>
        <v>2049</v>
      </c>
      <c r="BK73" s="12">
        <f>IF(ISBLANK('Set Schedules Here'!AF145),"",ROUND('Set Schedules Here'!AF145,rounding_decimal_places))</f>
        <v>0.99235200000000001</v>
      </c>
      <c r="BL73" s="12">
        <f>IF(ISBLANK('Set Schedules Here'!AG144),"",ROUND('Set Schedules Here'!AG144,rounding_decimal_places))</f>
        <v>2050</v>
      </c>
      <c r="BM73" s="20">
        <f>IF(ISBLANK('Set Schedules Here'!AG145),"",ROUND('Set Schedules Here'!AG145,rounding_decimal_places))</f>
        <v>0.99761900000000003</v>
      </c>
    </row>
    <row r="74" spans="1:65" x14ac:dyDescent="0.45">
      <c r="A74" s="12" t="str">
        <f>'Set Schedules Here'!A146</f>
        <v>RnD industry capital cost reduction</v>
      </c>
      <c r="B74" s="12">
        <f>IF(ISBLANK('Set Schedules Here'!B146),"",ROUND('Set Schedules Here'!B146,rounding_decimal_places))</f>
        <v>2019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2020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2021</v>
      </c>
      <c r="G74" s="12">
        <f>IF(ISBLANK('Set Schedules Here'!D147),"",ROUND('Set Schedules Here'!D147,rounding_decimal_places))</f>
        <v>2.2648000000000001E-2</v>
      </c>
      <c r="H74" s="12">
        <f>IF(ISBLANK('Set Schedules Here'!E146),"",ROUND('Set Schedules Here'!E146,rounding_decimal_places))</f>
        <v>2022</v>
      </c>
      <c r="I74" s="12">
        <f>IF(ISBLANK('Set Schedules Here'!E147),"",ROUND('Set Schedules Here'!E147,rounding_decimal_places))</f>
        <v>2.9464000000000001E-2</v>
      </c>
      <c r="J74" s="12">
        <f>IF(ISBLANK('Set Schedules Here'!F146),"",ROUND('Set Schedules Here'!F146,rounding_decimal_places))</f>
        <v>2023</v>
      </c>
      <c r="K74" s="12">
        <f>IF(ISBLANK('Set Schedules Here'!F147),"",ROUND('Set Schedules Here'!F147,rounding_decimal_places))</f>
        <v>3.8253000000000002E-2</v>
      </c>
      <c r="L74" s="12">
        <f>IF(ISBLANK('Set Schedules Here'!G146),"",ROUND('Set Schedules Here'!G146,rounding_decimal_places))</f>
        <v>2024</v>
      </c>
      <c r="M74" s="12">
        <f>IF(ISBLANK('Set Schedules Here'!G147),"",ROUND('Set Schedules Here'!G147,rounding_decimal_places))</f>
        <v>4.9532E-2</v>
      </c>
      <c r="N74" s="12">
        <f>IF(ISBLANK('Set Schedules Here'!H146),"",ROUND('Set Schedules Here'!H146,rounding_decimal_places))</f>
        <v>2025</v>
      </c>
      <c r="O74" s="12">
        <f>IF(ISBLANK('Set Schedules Here'!H147),"",ROUND('Set Schedules Here'!H147,rounding_decimal_places))</f>
        <v>6.3918000000000003E-2</v>
      </c>
      <c r="P74" s="12">
        <f>IF(ISBLANK('Set Schedules Here'!I146),"",ROUND('Set Schedules Here'!I146,rounding_decimal_places))</f>
        <v>2026</v>
      </c>
      <c r="Q74" s="12">
        <f>IF(ISBLANK('Set Schedules Here'!I147),"",ROUND('Set Schedules Here'!I147,rounding_decimal_places))</f>
        <v>8.2127000000000006E-2</v>
      </c>
      <c r="R74" s="12">
        <f>IF(ISBLANK('Set Schedules Here'!J146),"",ROUND('Set Schedules Here'!J146,rounding_decimal_places))</f>
        <v>2027</v>
      </c>
      <c r="S74" s="12">
        <f>IF(ISBLANK('Set Schedules Here'!J147),"",ROUND('Set Schedules Here'!J147,rounding_decimal_places))</f>
        <v>0.104951</v>
      </c>
      <c r="T74" s="12">
        <f>IF(ISBLANK('Set Schedules Here'!K146),"",ROUND('Set Schedules Here'!K146,rounding_decimal_places))</f>
        <v>2028</v>
      </c>
      <c r="U74" s="12">
        <f>IF(ISBLANK('Set Schedules Here'!K147),"",ROUND('Set Schedules Here'!K147,rounding_decimal_places))</f>
        <v>0.133213</v>
      </c>
      <c r="V74" s="12">
        <f>IF(ISBLANK('Set Schedules Here'!L146),"",ROUND('Set Schedules Here'!L146,rounding_decimal_places))</f>
        <v>2029</v>
      </c>
      <c r="W74" s="12">
        <f>IF(ISBLANK('Set Schedules Here'!L147),"",ROUND('Set Schedules Here'!L147,rounding_decimal_places))</f>
        <v>0.167683</v>
      </c>
      <c r="X74" s="12">
        <f>IF(ISBLANK('Set Schedules Here'!M146),"",ROUND('Set Schedules Here'!M146,rounding_decimal_places))</f>
        <v>2030</v>
      </c>
      <c r="Y74" s="12">
        <f>IF(ISBLANK('Set Schedules Here'!M147),"",ROUND('Set Schedules Here'!M147,rounding_decimal_places))</f>
        <v>0.208958</v>
      </c>
      <c r="Z74" s="12">
        <f>IF(ISBLANK('Set Schedules Here'!N146),"",ROUND('Set Schedules Here'!N146,rounding_decimal_places))</f>
        <v>2031</v>
      </c>
      <c r="AA74" s="12">
        <f>IF(ISBLANK('Set Schedules Here'!N147),"",ROUND('Set Schedules Here'!N147,rounding_decimal_places))</f>
        <v>0.25730900000000001</v>
      </c>
      <c r="AB74" s="12">
        <f>IF(ISBLANK('Set Schedules Here'!O146),"",ROUND('Set Schedules Here'!O146,rounding_decimal_places))</f>
        <v>2032</v>
      </c>
      <c r="AC74" s="12">
        <f>IF(ISBLANK('Set Schedules Here'!O147),"",ROUND('Set Schedules Here'!O147,rounding_decimal_places))</f>
        <v>0.31250899999999998</v>
      </c>
      <c r="AD74" s="12">
        <f>IF(ISBLANK('Set Schedules Here'!P146),"",ROUND('Set Schedules Here'!P146,rounding_decimal_places))</f>
        <v>2033</v>
      </c>
      <c r="AE74" s="12">
        <f>IF(ISBLANK('Set Schedules Here'!P147),"",ROUND('Set Schedules Here'!P147,rounding_decimal_places))</f>
        <v>0.37370999999999999</v>
      </c>
      <c r="AF74" s="12">
        <f>IF(ISBLANK('Set Schedules Here'!Q146),"",ROUND('Set Schedules Here'!Q146,rounding_decimal_places))</f>
        <v>2034</v>
      </c>
      <c r="AG74" s="12">
        <f>IF(ISBLANK('Set Schedules Here'!Q147),"",ROUND('Set Schedules Here'!Q147,rounding_decimal_places))</f>
        <v>0.43940099999999999</v>
      </c>
      <c r="AH74" s="12">
        <f>IF(ISBLANK('Set Schedules Here'!R146),"",ROUND('Set Schedules Here'!R146,rounding_decimal_places))</f>
        <v>2035</v>
      </c>
      <c r="AI74" s="12">
        <f>IF(ISBLANK('Set Schedules Here'!R147),"",ROUND('Set Schedules Here'!R147,rounding_decimal_places))</f>
        <v>0.50749999999999995</v>
      </c>
      <c r="AJ74" s="12">
        <f>IF(ISBLANK('Set Schedules Here'!S146),"",ROUND('Set Schedules Here'!S146,rounding_decimal_places))</f>
        <v>2036</v>
      </c>
      <c r="AK74" s="12">
        <f>IF(ISBLANK('Set Schedules Here'!S147),"",ROUND('Set Schedules Here'!S147,rounding_decimal_places))</f>
        <v>0.57559899999999997</v>
      </c>
      <c r="AL74" s="12">
        <f>IF(ISBLANK('Set Schedules Here'!T146),"",ROUND('Set Schedules Here'!T146,rounding_decimal_places))</f>
        <v>2037</v>
      </c>
      <c r="AM74" s="12">
        <f>IF(ISBLANK('Set Schedules Here'!T147),"",ROUND('Set Schedules Here'!T147,rounding_decimal_places))</f>
        <v>0.64129000000000003</v>
      </c>
      <c r="AN74" s="12">
        <f>IF(ISBLANK('Set Schedules Here'!U146),"",ROUND('Set Schedules Here'!U146,rounding_decimal_places))</f>
        <v>2038</v>
      </c>
      <c r="AO74" s="12">
        <f>IF(ISBLANK('Set Schedules Here'!U147),"",ROUND('Set Schedules Here'!U147,rounding_decimal_places))</f>
        <v>0.70249099999999998</v>
      </c>
      <c r="AP74" s="12">
        <f>IF(ISBLANK('Set Schedules Here'!V146),"",ROUND('Set Schedules Here'!V146,rounding_decimal_places))</f>
        <v>2039</v>
      </c>
      <c r="AQ74" s="12">
        <f>IF(ISBLANK('Set Schedules Here'!V147),"",ROUND('Set Schedules Here'!V147,rounding_decimal_places))</f>
        <v>0.757691</v>
      </c>
      <c r="AR74" s="12">
        <f>IF(ISBLANK('Set Schedules Here'!W146),"",ROUND('Set Schedules Here'!W146,rounding_decimal_places))</f>
        <v>2040</v>
      </c>
      <c r="AS74" s="12">
        <f>IF(ISBLANK('Set Schedules Here'!W147),"",ROUND('Set Schedules Here'!W147,rounding_decimal_places))</f>
        <v>0.80604200000000004</v>
      </c>
      <c r="AT74" s="12">
        <f>IF(ISBLANK('Set Schedules Here'!X146),"",ROUND('Set Schedules Here'!X146,rounding_decimal_places))</f>
        <v>2041</v>
      </c>
      <c r="AU74" s="12">
        <f>IF(ISBLANK('Set Schedules Here'!X147),"",ROUND('Set Schedules Here'!X147,rounding_decimal_places))</f>
        <v>0.84731699999999999</v>
      </c>
      <c r="AV74" s="12">
        <f>IF(ISBLANK('Set Schedules Here'!Y146),"",ROUND('Set Schedules Here'!Y146,rounding_decimal_places))</f>
        <v>2042</v>
      </c>
      <c r="AW74" s="12">
        <f>IF(ISBLANK('Set Schedules Here'!Y147),"",ROUND('Set Schedules Here'!Y147,rounding_decimal_places))</f>
        <v>0.88178699999999999</v>
      </c>
      <c r="AX74" s="12">
        <f>IF(ISBLANK('Set Schedules Here'!Z146),"",ROUND('Set Schedules Here'!Z146,rounding_decimal_places))</f>
        <v>2043</v>
      </c>
      <c r="AY74" s="12">
        <f>IF(ISBLANK('Set Schedules Here'!Z147),"",ROUND('Set Schedules Here'!Z147,rounding_decimal_places))</f>
        <v>0.910049</v>
      </c>
      <c r="AZ74" s="12">
        <f>IF(ISBLANK('Set Schedules Here'!AA146),"",ROUND('Set Schedules Here'!AA146,rounding_decimal_places))</f>
        <v>2044</v>
      </c>
      <c r="BA74" s="12">
        <f>IF(ISBLANK('Set Schedules Here'!AA147),"",ROUND('Set Schedules Here'!AA147,rounding_decimal_places))</f>
        <v>0.93287299999999995</v>
      </c>
      <c r="BB74" s="12">
        <f>IF(ISBLANK('Set Schedules Here'!AB146),"",ROUND('Set Schedules Here'!AB146,rounding_decimal_places))</f>
        <v>2045</v>
      </c>
      <c r="BC74" s="12">
        <f>IF(ISBLANK('Set Schedules Here'!AB147),"",ROUND('Set Schedules Here'!AB147,rounding_decimal_places))</f>
        <v>0.95108199999999998</v>
      </c>
      <c r="BD74" s="12">
        <f>IF(ISBLANK('Set Schedules Here'!AC146),"",ROUND('Set Schedules Here'!AC146,rounding_decimal_places))</f>
        <v>2046</v>
      </c>
      <c r="BE74" s="12">
        <f>IF(ISBLANK('Set Schedules Here'!AC147),"",ROUND('Set Schedules Here'!AC147,rounding_decimal_places))</f>
        <v>0.96546799999999999</v>
      </c>
      <c r="BF74" s="12">
        <f>IF(ISBLANK('Set Schedules Here'!AD146),"",ROUND('Set Schedules Here'!AD146,rounding_decimal_places))</f>
        <v>2047</v>
      </c>
      <c r="BG74" s="12">
        <f>IF(ISBLANK('Set Schedules Here'!AD147),"",ROUND('Set Schedules Here'!AD147,rounding_decimal_places))</f>
        <v>0.97674700000000003</v>
      </c>
      <c r="BH74" s="12">
        <f>IF(ISBLANK('Set Schedules Here'!AE146),"",ROUND('Set Schedules Here'!AE146,rounding_decimal_places))</f>
        <v>2048</v>
      </c>
      <c r="BI74" s="12">
        <f>IF(ISBLANK('Set Schedules Here'!AE147),"",ROUND('Set Schedules Here'!AE147,rounding_decimal_places))</f>
        <v>0.98553599999999997</v>
      </c>
      <c r="BJ74" s="12">
        <f>IF(ISBLANK('Set Schedules Here'!AF146),"",ROUND('Set Schedules Here'!AF146,rounding_decimal_places))</f>
        <v>2049</v>
      </c>
      <c r="BK74" s="12">
        <f>IF(ISBLANK('Set Schedules Here'!AF147),"",ROUND('Set Schedules Here'!AF147,rounding_decimal_places))</f>
        <v>0.99235200000000001</v>
      </c>
      <c r="BL74" s="12">
        <f>IF(ISBLANK('Set Schedules Here'!AG146),"",ROUND('Set Schedules Here'!AG146,rounding_decimal_places))</f>
        <v>2050</v>
      </c>
      <c r="BM74" s="20">
        <f>IF(ISBLANK('Set Schedules Here'!AG147),"",ROUND('Set Schedules Here'!AG147,rounding_decimal_places))</f>
        <v>0.99761900000000003</v>
      </c>
    </row>
    <row r="75" spans="1:65" x14ac:dyDescent="0.45">
      <c r="A75" s="12" t="str">
        <f>'Set Schedules Here'!A148</f>
        <v>RnD CCS capital cost reduction</v>
      </c>
      <c r="B75" s="12">
        <f>IF(ISBLANK('Set Schedules Here'!B148),"",ROUND('Set Schedules Here'!B148,rounding_decimal_places))</f>
        <v>2019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2020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2021</v>
      </c>
      <c r="G75" s="12">
        <f>IF(ISBLANK('Set Schedules Here'!D149),"",ROUND('Set Schedules Here'!D149,rounding_decimal_places))</f>
        <v>2.2648000000000001E-2</v>
      </c>
      <c r="H75" s="12">
        <f>IF(ISBLANK('Set Schedules Here'!E148),"",ROUND('Set Schedules Here'!E148,rounding_decimal_places))</f>
        <v>2022</v>
      </c>
      <c r="I75" s="12">
        <f>IF(ISBLANK('Set Schedules Here'!E149),"",ROUND('Set Schedules Here'!E149,rounding_decimal_places))</f>
        <v>2.9464000000000001E-2</v>
      </c>
      <c r="J75" s="12">
        <f>IF(ISBLANK('Set Schedules Here'!F148),"",ROUND('Set Schedules Here'!F148,rounding_decimal_places))</f>
        <v>2023</v>
      </c>
      <c r="K75" s="12">
        <f>IF(ISBLANK('Set Schedules Here'!F149),"",ROUND('Set Schedules Here'!F149,rounding_decimal_places))</f>
        <v>3.8253000000000002E-2</v>
      </c>
      <c r="L75" s="12">
        <f>IF(ISBLANK('Set Schedules Here'!G148),"",ROUND('Set Schedules Here'!G148,rounding_decimal_places))</f>
        <v>2024</v>
      </c>
      <c r="M75" s="12">
        <f>IF(ISBLANK('Set Schedules Here'!G149),"",ROUND('Set Schedules Here'!G149,rounding_decimal_places))</f>
        <v>4.9532E-2</v>
      </c>
      <c r="N75" s="12">
        <f>IF(ISBLANK('Set Schedules Here'!H148),"",ROUND('Set Schedules Here'!H148,rounding_decimal_places))</f>
        <v>2025</v>
      </c>
      <c r="O75" s="12">
        <f>IF(ISBLANK('Set Schedules Here'!H149),"",ROUND('Set Schedules Here'!H149,rounding_decimal_places))</f>
        <v>6.3918000000000003E-2</v>
      </c>
      <c r="P75" s="12">
        <f>IF(ISBLANK('Set Schedules Here'!I148),"",ROUND('Set Schedules Here'!I148,rounding_decimal_places))</f>
        <v>2026</v>
      </c>
      <c r="Q75" s="12">
        <f>IF(ISBLANK('Set Schedules Here'!I149),"",ROUND('Set Schedules Here'!I149,rounding_decimal_places))</f>
        <v>8.2127000000000006E-2</v>
      </c>
      <c r="R75" s="12">
        <f>IF(ISBLANK('Set Schedules Here'!J148),"",ROUND('Set Schedules Here'!J148,rounding_decimal_places))</f>
        <v>2027</v>
      </c>
      <c r="S75" s="12">
        <f>IF(ISBLANK('Set Schedules Here'!J149),"",ROUND('Set Schedules Here'!J149,rounding_decimal_places))</f>
        <v>0.104951</v>
      </c>
      <c r="T75" s="12">
        <f>IF(ISBLANK('Set Schedules Here'!K148),"",ROUND('Set Schedules Here'!K148,rounding_decimal_places))</f>
        <v>2028</v>
      </c>
      <c r="U75" s="12">
        <f>IF(ISBLANK('Set Schedules Here'!K149),"",ROUND('Set Schedules Here'!K149,rounding_decimal_places))</f>
        <v>0.133213</v>
      </c>
      <c r="V75" s="12">
        <f>IF(ISBLANK('Set Schedules Here'!L148),"",ROUND('Set Schedules Here'!L148,rounding_decimal_places))</f>
        <v>2029</v>
      </c>
      <c r="W75" s="12">
        <f>IF(ISBLANK('Set Schedules Here'!L149),"",ROUND('Set Schedules Here'!L149,rounding_decimal_places))</f>
        <v>0.167683</v>
      </c>
      <c r="X75" s="12">
        <f>IF(ISBLANK('Set Schedules Here'!M148),"",ROUND('Set Schedules Here'!M148,rounding_decimal_places))</f>
        <v>2030</v>
      </c>
      <c r="Y75" s="12">
        <f>IF(ISBLANK('Set Schedules Here'!M149),"",ROUND('Set Schedules Here'!M149,rounding_decimal_places))</f>
        <v>0.208958</v>
      </c>
      <c r="Z75" s="12">
        <f>IF(ISBLANK('Set Schedules Here'!N148),"",ROUND('Set Schedules Here'!N148,rounding_decimal_places))</f>
        <v>2031</v>
      </c>
      <c r="AA75" s="12">
        <f>IF(ISBLANK('Set Schedules Here'!N149),"",ROUND('Set Schedules Here'!N149,rounding_decimal_places))</f>
        <v>0.25730900000000001</v>
      </c>
      <c r="AB75" s="12">
        <f>IF(ISBLANK('Set Schedules Here'!O148),"",ROUND('Set Schedules Here'!O148,rounding_decimal_places))</f>
        <v>2032</v>
      </c>
      <c r="AC75" s="12">
        <f>IF(ISBLANK('Set Schedules Here'!O149),"",ROUND('Set Schedules Here'!O149,rounding_decimal_places))</f>
        <v>0.31250899999999998</v>
      </c>
      <c r="AD75" s="12">
        <f>IF(ISBLANK('Set Schedules Here'!P148),"",ROUND('Set Schedules Here'!P148,rounding_decimal_places))</f>
        <v>2033</v>
      </c>
      <c r="AE75" s="12">
        <f>IF(ISBLANK('Set Schedules Here'!P149),"",ROUND('Set Schedules Here'!P149,rounding_decimal_places))</f>
        <v>0.37370999999999999</v>
      </c>
      <c r="AF75" s="12">
        <f>IF(ISBLANK('Set Schedules Here'!Q148),"",ROUND('Set Schedules Here'!Q148,rounding_decimal_places))</f>
        <v>2034</v>
      </c>
      <c r="AG75" s="12">
        <f>IF(ISBLANK('Set Schedules Here'!Q149),"",ROUND('Set Schedules Here'!Q149,rounding_decimal_places))</f>
        <v>0.43940099999999999</v>
      </c>
      <c r="AH75" s="12">
        <f>IF(ISBLANK('Set Schedules Here'!R148),"",ROUND('Set Schedules Here'!R148,rounding_decimal_places))</f>
        <v>2035</v>
      </c>
      <c r="AI75" s="12">
        <f>IF(ISBLANK('Set Schedules Here'!R149),"",ROUND('Set Schedules Here'!R149,rounding_decimal_places))</f>
        <v>0.50749999999999995</v>
      </c>
      <c r="AJ75" s="12">
        <f>IF(ISBLANK('Set Schedules Here'!S148),"",ROUND('Set Schedules Here'!S148,rounding_decimal_places))</f>
        <v>2036</v>
      </c>
      <c r="AK75" s="12">
        <f>IF(ISBLANK('Set Schedules Here'!S149),"",ROUND('Set Schedules Here'!S149,rounding_decimal_places))</f>
        <v>0.57559899999999997</v>
      </c>
      <c r="AL75" s="12">
        <f>IF(ISBLANK('Set Schedules Here'!T148),"",ROUND('Set Schedules Here'!T148,rounding_decimal_places))</f>
        <v>2037</v>
      </c>
      <c r="AM75" s="12">
        <f>IF(ISBLANK('Set Schedules Here'!T149),"",ROUND('Set Schedules Here'!T149,rounding_decimal_places))</f>
        <v>0.64129000000000003</v>
      </c>
      <c r="AN75" s="12">
        <f>IF(ISBLANK('Set Schedules Here'!U148),"",ROUND('Set Schedules Here'!U148,rounding_decimal_places))</f>
        <v>2038</v>
      </c>
      <c r="AO75" s="12">
        <f>IF(ISBLANK('Set Schedules Here'!U149),"",ROUND('Set Schedules Here'!U149,rounding_decimal_places))</f>
        <v>0.70249099999999998</v>
      </c>
      <c r="AP75" s="12">
        <f>IF(ISBLANK('Set Schedules Here'!V148),"",ROUND('Set Schedules Here'!V148,rounding_decimal_places))</f>
        <v>2039</v>
      </c>
      <c r="AQ75" s="12">
        <f>IF(ISBLANK('Set Schedules Here'!V149),"",ROUND('Set Schedules Here'!V149,rounding_decimal_places))</f>
        <v>0.757691</v>
      </c>
      <c r="AR75" s="12">
        <f>IF(ISBLANK('Set Schedules Here'!W148),"",ROUND('Set Schedules Here'!W148,rounding_decimal_places))</f>
        <v>2040</v>
      </c>
      <c r="AS75" s="12">
        <f>IF(ISBLANK('Set Schedules Here'!W149),"",ROUND('Set Schedules Here'!W149,rounding_decimal_places))</f>
        <v>0.80604200000000004</v>
      </c>
      <c r="AT75" s="12">
        <f>IF(ISBLANK('Set Schedules Here'!X148),"",ROUND('Set Schedules Here'!X148,rounding_decimal_places))</f>
        <v>2041</v>
      </c>
      <c r="AU75" s="12">
        <f>IF(ISBLANK('Set Schedules Here'!X149),"",ROUND('Set Schedules Here'!X149,rounding_decimal_places))</f>
        <v>0.84731699999999999</v>
      </c>
      <c r="AV75" s="12">
        <f>IF(ISBLANK('Set Schedules Here'!Y148),"",ROUND('Set Schedules Here'!Y148,rounding_decimal_places))</f>
        <v>2042</v>
      </c>
      <c r="AW75" s="12">
        <f>IF(ISBLANK('Set Schedules Here'!Y149),"",ROUND('Set Schedules Here'!Y149,rounding_decimal_places))</f>
        <v>0.88178699999999999</v>
      </c>
      <c r="AX75" s="12">
        <f>IF(ISBLANK('Set Schedules Here'!Z148),"",ROUND('Set Schedules Here'!Z148,rounding_decimal_places))</f>
        <v>2043</v>
      </c>
      <c r="AY75" s="12">
        <f>IF(ISBLANK('Set Schedules Here'!Z149),"",ROUND('Set Schedules Here'!Z149,rounding_decimal_places))</f>
        <v>0.910049</v>
      </c>
      <c r="AZ75" s="12">
        <f>IF(ISBLANK('Set Schedules Here'!AA148),"",ROUND('Set Schedules Here'!AA148,rounding_decimal_places))</f>
        <v>2044</v>
      </c>
      <c r="BA75" s="12">
        <f>IF(ISBLANK('Set Schedules Here'!AA149),"",ROUND('Set Schedules Here'!AA149,rounding_decimal_places))</f>
        <v>0.93287299999999995</v>
      </c>
      <c r="BB75" s="12">
        <f>IF(ISBLANK('Set Schedules Here'!AB148),"",ROUND('Set Schedules Here'!AB148,rounding_decimal_places))</f>
        <v>2045</v>
      </c>
      <c r="BC75" s="12">
        <f>IF(ISBLANK('Set Schedules Here'!AB149),"",ROUND('Set Schedules Here'!AB149,rounding_decimal_places))</f>
        <v>0.95108199999999998</v>
      </c>
      <c r="BD75" s="12">
        <f>IF(ISBLANK('Set Schedules Here'!AC148),"",ROUND('Set Schedules Here'!AC148,rounding_decimal_places))</f>
        <v>2046</v>
      </c>
      <c r="BE75" s="12">
        <f>IF(ISBLANK('Set Schedules Here'!AC149),"",ROUND('Set Schedules Here'!AC149,rounding_decimal_places))</f>
        <v>0.96546799999999999</v>
      </c>
      <c r="BF75" s="12">
        <f>IF(ISBLANK('Set Schedules Here'!AD148),"",ROUND('Set Schedules Here'!AD148,rounding_decimal_places))</f>
        <v>2047</v>
      </c>
      <c r="BG75" s="12">
        <f>IF(ISBLANK('Set Schedules Here'!AD149),"",ROUND('Set Schedules Here'!AD149,rounding_decimal_places))</f>
        <v>0.97674700000000003</v>
      </c>
      <c r="BH75" s="12">
        <f>IF(ISBLANK('Set Schedules Here'!AE148),"",ROUND('Set Schedules Here'!AE148,rounding_decimal_places))</f>
        <v>2048</v>
      </c>
      <c r="BI75" s="12">
        <f>IF(ISBLANK('Set Schedules Here'!AE149),"",ROUND('Set Schedules Here'!AE149,rounding_decimal_places))</f>
        <v>0.98553599999999997</v>
      </c>
      <c r="BJ75" s="12">
        <f>IF(ISBLANK('Set Schedules Here'!AF148),"",ROUND('Set Schedules Here'!AF148,rounding_decimal_places))</f>
        <v>2049</v>
      </c>
      <c r="BK75" s="12">
        <f>IF(ISBLANK('Set Schedules Here'!AF149),"",ROUND('Set Schedules Here'!AF149,rounding_decimal_places))</f>
        <v>0.99235200000000001</v>
      </c>
      <c r="BL75" s="12">
        <f>IF(ISBLANK('Set Schedules Here'!AG148),"",ROUND('Set Schedules Here'!AG148,rounding_decimal_places))</f>
        <v>2050</v>
      </c>
      <c r="BM75" s="20">
        <f>IF(ISBLANK('Set Schedules Here'!AG149),"",ROUND('Set Schedules Here'!AG149,rounding_decimal_places))</f>
        <v>0.99761900000000003</v>
      </c>
    </row>
    <row r="76" spans="1:65" x14ac:dyDescent="0.45">
      <c r="A76" s="12" t="str">
        <f>'Set Schedules Here'!A150</f>
        <v>RnD transportation fuel use reduction</v>
      </c>
      <c r="B76" s="12">
        <f>IF(ISBLANK('Set Schedules Here'!B150),"",ROUND('Set Schedules Here'!B150,rounding_decimal_places))</f>
        <v>2019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2020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2021</v>
      </c>
      <c r="G76" s="12">
        <f>IF(ISBLANK('Set Schedules Here'!D151),"",ROUND('Set Schedules Here'!D151,rounding_decimal_places))</f>
        <v>2.2648000000000001E-2</v>
      </c>
      <c r="H76" s="12">
        <f>IF(ISBLANK('Set Schedules Here'!E150),"",ROUND('Set Schedules Here'!E150,rounding_decimal_places))</f>
        <v>2022</v>
      </c>
      <c r="I76" s="12">
        <f>IF(ISBLANK('Set Schedules Here'!E151),"",ROUND('Set Schedules Here'!E151,rounding_decimal_places))</f>
        <v>2.9464000000000001E-2</v>
      </c>
      <c r="J76" s="12">
        <f>IF(ISBLANK('Set Schedules Here'!F150),"",ROUND('Set Schedules Here'!F150,rounding_decimal_places))</f>
        <v>2023</v>
      </c>
      <c r="K76" s="12">
        <f>IF(ISBLANK('Set Schedules Here'!F151),"",ROUND('Set Schedules Here'!F151,rounding_decimal_places))</f>
        <v>3.8253000000000002E-2</v>
      </c>
      <c r="L76" s="12">
        <f>IF(ISBLANK('Set Schedules Here'!G150),"",ROUND('Set Schedules Here'!G150,rounding_decimal_places))</f>
        <v>2024</v>
      </c>
      <c r="M76" s="12">
        <f>IF(ISBLANK('Set Schedules Here'!G151),"",ROUND('Set Schedules Here'!G151,rounding_decimal_places))</f>
        <v>4.9532E-2</v>
      </c>
      <c r="N76" s="12">
        <f>IF(ISBLANK('Set Schedules Here'!H150),"",ROUND('Set Schedules Here'!H150,rounding_decimal_places))</f>
        <v>2025</v>
      </c>
      <c r="O76" s="12">
        <f>IF(ISBLANK('Set Schedules Here'!H151),"",ROUND('Set Schedules Here'!H151,rounding_decimal_places))</f>
        <v>6.3918000000000003E-2</v>
      </c>
      <c r="P76" s="12">
        <f>IF(ISBLANK('Set Schedules Here'!I150),"",ROUND('Set Schedules Here'!I150,rounding_decimal_places))</f>
        <v>2026</v>
      </c>
      <c r="Q76" s="12">
        <f>IF(ISBLANK('Set Schedules Here'!I151),"",ROUND('Set Schedules Here'!I151,rounding_decimal_places))</f>
        <v>8.2127000000000006E-2</v>
      </c>
      <c r="R76" s="12">
        <f>IF(ISBLANK('Set Schedules Here'!J150),"",ROUND('Set Schedules Here'!J150,rounding_decimal_places))</f>
        <v>2027</v>
      </c>
      <c r="S76" s="12">
        <f>IF(ISBLANK('Set Schedules Here'!J151),"",ROUND('Set Schedules Here'!J151,rounding_decimal_places))</f>
        <v>0.104951</v>
      </c>
      <c r="T76" s="12">
        <f>IF(ISBLANK('Set Schedules Here'!K150),"",ROUND('Set Schedules Here'!K150,rounding_decimal_places))</f>
        <v>2028</v>
      </c>
      <c r="U76" s="12">
        <f>IF(ISBLANK('Set Schedules Here'!K151),"",ROUND('Set Schedules Here'!K151,rounding_decimal_places))</f>
        <v>0.133213</v>
      </c>
      <c r="V76" s="12">
        <f>IF(ISBLANK('Set Schedules Here'!L150),"",ROUND('Set Schedules Here'!L150,rounding_decimal_places))</f>
        <v>2029</v>
      </c>
      <c r="W76" s="12">
        <f>IF(ISBLANK('Set Schedules Here'!L151),"",ROUND('Set Schedules Here'!L151,rounding_decimal_places))</f>
        <v>0.167683</v>
      </c>
      <c r="X76" s="12">
        <f>IF(ISBLANK('Set Schedules Here'!M150),"",ROUND('Set Schedules Here'!M150,rounding_decimal_places))</f>
        <v>2030</v>
      </c>
      <c r="Y76" s="12">
        <f>IF(ISBLANK('Set Schedules Here'!M151),"",ROUND('Set Schedules Here'!M151,rounding_decimal_places))</f>
        <v>0.208958</v>
      </c>
      <c r="Z76" s="12">
        <f>IF(ISBLANK('Set Schedules Here'!N150),"",ROUND('Set Schedules Here'!N150,rounding_decimal_places))</f>
        <v>2031</v>
      </c>
      <c r="AA76" s="12">
        <f>IF(ISBLANK('Set Schedules Here'!N151),"",ROUND('Set Schedules Here'!N151,rounding_decimal_places))</f>
        <v>0.25730900000000001</v>
      </c>
      <c r="AB76" s="12">
        <f>IF(ISBLANK('Set Schedules Here'!O150),"",ROUND('Set Schedules Here'!O150,rounding_decimal_places))</f>
        <v>2032</v>
      </c>
      <c r="AC76" s="12">
        <f>IF(ISBLANK('Set Schedules Here'!O151),"",ROUND('Set Schedules Here'!O151,rounding_decimal_places))</f>
        <v>0.31250899999999998</v>
      </c>
      <c r="AD76" s="12">
        <f>IF(ISBLANK('Set Schedules Here'!P150),"",ROUND('Set Schedules Here'!P150,rounding_decimal_places))</f>
        <v>2033</v>
      </c>
      <c r="AE76" s="12">
        <f>IF(ISBLANK('Set Schedules Here'!P151),"",ROUND('Set Schedules Here'!P151,rounding_decimal_places))</f>
        <v>0.37370999999999999</v>
      </c>
      <c r="AF76" s="12">
        <f>IF(ISBLANK('Set Schedules Here'!Q150),"",ROUND('Set Schedules Here'!Q150,rounding_decimal_places))</f>
        <v>2034</v>
      </c>
      <c r="AG76" s="12">
        <f>IF(ISBLANK('Set Schedules Here'!Q151),"",ROUND('Set Schedules Here'!Q151,rounding_decimal_places))</f>
        <v>0.43940099999999999</v>
      </c>
      <c r="AH76" s="12">
        <f>IF(ISBLANK('Set Schedules Here'!R150),"",ROUND('Set Schedules Here'!R150,rounding_decimal_places))</f>
        <v>2035</v>
      </c>
      <c r="AI76" s="12">
        <f>IF(ISBLANK('Set Schedules Here'!R151),"",ROUND('Set Schedules Here'!R151,rounding_decimal_places))</f>
        <v>0.50749999999999995</v>
      </c>
      <c r="AJ76" s="12">
        <f>IF(ISBLANK('Set Schedules Here'!S150),"",ROUND('Set Schedules Here'!S150,rounding_decimal_places))</f>
        <v>2036</v>
      </c>
      <c r="AK76" s="12">
        <f>IF(ISBLANK('Set Schedules Here'!S151),"",ROUND('Set Schedules Here'!S151,rounding_decimal_places))</f>
        <v>0.57559899999999997</v>
      </c>
      <c r="AL76" s="12">
        <f>IF(ISBLANK('Set Schedules Here'!T150),"",ROUND('Set Schedules Here'!T150,rounding_decimal_places))</f>
        <v>2037</v>
      </c>
      <c r="AM76" s="12">
        <f>IF(ISBLANK('Set Schedules Here'!T151),"",ROUND('Set Schedules Here'!T151,rounding_decimal_places))</f>
        <v>0.64129000000000003</v>
      </c>
      <c r="AN76" s="12">
        <f>IF(ISBLANK('Set Schedules Here'!U150),"",ROUND('Set Schedules Here'!U150,rounding_decimal_places))</f>
        <v>2038</v>
      </c>
      <c r="AO76" s="12">
        <f>IF(ISBLANK('Set Schedules Here'!U151),"",ROUND('Set Schedules Here'!U151,rounding_decimal_places))</f>
        <v>0.70249099999999998</v>
      </c>
      <c r="AP76" s="12">
        <f>IF(ISBLANK('Set Schedules Here'!V150),"",ROUND('Set Schedules Here'!V150,rounding_decimal_places))</f>
        <v>2039</v>
      </c>
      <c r="AQ76" s="12">
        <f>IF(ISBLANK('Set Schedules Here'!V151),"",ROUND('Set Schedules Here'!V151,rounding_decimal_places))</f>
        <v>0.757691</v>
      </c>
      <c r="AR76" s="12">
        <f>IF(ISBLANK('Set Schedules Here'!W150),"",ROUND('Set Schedules Here'!W150,rounding_decimal_places))</f>
        <v>2040</v>
      </c>
      <c r="AS76" s="12">
        <f>IF(ISBLANK('Set Schedules Here'!W151),"",ROUND('Set Schedules Here'!W151,rounding_decimal_places))</f>
        <v>0.80604200000000004</v>
      </c>
      <c r="AT76" s="12">
        <f>IF(ISBLANK('Set Schedules Here'!X150),"",ROUND('Set Schedules Here'!X150,rounding_decimal_places))</f>
        <v>2041</v>
      </c>
      <c r="AU76" s="12">
        <f>IF(ISBLANK('Set Schedules Here'!X151),"",ROUND('Set Schedules Here'!X151,rounding_decimal_places))</f>
        <v>0.84731699999999999</v>
      </c>
      <c r="AV76" s="12">
        <f>IF(ISBLANK('Set Schedules Here'!Y150),"",ROUND('Set Schedules Here'!Y150,rounding_decimal_places))</f>
        <v>2042</v>
      </c>
      <c r="AW76" s="12">
        <f>IF(ISBLANK('Set Schedules Here'!Y151),"",ROUND('Set Schedules Here'!Y151,rounding_decimal_places))</f>
        <v>0.88178699999999999</v>
      </c>
      <c r="AX76" s="12">
        <f>IF(ISBLANK('Set Schedules Here'!Z150),"",ROUND('Set Schedules Here'!Z150,rounding_decimal_places))</f>
        <v>2043</v>
      </c>
      <c r="AY76" s="12">
        <f>IF(ISBLANK('Set Schedules Here'!Z151),"",ROUND('Set Schedules Here'!Z151,rounding_decimal_places))</f>
        <v>0.910049</v>
      </c>
      <c r="AZ76" s="12">
        <f>IF(ISBLANK('Set Schedules Here'!AA150),"",ROUND('Set Schedules Here'!AA150,rounding_decimal_places))</f>
        <v>2044</v>
      </c>
      <c r="BA76" s="12">
        <f>IF(ISBLANK('Set Schedules Here'!AA151),"",ROUND('Set Schedules Here'!AA151,rounding_decimal_places))</f>
        <v>0.93287299999999995</v>
      </c>
      <c r="BB76" s="12">
        <f>IF(ISBLANK('Set Schedules Here'!AB150),"",ROUND('Set Schedules Here'!AB150,rounding_decimal_places))</f>
        <v>2045</v>
      </c>
      <c r="BC76" s="12">
        <f>IF(ISBLANK('Set Schedules Here'!AB151),"",ROUND('Set Schedules Here'!AB151,rounding_decimal_places))</f>
        <v>0.95108199999999998</v>
      </c>
      <c r="BD76" s="12">
        <f>IF(ISBLANK('Set Schedules Here'!AC150),"",ROUND('Set Schedules Here'!AC150,rounding_decimal_places))</f>
        <v>2046</v>
      </c>
      <c r="BE76" s="12">
        <f>IF(ISBLANK('Set Schedules Here'!AC151),"",ROUND('Set Schedules Here'!AC151,rounding_decimal_places))</f>
        <v>0.96546799999999999</v>
      </c>
      <c r="BF76" s="12">
        <f>IF(ISBLANK('Set Schedules Here'!AD150),"",ROUND('Set Schedules Here'!AD150,rounding_decimal_places))</f>
        <v>2047</v>
      </c>
      <c r="BG76" s="12">
        <f>IF(ISBLANK('Set Schedules Here'!AD151),"",ROUND('Set Schedules Here'!AD151,rounding_decimal_places))</f>
        <v>0.97674700000000003</v>
      </c>
      <c r="BH76" s="12">
        <f>IF(ISBLANK('Set Schedules Here'!AE150),"",ROUND('Set Schedules Here'!AE150,rounding_decimal_places))</f>
        <v>2048</v>
      </c>
      <c r="BI76" s="12">
        <f>IF(ISBLANK('Set Schedules Here'!AE151),"",ROUND('Set Schedules Here'!AE151,rounding_decimal_places))</f>
        <v>0.98553599999999997</v>
      </c>
      <c r="BJ76" s="12">
        <f>IF(ISBLANK('Set Schedules Here'!AF150),"",ROUND('Set Schedules Here'!AF150,rounding_decimal_places))</f>
        <v>2049</v>
      </c>
      <c r="BK76" s="12">
        <f>IF(ISBLANK('Set Schedules Here'!AF151),"",ROUND('Set Schedules Here'!AF151,rounding_decimal_places))</f>
        <v>0.99235200000000001</v>
      </c>
      <c r="BL76" s="12">
        <f>IF(ISBLANK('Set Schedules Here'!AG150),"",ROUND('Set Schedules Here'!AG150,rounding_decimal_places))</f>
        <v>2050</v>
      </c>
      <c r="BM76" s="20">
        <f>IF(ISBLANK('Set Schedules Here'!AG151),"",ROUND('Set Schedules Here'!AG151,rounding_decimal_places))</f>
        <v>0.99761900000000003</v>
      </c>
    </row>
    <row r="77" spans="1:65" x14ac:dyDescent="0.45">
      <c r="A77" s="12" t="str">
        <f>'Set Schedules Here'!A152</f>
        <v>RnD electricity fuel use reduction</v>
      </c>
      <c r="B77" s="12">
        <f>IF(ISBLANK('Set Schedules Here'!B152),"",ROUND('Set Schedules Here'!B152,rounding_decimal_places))</f>
        <v>2019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2020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2021</v>
      </c>
      <c r="G77" s="12">
        <f>IF(ISBLANK('Set Schedules Here'!D153),"",ROUND('Set Schedules Here'!D153,rounding_decimal_places))</f>
        <v>2.2648000000000001E-2</v>
      </c>
      <c r="H77" s="12">
        <f>IF(ISBLANK('Set Schedules Here'!E152),"",ROUND('Set Schedules Here'!E152,rounding_decimal_places))</f>
        <v>2022</v>
      </c>
      <c r="I77" s="12">
        <f>IF(ISBLANK('Set Schedules Here'!E153),"",ROUND('Set Schedules Here'!E153,rounding_decimal_places))</f>
        <v>2.9464000000000001E-2</v>
      </c>
      <c r="J77" s="12">
        <f>IF(ISBLANK('Set Schedules Here'!F152),"",ROUND('Set Schedules Here'!F152,rounding_decimal_places))</f>
        <v>2023</v>
      </c>
      <c r="K77" s="12">
        <f>IF(ISBLANK('Set Schedules Here'!F153),"",ROUND('Set Schedules Here'!F153,rounding_decimal_places))</f>
        <v>3.8253000000000002E-2</v>
      </c>
      <c r="L77" s="12">
        <f>IF(ISBLANK('Set Schedules Here'!G152),"",ROUND('Set Schedules Here'!G152,rounding_decimal_places))</f>
        <v>2024</v>
      </c>
      <c r="M77" s="12">
        <f>IF(ISBLANK('Set Schedules Here'!G153),"",ROUND('Set Schedules Here'!G153,rounding_decimal_places))</f>
        <v>4.9532E-2</v>
      </c>
      <c r="N77" s="12">
        <f>IF(ISBLANK('Set Schedules Here'!H152),"",ROUND('Set Schedules Here'!H152,rounding_decimal_places))</f>
        <v>2025</v>
      </c>
      <c r="O77" s="12">
        <f>IF(ISBLANK('Set Schedules Here'!H153),"",ROUND('Set Schedules Here'!H153,rounding_decimal_places))</f>
        <v>6.3918000000000003E-2</v>
      </c>
      <c r="P77" s="12">
        <f>IF(ISBLANK('Set Schedules Here'!I152),"",ROUND('Set Schedules Here'!I152,rounding_decimal_places))</f>
        <v>2026</v>
      </c>
      <c r="Q77" s="12">
        <f>IF(ISBLANK('Set Schedules Here'!I153),"",ROUND('Set Schedules Here'!I153,rounding_decimal_places))</f>
        <v>8.2127000000000006E-2</v>
      </c>
      <c r="R77" s="12">
        <f>IF(ISBLANK('Set Schedules Here'!J152),"",ROUND('Set Schedules Here'!J152,rounding_decimal_places))</f>
        <v>2027</v>
      </c>
      <c r="S77" s="12">
        <f>IF(ISBLANK('Set Schedules Here'!J153),"",ROUND('Set Schedules Here'!J153,rounding_decimal_places))</f>
        <v>0.104951</v>
      </c>
      <c r="T77" s="12">
        <f>IF(ISBLANK('Set Schedules Here'!K152),"",ROUND('Set Schedules Here'!K152,rounding_decimal_places))</f>
        <v>2028</v>
      </c>
      <c r="U77" s="12">
        <f>IF(ISBLANK('Set Schedules Here'!K153),"",ROUND('Set Schedules Here'!K153,rounding_decimal_places))</f>
        <v>0.133213</v>
      </c>
      <c r="V77" s="12">
        <f>IF(ISBLANK('Set Schedules Here'!L152),"",ROUND('Set Schedules Here'!L152,rounding_decimal_places))</f>
        <v>2029</v>
      </c>
      <c r="W77" s="12">
        <f>IF(ISBLANK('Set Schedules Here'!L153),"",ROUND('Set Schedules Here'!L153,rounding_decimal_places))</f>
        <v>0.167683</v>
      </c>
      <c r="X77" s="12">
        <f>IF(ISBLANK('Set Schedules Here'!M152),"",ROUND('Set Schedules Here'!M152,rounding_decimal_places))</f>
        <v>2030</v>
      </c>
      <c r="Y77" s="12">
        <f>IF(ISBLANK('Set Schedules Here'!M153),"",ROUND('Set Schedules Here'!M153,rounding_decimal_places))</f>
        <v>0.208958</v>
      </c>
      <c r="Z77" s="12">
        <f>IF(ISBLANK('Set Schedules Here'!N152),"",ROUND('Set Schedules Here'!N152,rounding_decimal_places))</f>
        <v>2031</v>
      </c>
      <c r="AA77" s="12">
        <f>IF(ISBLANK('Set Schedules Here'!N153),"",ROUND('Set Schedules Here'!N153,rounding_decimal_places))</f>
        <v>0.25730900000000001</v>
      </c>
      <c r="AB77" s="12">
        <f>IF(ISBLANK('Set Schedules Here'!O152),"",ROUND('Set Schedules Here'!O152,rounding_decimal_places))</f>
        <v>2032</v>
      </c>
      <c r="AC77" s="12">
        <f>IF(ISBLANK('Set Schedules Here'!O153),"",ROUND('Set Schedules Here'!O153,rounding_decimal_places))</f>
        <v>0.31250899999999998</v>
      </c>
      <c r="AD77" s="12">
        <f>IF(ISBLANK('Set Schedules Here'!P152),"",ROUND('Set Schedules Here'!P152,rounding_decimal_places))</f>
        <v>2033</v>
      </c>
      <c r="AE77" s="12">
        <f>IF(ISBLANK('Set Schedules Here'!P153),"",ROUND('Set Schedules Here'!P153,rounding_decimal_places))</f>
        <v>0.37370999999999999</v>
      </c>
      <c r="AF77" s="12">
        <f>IF(ISBLANK('Set Schedules Here'!Q152),"",ROUND('Set Schedules Here'!Q152,rounding_decimal_places))</f>
        <v>2034</v>
      </c>
      <c r="AG77" s="12">
        <f>IF(ISBLANK('Set Schedules Here'!Q153),"",ROUND('Set Schedules Here'!Q153,rounding_decimal_places))</f>
        <v>0.43940099999999999</v>
      </c>
      <c r="AH77" s="12">
        <f>IF(ISBLANK('Set Schedules Here'!R152),"",ROUND('Set Schedules Here'!R152,rounding_decimal_places))</f>
        <v>2035</v>
      </c>
      <c r="AI77" s="12">
        <f>IF(ISBLANK('Set Schedules Here'!R153),"",ROUND('Set Schedules Here'!R153,rounding_decimal_places))</f>
        <v>0.50749999999999995</v>
      </c>
      <c r="AJ77" s="12">
        <f>IF(ISBLANK('Set Schedules Here'!S152),"",ROUND('Set Schedules Here'!S152,rounding_decimal_places))</f>
        <v>2036</v>
      </c>
      <c r="AK77" s="12">
        <f>IF(ISBLANK('Set Schedules Here'!S153),"",ROUND('Set Schedules Here'!S153,rounding_decimal_places))</f>
        <v>0.57559899999999997</v>
      </c>
      <c r="AL77" s="12">
        <f>IF(ISBLANK('Set Schedules Here'!T152),"",ROUND('Set Schedules Here'!T152,rounding_decimal_places))</f>
        <v>2037</v>
      </c>
      <c r="AM77" s="12">
        <f>IF(ISBLANK('Set Schedules Here'!T153),"",ROUND('Set Schedules Here'!T153,rounding_decimal_places))</f>
        <v>0.64129000000000003</v>
      </c>
      <c r="AN77" s="12">
        <f>IF(ISBLANK('Set Schedules Here'!U152),"",ROUND('Set Schedules Here'!U152,rounding_decimal_places))</f>
        <v>2038</v>
      </c>
      <c r="AO77" s="12">
        <f>IF(ISBLANK('Set Schedules Here'!U153),"",ROUND('Set Schedules Here'!U153,rounding_decimal_places))</f>
        <v>0.70249099999999998</v>
      </c>
      <c r="AP77" s="12">
        <f>IF(ISBLANK('Set Schedules Here'!V152),"",ROUND('Set Schedules Here'!V152,rounding_decimal_places))</f>
        <v>2039</v>
      </c>
      <c r="AQ77" s="12">
        <f>IF(ISBLANK('Set Schedules Here'!V153),"",ROUND('Set Schedules Here'!V153,rounding_decimal_places))</f>
        <v>0.757691</v>
      </c>
      <c r="AR77" s="12">
        <f>IF(ISBLANK('Set Schedules Here'!W152),"",ROUND('Set Schedules Here'!W152,rounding_decimal_places))</f>
        <v>2040</v>
      </c>
      <c r="AS77" s="12">
        <f>IF(ISBLANK('Set Schedules Here'!W153),"",ROUND('Set Schedules Here'!W153,rounding_decimal_places))</f>
        <v>0.80604200000000004</v>
      </c>
      <c r="AT77" s="12">
        <f>IF(ISBLANK('Set Schedules Here'!X152),"",ROUND('Set Schedules Here'!X152,rounding_decimal_places))</f>
        <v>2041</v>
      </c>
      <c r="AU77" s="12">
        <f>IF(ISBLANK('Set Schedules Here'!X153),"",ROUND('Set Schedules Here'!X153,rounding_decimal_places))</f>
        <v>0.84731699999999999</v>
      </c>
      <c r="AV77" s="12">
        <f>IF(ISBLANK('Set Schedules Here'!Y152),"",ROUND('Set Schedules Here'!Y152,rounding_decimal_places))</f>
        <v>2042</v>
      </c>
      <c r="AW77" s="12">
        <f>IF(ISBLANK('Set Schedules Here'!Y153),"",ROUND('Set Schedules Here'!Y153,rounding_decimal_places))</f>
        <v>0.88178699999999999</v>
      </c>
      <c r="AX77" s="12">
        <f>IF(ISBLANK('Set Schedules Here'!Z152),"",ROUND('Set Schedules Here'!Z152,rounding_decimal_places))</f>
        <v>2043</v>
      </c>
      <c r="AY77" s="12">
        <f>IF(ISBLANK('Set Schedules Here'!Z153),"",ROUND('Set Schedules Here'!Z153,rounding_decimal_places))</f>
        <v>0.910049</v>
      </c>
      <c r="AZ77" s="12">
        <f>IF(ISBLANK('Set Schedules Here'!AA152),"",ROUND('Set Schedules Here'!AA152,rounding_decimal_places))</f>
        <v>2044</v>
      </c>
      <c r="BA77" s="12">
        <f>IF(ISBLANK('Set Schedules Here'!AA153),"",ROUND('Set Schedules Here'!AA153,rounding_decimal_places))</f>
        <v>0.93287299999999995</v>
      </c>
      <c r="BB77" s="12">
        <f>IF(ISBLANK('Set Schedules Here'!AB152),"",ROUND('Set Schedules Here'!AB152,rounding_decimal_places))</f>
        <v>2045</v>
      </c>
      <c r="BC77" s="12">
        <f>IF(ISBLANK('Set Schedules Here'!AB153),"",ROUND('Set Schedules Here'!AB153,rounding_decimal_places))</f>
        <v>0.95108199999999998</v>
      </c>
      <c r="BD77" s="12">
        <f>IF(ISBLANK('Set Schedules Here'!AC152),"",ROUND('Set Schedules Here'!AC152,rounding_decimal_places))</f>
        <v>2046</v>
      </c>
      <c r="BE77" s="12">
        <f>IF(ISBLANK('Set Schedules Here'!AC153),"",ROUND('Set Schedules Here'!AC153,rounding_decimal_places))</f>
        <v>0.96546799999999999</v>
      </c>
      <c r="BF77" s="12">
        <f>IF(ISBLANK('Set Schedules Here'!AD152),"",ROUND('Set Schedules Here'!AD152,rounding_decimal_places))</f>
        <v>2047</v>
      </c>
      <c r="BG77" s="12">
        <f>IF(ISBLANK('Set Schedules Here'!AD153),"",ROUND('Set Schedules Here'!AD153,rounding_decimal_places))</f>
        <v>0.97674700000000003</v>
      </c>
      <c r="BH77" s="12">
        <f>IF(ISBLANK('Set Schedules Here'!AE152),"",ROUND('Set Schedules Here'!AE152,rounding_decimal_places))</f>
        <v>2048</v>
      </c>
      <c r="BI77" s="12">
        <f>IF(ISBLANK('Set Schedules Here'!AE153),"",ROUND('Set Schedules Here'!AE153,rounding_decimal_places))</f>
        <v>0.98553599999999997</v>
      </c>
      <c r="BJ77" s="12">
        <f>IF(ISBLANK('Set Schedules Here'!AF152),"",ROUND('Set Schedules Here'!AF152,rounding_decimal_places))</f>
        <v>2049</v>
      </c>
      <c r="BK77" s="12">
        <f>IF(ISBLANK('Set Schedules Here'!AF153),"",ROUND('Set Schedules Here'!AF153,rounding_decimal_places))</f>
        <v>0.99235200000000001</v>
      </c>
      <c r="BL77" s="12">
        <f>IF(ISBLANK('Set Schedules Here'!AG152),"",ROUND('Set Schedules Here'!AG152,rounding_decimal_places))</f>
        <v>2050</v>
      </c>
      <c r="BM77" s="20">
        <f>IF(ISBLANK('Set Schedules Here'!AG153),"",ROUND('Set Schedules Here'!AG153,rounding_decimal_places))</f>
        <v>0.99761900000000003</v>
      </c>
    </row>
    <row r="78" spans="1:65" x14ac:dyDescent="0.45">
      <c r="A78" s="12" t="str">
        <f>'Set Schedules Here'!A154</f>
        <v>RnD building fuel use reduction</v>
      </c>
      <c r="B78" s="12">
        <f>IF(ISBLANK('Set Schedules Here'!B154),"",ROUND('Set Schedules Here'!B154,rounding_decimal_places))</f>
        <v>2019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2020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2021</v>
      </c>
      <c r="G78" s="12">
        <f>IF(ISBLANK('Set Schedules Here'!D155),"",ROUND('Set Schedules Here'!D155,rounding_decimal_places))</f>
        <v>2.2648000000000001E-2</v>
      </c>
      <c r="H78" s="12">
        <f>IF(ISBLANK('Set Schedules Here'!E154),"",ROUND('Set Schedules Here'!E154,rounding_decimal_places))</f>
        <v>2022</v>
      </c>
      <c r="I78" s="12">
        <f>IF(ISBLANK('Set Schedules Here'!E155),"",ROUND('Set Schedules Here'!E155,rounding_decimal_places))</f>
        <v>2.9464000000000001E-2</v>
      </c>
      <c r="J78" s="12">
        <f>IF(ISBLANK('Set Schedules Here'!F154),"",ROUND('Set Schedules Here'!F154,rounding_decimal_places))</f>
        <v>2023</v>
      </c>
      <c r="K78" s="12">
        <f>IF(ISBLANK('Set Schedules Here'!F155),"",ROUND('Set Schedules Here'!F155,rounding_decimal_places))</f>
        <v>3.8253000000000002E-2</v>
      </c>
      <c r="L78" s="12">
        <f>IF(ISBLANK('Set Schedules Here'!G154),"",ROUND('Set Schedules Here'!G154,rounding_decimal_places))</f>
        <v>2024</v>
      </c>
      <c r="M78" s="12">
        <f>IF(ISBLANK('Set Schedules Here'!G155),"",ROUND('Set Schedules Here'!G155,rounding_decimal_places))</f>
        <v>4.9532E-2</v>
      </c>
      <c r="N78" s="12">
        <f>IF(ISBLANK('Set Schedules Here'!H154),"",ROUND('Set Schedules Here'!H154,rounding_decimal_places))</f>
        <v>2025</v>
      </c>
      <c r="O78" s="12">
        <f>IF(ISBLANK('Set Schedules Here'!H155),"",ROUND('Set Schedules Here'!H155,rounding_decimal_places))</f>
        <v>6.3918000000000003E-2</v>
      </c>
      <c r="P78" s="12">
        <f>IF(ISBLANK('Set Schedules Here'!I154),"",ROUND('Set Schedules Here'!I154,rounding_decimal_places))</f>
        <v>2026</v>
      </c>
      <c r="Q78" s="12">
        <f>IF(ISBLANK('Set Schedules Here'!I155),"",ROUND('Set Schedules Here'!I155,rounding_decimal_places))</f>
        <v>8.2127000000000006E-2</v>
      </c>
      <c r="R78" s="12">
        <f>IF(ISBLANK('Set Schedules Here'!J154),"",ROUND('Set Schedules Here'!J154,rounding_decimal_places))</f>
        <v>2027</v>
      </c>
      <c r="S78" s="12">
        <f>IF(ISBLANK('Set Schedules Here'!J155),"",ROUND('Set Schedules Here'!J155,rounding_decimal_places))</f>
        <v>0.104951</v>
      </c>
      <c r="T78" s="12">
        <f>IF(ISBLANK('Set Schedules Here'!K154),"",ROUND('Set Schedules Here'!K154,rounding_decimal_places))</f>
        <v>2028</v>
      </c>
      <c r="U78" s="12">
        <f>IF(ISBLANK('Set Schedules Here'!K155),"",ROUND('Set Schedules Here'!K155,rounding_decimal_places))</f>
        <v>0.133213</v>
      </c>
      <c r="V78" s="12">
        <f>IF(ISBLANK('Set Schedules Here'!L154),"",ROUND('Set Schedules Here'!L154,rounding_decimal_places))</f>
        <v>2029</v>
      </c>
      <c r="W78" s="12">
        <f>IF(ISBLANK('Set Schedules Here'!L155),"",ROUND('Set Schedules Here'!L155,rounding_decimal_places))</f>
        <v>0.167683</v>
      </c>
      <c r="X78" s="12">
        <f>IF(ISBLANK('Set Schedules Here'!M154),"",ROUND('Set Schedules Here'!M154,rounding_decimal_places))</f>
        <v>2030</v>
      </c>
      <c r="Y78" s="12">
        <f>IF(ISBLANK('Set Schedules Here'!M155),"",ROUND('Set Schedules Here'!M155,rounding_decimal_places))</f>
        <v>0.208958</v>
      </c>
      <c r="Z78" s="12">
        <f>IF(ISBLANK('Set Schedules Here'!N154),"",ROUND('Set Schedules Here'!N154,rounding_decimal_places))</f>
        <v>2031</v>
      </c>
      <c r="AA78" s="12">
        <f>IF(ISBLANK('Set Schedules Here'!N155),"",ROUND('Set Schedules Here'!N155,rounding_decimal_places))</f>
        <v>0.25730900000000001</v>
      </c>
      <c r="AB78" s="12">
        <f>IF(ISBLANK('Set Schedules Here'!O154),"",ROUND('Set Schedules Here'!O154,rounding_decimal_places))</f>
        <v>2032</v>
      </c>
      <c r="AC78" s="12">
        <f>IF(ISBLANK('Set Schedules Here'!O155),"",ROUND('Set Schedules Here'!O155,rounding_decimal_places))</f>
        <v>0.31250899999999998</v>
      </c>
      <c r="AD78" s="12">
        <f>IF(ISBLANK('Set Schedules Here'!P154),"",ROUND('Set Schedules Here'!P154,rounding_decimal_places))</f>
        <v>2033</v>
      </c>
      <c r="AE78" s="12">
        <f>IF(ISBLANK('Set Schedules Here'!P155),"",ROUND('Set Schedules Here'!P155,rounding_decimal_places))</f>
        <v>0.37370999999999999</v>
      </c>
      <c r="AF78" s="12">
        <f>IF(ISBLANK('Set Schedules Here'!Q154),"",ROUND('Set Schedules Here'!Q154,rounding_decimal_places))</f>
        <v>2034</v>
      </c>
      <c r="AG78" s="12">
        <f>IF(ISBLANK('Set Schedules Here'!Q155),"",ROUND('Set Schedules Here'!Q155,rounding_decimal_places))</f>
        <v>0.43940099999999999</v>
      </c>
      <c r="AH78" s="12">
        <f>IF(ISBLANK('Set Schedules Here'!R154),"",ROUND('Set Schedules Here'!R154,rounding_decimal_places))</f>
        <v>2035</v>
      </c>
      <c r="AI78" s="12">
        <f>IF(ISBLANK('Set Schedules Here'!R155),"",ROUND('Set Schedules Here'!R155,rounding_decimal_places))</f>
        <v>0.50749999999999995</v>
      </c>
      <c r="AJ78" s="12">
        <f>IF(ISBLANK('Set Schedules Here'!S154),"",ROUND('Set Schedules Here'!S154,rounding_decimal_places))</f>
        <v>2036</v>
      </c>
      <c r="AK78" s="12">
        <f>IF(ISBLANK('Set Schedules Here'!S155),"",ROUND('Set Schedules Here'!S155,rounding_decimal_places))</f>
        <v>0.57559899999999997</v>
      </c>
      <c r="AL78" s="12">
        <f>IF(ISBLANK('Set Schedules Here'!T154),"",ROUND('Set Schedules Here'!T154,rounding_decimal_places))</f>
        <v>2037</v>
      </c>
      <c r="AM78" s="12">
        <f>IF(ISBLANK('Set Schedules Here'!T155),"",ROUND('Set Schedules Here'!T155,rounding_decimal_places))</f>
        <v>0.64129000000000003</v>
      </c>
      <c r="AN78" s="12">
        <f>IF(ISBLANK('Set Schedules Here'!U154),"",ROUND('Set Schedules Here'!U154,rounding_decimal_places))</f>
        <v>2038</v>
      </c>
      <c r="AO78" s="12">
        <f>IF(ISBLANK('Set Schedules Here'!U155),"",ROUND('Set Schedules Here'!U155,rounding_decimal_places))</f>
        <v>0.70249099999999998</v>
      </c>
      <c r="AP78" s="12">
        <f>IF(ISBLANK('Set Schedules Here'!V154),"",ROUND('Set Schedules Here'!V154,rounding_decimal_places))</f>
        <v>2039</v>
      </c>
      <c r="AQ78" s="12">
        <f>IF(ISBLANK('Set Schedules Here'!V155),"",ROUND('Set Schedules Here'!V155,rounding_decimal_places))</f>
        <v>0.757691</v>
      </c>
      <c r="AR78" s="12">
        <f>IF(ISBLANK('Set Schedules Here'!W154),"",ROUND('Set Schedules Here'!W154,rounding_decimal_places))</f>
        <v>2040</v>
      </c>
      <c r="AS78" s="12">
        <f>IF(ISBLANK('Set Schedules Here'!W155),"",ROUND('Set Schedules Here'!W155,rounding_decimal_places))</f>
        <v>0.80604200000000004</v>
      </c>
      <c r="AT78" s="12">
        <f>IF(ISBLANK('Set Schedules Here'!X154),"",ROUND('Set Schedules Here'!X154,rounding_decimal_places))</f>
        <v>2041</v>
      </c>
      <c r="AU78" s="12">
        <f>IF(ISBLANK('Set Schedules Here'!X155),"",ROUND('Set Schedules Here'!X155,rounding_decimal_places))</f>
        <v>0.84731699999999999</v>
      </c>
      <c r="AV78" s="12">
        <f>IF(ISBLANK('Set Schedules Here'!Y154),"",ROUND('Set Schedules Here'!Y154,rounding_decimal_places))</f>
        <v>2042</v>
      </c>
      <c r="AW78" s="12">
        <f>IF(ISBLANK('Set Schedules Here'!Y155),"",ROUND('Set Schedules Here'!Y155,rounding_decimal_places))</f>
        <v>0.88178699999999999</v>
      </c>
      <c r="AX78" s="12">
        <f>IF(ISBLANK('Set Schedules Here'!Z154),"",ROUND('Set Schedules Here'!Z154,rounding_decimal_places))</f>
        <v>2043</v>
      </c>
      <c r="AY78" s="12">
        <f>IF(ISBLANK('Set Schedules Here'!Z155),"",ROUND('Set Schedules Here'!Z155,rounding_decimal_places))</f>
        <v>0.910049</v>
      </c>
      <c r="AZ78" s="12">
        <f>IF(ISBLANK('Set Schedules Here'!AA154),"",ROUND('Set Schedules Here'!AA154,rounding_decimal_places))</f>
        <v>2044</v>
      </c>
      <c r="BA78" s="12">
        <f>IF(ISBLANK('Set Schedules Here'!AA155),"",ROUND('Set Schedules Here'!AA155,rounding_decimal_places))</f>
        <v>0.93287299999999995</v>
      </c>
      <c r="BB78" s="12">
        <f>IF(ISBLANK('Set Schedules Here'!AB154),"",ROUND('Set Schedules Here'!AB154,rounding_decimal_places))</f>
        <v>2045</v>
      </c>
      <c r="BC78" s="12">
        <f>IF(ISBLANK('Set Schedules Here'!AB155),"",ROUND('Set Schedules Here'!AB155,rounding_decimal_places))</f>
        <v>0.95108199999999998</v>
      </c>
      <c r="BD78" s="12">
        <f>IF(ISBLANK('Set Schedules Here'!AC154),"",ROUND('Set Schedules Here'!AC154,rounding_decimal_places))</f>
        <v>2046</v>
      </c>
      <c r="BE78" s="12">
        <f>IF(ISBLANK('Set Schedules Here'!AC155),"",ROUND('Set Schedules Here'!AC155,rounding_decimal_places))</f>
        <v>0.96546799999999999</v>
      </c>
      <c r="BF78" s="12">
        <f>IF(ISBLANK('Set Schedules Here'!AD154),"",ROUND('Set Schedules Here'!AD154,rounding_decimal_places))</f>
        <v>2047</v>
      </c>
      <c r="BG78" s="12">
        <f>IF(ISBLANK('Set Schedules Here'!AD155),"",ROUND('Set Schedules Here'!AD155,rounding_decimal_places))</f>
        <v>0.97674700000000003</v>
      </c>
      <c r="BH78" s="12">
        <f>IF(ISBLANK('Set Schedules Here'!AE154),"",ROUND('Set Schedules Here'!AE154,rounding_decimal_places))</f>
        <v>2048</v>
      </c>
      <c r="BI78" s="12">
        <f>IF(ISBLANK('Set Schedules Here'!AE155),"",ROUND('Set Schedules Here'!AE155,rounding_decimal_places))</f>
        <v>0.98553599999999997</v>
      </c>
      <c r="BJ78" s="12">
        <f>IF(ISBLANK('Set Schedules Here'!AF154),"",ROUND('Set Schedules Here'!AF154,rounding_decimal_places))</f>
        <v>2049</v>
      </c>
      <c r="BK78" s="12">
        <f>IF(ISBLANK('Set Schedules Here'!AF155),"",ROUND('Set Schedules Here'!AF155,rounding_decimal_places))</f>
        <v>0.99235200000000001</v>
      </c>
      <c r="BL78" s="12">
        <f>IF(ISBLANK('Set Schedules Here'!AG154),"",ROUND('Set Schedules Here'!AG154,rounding_decimal_places))</f>
        <v>2050</v>
      </c>
      <c r="BM78" s="20">
        <f>IF(ISBLANK('Set Schedules Here'!AG155),"",ROUND('Set Schedules Here'!AG155,rounding_decimal_places))</f>
        <v>0.99761900000000003</v>
      </c>
    </row>
    <row r="79" spans="1:65" x14ac:dyDescent="0.45">
      <c r="A79" s="12" t="str">
        <f>'Set Schedules Here'!A156</f>
        <v>RnD industry fuel use reduction</v>
      </c>
      <c r="B79" s="12">
        <f>IF(ISBLANK('Set Schedules Here'!B156),"",ROUND('Set Schedules Here'!B156,rounding_decimal_places))</f>
        <v>2019</v>
      </c>
      <c r="C79" s="12">
        <f>IF(ISBLANK('Set Schedules Here'!B157),"",ROUND('Set Schedules Here'!B157,rounding_decimal_places))</f>
        <v>0</v>
      </c>
      <c r="D79" s="12">
        <f>IF(ISBLANK('Set Schedules Here'!C156),"",ROUND('Set Schedules Here'!C156,rounding_decimal_places))</f>
        <v>2020</v>
      </c>
      <c r="E79" s="12">
        <f>IF(ISBLANK('Set Schedules Here'!C157),"",ROUND('Set Schedules Here'!C157,rounding_decimal_places))</f>
        <v>0</v>
      </c>
      <c r="F79" s="12">
        <f>IF(ISBLANK('Set Schedules Here'!D156),"",ROUND('Set Schedules Here'!D156,rounding_decimal_places))</f>
        <v>2021</v>
      </c>
      <c r="G79" s="12">
        <f>IF(ISBLANK('Set Schedules Here'!D157),"",ROUND('Set Schedules Here'!D157,rounding_decimal_places))</f>
        <v>2.2648000000000001E-2</v>
      </c>
      <c r="H79" s="12">
        <f>IF(ISBLANK('Set Schedules Here'!E156),"",ROUND('Set Schedules Here'!E156,rounding_decimal_places))</f>
        <v>2022</v>
      </c>
      <c r="I79" s="12">
        <f>IF(ISBLANK('Set Schedules Here'!E157),"",ROUND('Set Schedules Here'!E157,rounding_decimal_places))</f>
        <v>2.9464000000000001E-2</v>
      </c>
      <c r="J79" s="12">
        <f>IF(ISBLANK('Set Schedules Here'!F156),"",ROUND('Set Schedules Here'!F156,rounding_decimal_places))</f>
        <v>2023</v>
      </c>
      <c r="K79" s="12">
        <f>IF(ISBLANK('Set Schedules Here'!F157),"",ROUND('Set Schedules Here'!F157,rounding_decimal_places))</f>
        <v>3.8253000000000002E-2</v>
      </c>
      <c r="L79" s="12">
        <f>IF(ISBLANK('Set Schedules Here'!G156),"",ROUND('Set Schedules Here'!G156,rounding_decimal_places))</f>
        <v>2024</v>
      </c>
      <c r="M79" s="12">
        <f>IF(ISBLANK('Set Schedules Here'!G157),"",ROUND('Set Schedules Here'!G157,rounding_decimal_places))</f>
        <v>4.9532E-2</v>
      </c>
      <c r="N79" s="12">
        <f>IF(ISBLANK('Set Schedules Here'!H156),"",ROUND('Set Schedules Here'!H156,rounding_decimal_places))</f>
        <v>2025</v>
      </c>
      <c r="O79" s="12">
        <f>IF(ISBLANK('Set Schedules Here'!H157),"",ROUND('Set Schedules Here'!H157,rounding_decimal_places))</f>
        <v>6.3918000000000003E-2</v>
      </c>
      <c r="P79" s="12">
        <f>IF(ISBLANK('Set Schedules Here'!I156),"",ROUND('Set Schedules Here'!I156,rounding_decimal_places))</f>
        <v>2026</v>
      </c>
      <c r="Q79" s="12">
        <f>IF(ISBLANK('Set Schedules Here'!I157),"",ROUND('Set Schedules Here'!I157,rounding_decimal_places))</f>
        <v>8.2127000000000006E-2</v>
      </c>
      <c r="R79" s="12">
        <f>IF(ISBLANK('Set Schedules Here'!J156),"",ROUND('Set Schedules Here'!J156,rounding_decimal_places))</f>
        <v>2027</v>
      </c>
      <c r="S79" s="12">
        <f>IF(ISBLANK('Set Schedules Here'!J157),"",ROUND('Set Schedules Here'!J157,rounding_decimal_places))</f>
        <v>0.104951</v>
      </c>
      <c r="T79" s="12">
        <f>IF(ISBLANK('Set Schedules Here'!K156),"",ROUND('Set Schedules Here'!K156,rounding_decimal_places))</f>
        <v>2028</v>
      </c>
      <c r="U79" s="12">
        <f>IF(ISBLANK('Set Schedules Here'!K157),"",ROUND('Set Schedules Here'!K157,rounding_decimal_places))</f>
        <v>0.133213</v>
      </c>
      <c r="V79" s="12">
        <f>IF(ISBLANK('Set Schedules Here'!L156),"",ROUND('Set Schedules Here'!L156,rounding_decimal_places))</f>
        <v>2029</v>
      </c>
      <c r="W79" s="12">
        <f>IF(ISBLANK('Set Schedules Here'!L157),"",ROUND('Set Schedules Here'!L157,rounding_decimal_places))</f>
        <v>0.167683</v>
      </c>
      <c r="X79" s="12">
        <f>IF(ISBLANK('Set Schedules Here'!M156),"",ROUND('Set Schedules Here'!M156,rounding_decimal_places))</f>
        <v>2030</v>
      </c>
      <c r="Y79" s="12">
        <f>IF(ISBLANK('Set Schedules Here'!M157),"",ROUND('Set Schedules Here'!M157,rounding_decimal_places))</f>
        <v>0.208958</v>
      </c>
      <c r="Z79" s="12">
        <f>IF(ISBLANK('Set Schedules Here'!N156),"",ROUND('Set Schedules Here'!N156,rounding_decimal_places))</f>
        <v>2031</v>
      </c>
      <c r="AA79" s="12">
        <f>IF(ISBLANK('Set Schedules Here'!N157),"",ROUND('Set Schedules Here'!N157,rounding_decimal_places))</f>
        <v>0.25730900000000001</v>
      </c>
      <c r="AB79" s="12">
        <f>IF(ISBLANK('Set Schedules Here'!O156),"",ROUND('Set Schedules Here'!O156,rounding_decimal_places))</f>
        <v>2032</v>
      </c>
      <c r="AC79" s="12">
        <f>IF(ISBLANK('Set Schedules Here'!O157),"",ROUND('Set Schedules Here'!O157,rounding_decimal_places))</f>
        <v>0.31250899999999998</v>
      </c>
      <c r="AD79" s="12">
        <f>IF(ISBLANK('Set Schedules Here'!P156),"",ROUND('Set Schedules Here'!P156,rounding_decimal_places))</f>
        <v>2033</v>
      </c>
      <c r="AE79" s="12">
        <f>IF(ISBLANK('Set Schedules Here'!P157),"",ROUND('Set Schedules Here'!P157,rounding_decimal_places))</f>
        <v>0.37370999999999999</v>
      </c>
      <c r="AF79" s="12">
        <f>IF(ISBLANK('Set Schedules Here'!Q156),"",ROUND('Set Schedules Here'!Q156,rounding_decimal_places))</f>
        <v>2034</v>
      </c>
      <c r="AG79" s="12">
        <f>IF(ISBLANK('Set Schedules Here'!Q157),"",ROUND('Set Schedules Here'!Q157,rounding_decimal_places))</f>
        <v>0.43940099999999999</v>
      </c>
      <c r="AH79" s="12">
        <f>IF(ISBLANK('Set Schedules Here'!R156),"",ROUND('Set Schedules Here'!R156,rounding_decimal_places))</f>
        <v>2035</v>
      </c>
      <c r="AI79" s="12">
        <f>IF(ISBLANK('Set Schedules Here'!R157),"",ROUND('Set Schedules Here'!R157,rounding_decimal_places))</f>
        <v>0.50749999999999995</v>
      </c>
      <c r="AJ79" s="12">
        <f>IF(ISBLANK('Set Schedules Here'!S156),"",ROUND('Set Schedules Here'!S156,rounding_decimal_places))</f>
        <v>2036</v>
      </c>
      <c r="AK79" s="12">
        <f>IF(ISBLANK('Set Schedules Here'!S157),"",ROUND('Set Schedules Here'!S157,rounding_decimal_places))</f>
        <v>0.57559899999999997</v>
      </c>
      <c r="AL79" s="12">
        <f>IF(ISBLANK('Set Schedules Here'!T156),"",ROUND('Set Schedules Here'!T156,rounding_decimal_places))</f>
        <v>2037</v>
      </c>
      <c r="AM79" s="12">
        <f>IF(ISBLANK('Set Schedules Here'!T157),"",ROUND('Set Schedules Here'!T157,rounding_decimal_places))</f>
        <v>0.64129000000000003</v>
      </c>
      <c r="AN79" s="12">
        <f>IF(ISBLANK('Set Schedules Here'!U156),"",ROUND('Set Schedules Here'!U156,rounding_decimal_places))</f>
        <v>2038</v>
      </c>
      <c r="AO79" s="12">
        <f>IF(ISBLANK('Set Schedules Here'!U157),"",ROUND('Set Schedules Here'!U157,rounding_decimal_places))</f>
        <v>0.70249099999999998</v>
      </c>
      <c r="AP79" s="12">
        <f>IF(ISBLANK('Set Schedules Here'!V156),"",ROUND('Set Schedules Here'!V156,rounding_decimal_places))</f>
        <v>2039</v>
      </c>
      <c r="AQ79" s="12">
        <f>IF(ISBLANK('Set Schedules Here'!V157),"",ROUND('Set Schedules Here'!V157,rounding_decimal_places))</f>
        <v>0.757691</v>
      </c>
      <c r="AR79" s="12">
        <f>IF(ISBLANK('Set Schedules Here'!W156),"",ROUND('Set Schedules Here'!W156,rounding_decimal_places))</f>
        <v>2040</v>
      </c>
      <c r="AS79" s="12">
        <f>IF(ISBLANK('Set Schedules Here'!W157),"",ROUND('Set Schedules Here'!W157,rounding_decimal_places))</f>
        <v>0.80604200000000004</v>
      </c>
      <c r="AT79" s="12">
        <f>IF(ISBLANK('Set Schedules Here'!X156),"",ROUND('Set Schedules Here'!X156,rounding_decimal_places))</f>
        <v>2041</v>
      </c>
      <c r="AU79" s="12">
        <f>IF(ISBLANK('Set Schedules Here'!X157),"",ROUND('Set Schedules Here'!X157,rounding_decimal_places))</f>
        <v>0.84731699999999999</v>
      </c>
      <c r="AV79" s="12">
        <f>IF(ISBLANK('Set Schedules Here'!Y156),"",ROUND('Set Schedules Here'!Y156,rounding_decimal_places))</f>
        <v>2042</v>
      </c>
      <c r="AW79" s="12">
        <f>IF(ISBLANK('Set Schedules Here'!Y157),"",ROUND('Set Schedules Here'!Y157,rounding_decimal_places))</f>
        <v>0.88178699999999999</v>
      </c>
      <c r="AX79" s="12">
        <f>IF(ISBLANK('Set Schedules Here'!Z156),"",ROUND('Set Schedules Here'!Z156,rounding_decimal_places))</f>
        <v>2043</v>
      </c>
      <c r="AY79" s="12">
        <f>IF(ISBLANK('Set Schedules Here'!Z157),"",ROUND('Set Schedules Here'!Z157,rounding_decimal_places))</f>
        <v>0.910049</v>
      </c>
      <c r="AZ79" s="12">
        <f>IF(ISBLANK('Set Schedules Here'!AA156),"",ROUND('Set Schedules Here'!AA156,rounding_decimal_places))</f>
        <v>2044</v>
      </c>
      <c r="BA79" s="12">
        <f>IF(ISBLANK('Set Schedules Here'!AA157),"",ROUND('Set Schedules Here'!AA157,rounding_decimal_places))</f>
        <v>0.93287299999999995</v>
      </c>
      <c r="BB79" s="12">
        <f>IF(ISBLANK('Set Schedules Here'!AB156),"",ROUND('Set Schedules Here'!AB156,rounding_decimal_places))</f>
        <v>2045</v>
      </c>
      <c r="BC79" s="12">
        <f>IF(ISBLANK('Set Schedules Here'!AB157),"",ROUND('Set Schedules Here'!AB157,rounding_decimal_places))</f>
        <v>0.95108199999999998</v>
      </c>
      <c r="BD79" s="12">
        <f>IF(ISBLANK('Set Schedules Here'!AC156),"",ROUND('Set Schedules Here'!AC156,rounding_decimal_places))</f>
        <v>2046</v>
      </c>
      <c r="BE79" s="12">
        <f>IF(ISBLANK('Set Schedules Here'!AC157),"",ROUND('Set Schedules Here'!AC157,rounding_decimal_places))</f>
        <v>0.96546799999999999</v>
      </c>
      <c r="BF79" s="12">
        <f>IF(ISBLANK('Set Schedules Here'!AD156),"",ROUND('Set Schedules Here'!AD156,rounding_decimal_places))</f>
        <v>2047</v>
      </c>
      <c r="BG79" s="12">
        <f>IF(ISBLANK('Set Schedules Here'!AD157),"",ROUND('Set Schedules Here'!AD157,rounding_decimal_places))</f>
        <v>0.97674700000000003</v>
      </c>
      <c r="BH79" s="12">
        <f>IF(ISBLANK('Set Schedules Here'!AE156),"",ROUND('Set Schedules Here'!AE156,rounding_decimal_places))</f>
        <v>2048</v>
      </c>
      <c r="BI79" s="12">
        <f>IF(ISBLANK('Set Schedules Here'!AE157),"",ROUND('Set Schedules Here'!AE157,rounding_decimal_places))</f>
        <v>0.98553599999999997</v>
      </c>
      <c r="BJ79" s="12">
        <f>IF(ISBLANK('Set Schedules Here'!AF156),"",ROUND('Set Schedules Here'!AF156,rounding_decimal_places))</f>
        <v>2049</v>
      </c>
      <c r="BK79" s="12">
        <f>IF(ISBLANK('Set Schedules Here'!AF157),"",ROUND('Set Schedules Here'!AF157,rounding_decimal_places))</f>
        <v>0.99235200000000001</v>
      </c>
      <c r="BL79" s="12">
        <f>IF(ISBLANK('Set Schedules Here'!AG156),"",ROUND('Set Schedules Here'!AG156,rounding_decimal_places))</f>
        <v>2050</v>
      </c>
      <c r="BM79" s="20">
        <f>IF(ISBLANK('Set Schedules Here'!AG157),"",ROUND('Set Schedules Here'!AG157,rounding_decimal_places))</f>
        <v>0.99761900000000003</v>
      </c>
    </row>
    <row r="80" spans="1:65" x14ac:dyDescent="0.45">
      <c r="A80" s="12" t="str">
        <f>'Set Schedules Here'!A158</f>
        <v>RnD CCS fuel use reduction</v>
      </c>
      <c r="B80" s="12">
        <f>IF(ISBLANK('Set Schedules Here'!B158),"",ROUND('Set Schedules Here'!B158,rounding_decimal_places))</f>
        <v>2019</v>
      </c>
      <c r="C80" s="12">
        <f>IF(ISBLANK('Set Schedules Here'!B159),"",ROUND('Set Schedules Here'!B159,rounding_decimal_places))</f>
        <v>0</v>
      </c>
      <c r="D80" s="12">
        <f>IF(ISBLANK('Set Schedules Here'!C158),"",ROUND('Set Schedules Here'!C158,rounding_decimal_places))</f>
        <v>2020</v>
      </c>
      <c r="E80" s="12">
        <f>IF(ISBLANK('Set Schedules Here'!C159),"",ROUND('Set Schedules Here'!C159,rounding_decimal_places))</f>
        <v>0</v>
      </c>
      <c r="F80" s="12">
        <f>IF(ISBLANK('Set Schedules Here'!D158),"",ROUND('Set Schedules Here'!D158,rounding_decimal_places))</f>
        <v>2021</v>
      </c>
      <c r="G80" s="12">
        <f>IF(ISBLANK('Set Schedules Here'!D159),"",ROUND('Set Schedules Here'!D159,rounding_decimal_places))</f>
        <v>2.2648000000000001E-2</v>
      </c>
      <c r="H80" s="12">
        <f>IF(ISBLANK('Set Schedules Here'!E158),"",ROUND('Set Schedules Here'!E158,rounding_decimal_places))</f>
        <v>2022</v>
      </c>
      <c r="I80" s="12">
        <f>IF(ISBLANK('Set Schedules Here'!E159),"",ROUND('Set Schedules Here'!E159,rounding_decimal_places))</f>
        <v>2.9464000000000001E-2</v>
      </c>
      <c r="J80" s="12">
        <f>IF(ISBLANK('Set Schedules Here'!F158),"",ROUND('Set Schedules Here'!F158,rounding_decimal_places))</f>
        <v>2023</v>
      </c>
      <c r="K80" s="12">
        <f>IF(ISBLANK('Set Schedules Here'!F159),"",ROUND('Set Schedules Here'!F159,rounding_decimal_places))</f>
        <v>3.8253000000000002E-2</v>
      </c>
      <c r="L80" s="12">
        <f>IF(ISBLANK('Set Schedules Here'!G158),"",ROUND('Set Schedules Here'!G158,rounding_decimal_places))</f>
        <v>2024</v>
      </c>
      <c r="M80" s="12">
        <f>IF(ISBLANK('Set Schedules Here'!G159),"",ROUND('Set Schedules Here'!G159,rounding_decimal_places))</f>
        <v>4.9532E-2</v>
      </c>
      <c r="N80" s="12">
        <f>IF(ISBLANK('Set Schedules Here'!H158),"",ROUND('Set Schedules Here'!H158,rounding_decimal_places))</f>
        <v>2025</v>
      </c>
      <c r="O80" s="12">
        <f>IF(ISBLANK('Set Schedules Here'!H159),"",ROUND('Set Schedules Here'!H159,rounding_decimal_places))</f>
        <v>6.3918000000000003E-2</v>
      </c>
      <c r="P80" s="12">
        <f>IF(ISBLANK('Set Schedules Here'!I158),"",ROUND('Set Schedules Here'!I158,rounding_decimal_places))</f>
        <v>2026</v>
      </c>
      <c r="Q80" s="12">
        <f>IF(ISBLANK('Set Schedules Here'!I159),"",ROUND('Set Schedules Here'!I159,rounding_decimal_places))</f>
        <v>8.2127000000000006E-2</v>
      </c>
      <c r="R80" s="12">
        <f>IF(ISBLANK('Set Schedules Here'!J158),"",ROUND('Set Schedules Here'!J158,rounding_decimal_places))</f>
        <v>2027</v>
      </c>
      <c r="S80" s="12">
        <f>IF(ISBLANK('Set Schedules Here'!J159),"",ROUND('Set Schedules Here'!J159,rounding_decimal_places))</f>
        <v>0.104951</v>
      </c>
      <c r="T80" s="12">
        <f>IF(ISBLANK('Set Schedules Here'!K158),"",ROUND('Set Schedules Here'!K158,rounding_decimal_places))</f>
        <v>2028</v>
      </c>
      <c r="U80" s="12">
        <f>IF(ISBLANK('Set Schedules Here'!K159),"",ROUND('Set Schedules Here'!K159,rounding_decimal_places))</f>
        <v>0.133213</v>
      </c>
      <c r="V80" s="12">
        <f>IF(ISBLANK('Set Schedules Here'!L158),"",ROUND('Set Schedules Here'!L158,rounding_decimal_places))</f>
        <v>2029</v>
      </c>
      <c r="W80" s="12">
        <f>IF(ISBLANK('Set Schedules Here'!L159),"",ROUND('Set Schedules Here'!L159,rounding_decimal_places))</f>
        <v>0.167683</v>
      </c>
      <c r="X80" s="12">
        <f>IF(ISBLANK('Set Schedules Here'!M158),"",ROUND('Set Schedules Here'!M158,rounding_decimal_places))</f>
        <v>2030</v>
      </c>
      <c r="Y80" s="12">
        <f>IF(ISBLANK('Set Schedules Here'!M159),"",ROUND('Set Schedules Here'!M159,rounding_decimal_places))</f>
        <v>0.208958</v>
      </c>
      <c r="Z80" s="12">
        <f>IF(ISBLANK('Set Schedules Here'!N158),"",ROUND('Set Schedules Here'!N158,rounding_decimal_places))</f>
        <v>2031</v>
      </c>
      <c r="AA80" s="12">
        <f>IF(ISBLANK('Set Schedules Here'!N159),"",ROUND('Set Schedules Here'!N159,rounding_decimal_places))</f>
        <v>0.25730900000000001</v>
      </c>
      <c r="AB80" s="12">
        <f>IF(ISBLANK('Set Schedules Here'!O158),"",ROUND('Set Schedules Here'!O158,rounding_decimal_places))</f>
        <v>2032</v>
      </c>
      <c r="AC80" s="12">
        <f>IF(ISBLANK('Set Schedules Here'!O159),"",ROUND('Set Schedules Here'!O159,rounding_decimal_places))</f>
        <v>0.31250899999999998</v>
      </c>
      <c r="AD80" s="12">
        <f>IF(ISBLANK('Set Schedules Here'!P158),"",ROUND('Set Schedules Here'!P158,rounding_decimal_places))</f>
        <v>2033</v>
      </c>
      <c r="AE80" s="12">
        <f>IF(ISBLANK('Set Schedules Here'!P159),"",ROUND('Set Schedules Here'!P159,rounding_decimal_places))</f>
        <v>0.37370999999999999</v>
      </c>
      <c r="AF80" s="12">
        <f>IF(ISBLANK('Set Schedules Here'!Q158),"",ROUND('Set Schedules Here'!Q158,rounding_decimal_places))</f>
        <v>2034</v>
      </c>
      <c r="AG80" s="12">
        <f>IF(ISBLANK('Set Schedules Here'!Q159),"",ROUND('Set Schedules Here'!Q159,rounding_decimal_places))</f>
        <v>0.43940099999999999</v>
      </c>
      <c r="AH80" s="12">
        <f>IF(ISBLANK('Set Schedules Here'!R158),"",ROUND('Set Schedules Here'!R158,rounding_decimal_places))</f>
        <v>2035</v>
      </c>
      <c r="AI80" s="12">
        <f>IF(ISBLANK('Set Schedules Here'!R159),"",ROUND('Set Schedules Here'!R159,rounding_decimal_places))</f>
        <v>0.50749999999999995</v>
      </c>
      <c r="AJ80" s="12">
        <f>IF(ISBLANK('Set Schedules Here'!S158),"",ROUND('Set Schedules Here'!S158,rounding_decimal_places))</f>
        <v>2036</v>
      </c>
      <c r="AK80" s="12">
        <f>IF(ISBLANK('Set Schedules Here'!S159),"",ROUND('Set Schedules Here'!S159,rounding_decimal_places))</f>
        <v>0.57559899999999997</v>
      </c>
      <c r="AL80" s="12">
        <f>IF(ISBLANK('Set Schedules Here'!T158),"",ROUND('Set Schedules Here'!T158,rounding_decimal_places))</f>
        <v>2037</v>
      </c>
      <c r="AM80" s="12">
        <f>IF(ISBLANK('Set Schedules Here'!T159),"",ROUND('Set Schedules Here'!T159,rounding_decimal_places))</f>
        <v>0.64129000000000003</v>
      </c>
      <c r="AN80" s="12">
        <f>IF(ISBLANK('Set Schedules Here'!U158),"",ROUND('Set Schedules Here'!U158,rounding_decimal_places))</f>
        <v>2038</v>
      </c>
      <c r="AO80" s="12">
        <f>IF(ISBLANK('Set Schedules Here'!U159),"",ROUND('Set Schedules Here'!U159,rounding_decimal_places))</f>
        <v>0.70249099999999998</v>
      </c>
      <c r="AP80" s="12">
        <f>IF(ISBLANK('Set Schedules Here'!V158),"",ROUND('Set Schedules Here'!V158,rounding_decimal_places))</f>
        <v>2039</v>
      </c>
      <c r="AQ80" s="12">
        <f>IF(ISBLANK('Set Schedules Here'!V159),"",ROUND('Set Schedules Here'!V159,rounding_decimal_places))</f>
        <v>0.757691</v>
      </c>
      <c r="AR80" s="12">
        <f>IF(ISBLANK('Set Schedules Here'!W158),"",ROUND('Set Schedules Here'!W158,rounding_decimal_places))</f>
        <v>2040</v>
      </c>
      <c r="AS80" s="12">
        <f>IF(ISBLANK('Set Schedules Here'!W159),"",ROUND('Set Schedules Here'!W159,rounding_decimal_places))</f>
        <v>0.80604200000000004</v>
      </c>
      <c r="AT80" s="12">
        <f>IF(ISBLANK('Set Schedules Here'!X158),"",ROUND('Set Schedules Here'!X158,rounding_decimal_places))</f>
        <v>2041</v>
      </c>
      <c r="AU80" s="12">
        <f>IF(ISBLANK('Set Schedules Here'!X159),"",ROUND('Set Schedules Here'!X159,rounding_decimal_places))</f>
        <v>0.84731699999999999</v>
      </c>
      <c r="AV80" s="12">
        <f>IF(ISBLANK('Set Schedules Here'!Y158),"",ROUND('Set Schedules Here'!Y158,rounding_decimal_places))</f>
        <v>2042</v>
      </c>
      <c r="AW80" s="12">
        <f>IF(ISBLANK('Set Schedules Here'!Y159),"",ROUND('Set Schedules Here'!Y159,rounding_decimal_places))</f>
        <v>0.88178699999999999</v>
      </c>
      <c r="AX80" s="12">
        <f>IF(ISBLANK('Set Schedules Here'!Z158),"",ROUND('Set Schedules Here'!Z158,rounding_decimal_places))</f>
        <v>2043</v>
      </c>
      <c r="AY80" s="12">
        <f>IF(ISBLANK('Set Schedules Here'!Z159),"",ROUND('Set Schedules Here'!Z159,rounding_decimal_places))</f>
        <v>0.910049</v>
      </c>
      <c r="AZ80" s="12">
        <f>IF(ISBLANK('Set Schedules Here'!AA158),"",ROUND('Set Schedules Here'!AA158,rounding_decimal_places))</f>
        <v>2044</v>
      </c>
      <c r="BA80" s="12">
        <f>IF(ISBLANK('Set Schedules Here'!AA159),"",ROUND('Set Schedules Here'!AA159,rounding_decimal_places))</f>
        <v>0.93287299999999995</v>
      </c>
      <c r="BB80" s="12">
        <f>IF(ISBLANK('Set Schedules Here'!AB158),"",ROUND('Set Schedules Here'!AB158,rounding_decimal_places))</f>
        <v>2045</v>
      </c>
      <c r="BC80" s="12">
        <f>IF(ISBLANK('Set Schedules Here'!AB159),"",ROUND('Set Schedules Here'!AB159,rounding_decimal_places))</f>
        <v>0.95108199999999998</v>
      </c>
      <c r="BD80" s="12">
        <f>IF(ISBLANK('Set Schedules Here'!AC158),"",ROUND('Set Schedules Here'!AC158,rounding_decimal_places))</f>
        <v>2046</v>
      </c>
      <c r="BE80" s="12">
        <f>IF(ISBLANK('Set Schedules Here'!AC159),"",ROUND('Set Schedules Here'!AC159,rounding_decimal_places))</f>
        <v>0.96546799999999999</v>
      </c>
      <c r="BF80" s="12">
        <f>IF(ISBLANK('Set Schedules Here'!AD158),"",ROUND('Set Schedules Here'!AD158,rounding_decimal_places))</f>
        <v>2047</v>
      </c>
      <c r="BG80" s="12">
        <f>IF(ISBLANK('Set Schedules Here'!AD159),"",ROUND('Set Schedules Here'!AD159,rounding_decimal_places))</f>
        <v>0.97674700000000003</v>
      </c>
      <c r="BH80" s="12">
        <f>IF(ISBLANK('Set Schedules Here'!AE158),"",ROUND('Set Schedules Here'!AE158,rounding_decimal_places))</f>
        <v>2048</v>
      </c>
      <c r="BI80" s="12">
        <f>IF(ISBLANK('Set Schedules Here'!AE159),"",ROUND('Set Schedules Here'!AE159,rounding_decimal_places))</f>
        <v>0.98553599999999997</v>
      </c>
      <c r="BJ80" s="12">
        <f>IF(ISBLANK('Set Schedules Here'!AF158),"",ROUND('Set Schedules Here'!AF158,rounding_decimal_places))</f>
        <v>2049</v>
      </c>
      <c r="BK80" s="12">
        <f>IF(ISBLANK('Set Schedules Here'!AF159),"",ROUND('Set Schedules Here'!AF159,rounding_decimal_places))</f>
        <v>0.99235200000000001</v>
      </c>
      <c r="BL80" s="12">
        <f>IF(ISBLANK('Set Schedules Here'!AG158),"",ROUND('Set Schedules Here'!AG158,rounding_decimal_places))</f>
        <v>2050</v>
      </c>
      <c r="BM80" s="20">
        <f>IF(ISBLANK('Set Schedules Here'!AG159),"",ROUND('Set Schedules Here'!AG159,rounding_decimal_places))</f>
        <v>0.99761900000000003</v>
      </c>
    </row>
    <row r="81" spans="1:65" x14ac:dyDescent="0.45">
      <c r="A81" s="12" t="str">
        <f>'Set Schedules Here'!A160</f>
        <v>geoeng direct air capture</v>
      </c>
      <c r="B81" s="12">
        <f>IF(ISBLANK('Set Schedules Here'!B160),"",ROUND('Set Schedules Here'!B160,rounding_decimal_places))</f>
        <v>2019</v>
      </c>
      <c r="C81" s="12">
        <f>IF(ISBLANK('Set Schedules Here'!B161),"",ROUND('Set Schedules Here'!B161,rounding_decimal_places))</f>
        <v>0</v>
      </c>
      <c r="D81" s="12">
        <f>IF(ISBLANK('Set Schedules Here'!C160),"",ROUND('Set Schedules Here'!C160,rounding_decimal_places))</f>
        <v>2020</v>
      </c>
      <c r="E81" s="12">
        <f>IF(ISBLANK('Set Schedules Here'!C161),"",ROUND('Set Schedules Here'!C161,rounding_decimal_places))</f>
        <v>0</v>
      </c>
      <c r="F81" s="12">
        <f>IF(ISBLANK('Set Schedules Here'!D160),"",ROUND('Set Schedules Here'!D160,rounding_decimal_places))</f>
        <v>2050</v>
      </c>
      <c r="G81" s="12">
        <f>IF(ISBLANK('Set Schedules Here'!D161),"",ROUND('Set Schedules Here'!D161,rounding_decimal_places))</f>
        <v>1</v>
      </c>
      <c r="H81" s="12" t="str">
        <f>IF(ISBLANK('Set Schedules Here'!E160),"",ROUND('Set Schedules Here'!E160,rounding_decimal_places))</f>
        <v/>
      </c>
      <c r="I81" s="12" t="str">
        <f>IF(ISBLANK('Set Schedules Here'!E161),"",ROUND('Set Schedules Here'!E161,rounding_decimal_places))</f>
        <v/>
      </c>
      <c r="J81" s="12" t="str">
        <f>IF(ISBLANK('Set Schedules Here'!F160),"",ROUND('Set Schedules Here'!F160,rounding_decimal_places))</f>
        <v/>
      </c>
      <c r="K81" s="12" t="str">
        <f>IF(ISBLANK('Set Schedules Here'!F161),"",ROUND('Set Schedules Here'!F161,rounding_decimal_places))</f>
        <v/>
      </c>
      <c r="L81" s="12" t="str">
        <f>IF(ISBLANK('Set Schedules Here'!G160),"",ROUND('Set Schedules Here'!G160,rounding_decimal_places))</f>
        <v/>
      </c>
      <c r="M81" s="12" t="str">
        <f>IF(ISBLANK('Set Schedules Here'!G161),"",ROUND('Set Schedules Here'!G161,rounding_decimal_places))</f>
        <v/>
      </c>
      <c r="N81" s="12" t="str">
        <f>IF(ISBLANK('Set Schedules Here'!H160),"",ROUND('Set Schedules Here'!H160,rounding_decimal_places))</f>
        <v/>
      </c>
      <c r="O81" s="12" t="str">
        <f>IF(ISBLANK('Set Schedules Here'!H161),"",ROUND('Set Schedules Here'!H161,rounding_decimal_places))</f>
        <v/>
      </c>
      <c r="P81" s="12" t="str">
        <f>IF(ISBLANK('Set Schedules Here'!I160),"",ROUND('Set Schedules Here'!I160,rounding_decimal_places))</f>
        <v/>
      </c>
      <c r="Q81" s="12" t="str">
        <f>IF(ISBLANK('Set Schedules Here'!I161),"",ROUND('Set Schedules Here'!I161,rounding_decimal_places))</f>
        <v/>
      </c>
      <c r="R81" s="12" t="str">
        <f>IF(ISBLANK('Set Schedules Here'!J160),"",ROUND('Set Schedules Here'!J160,rounding_decimal_places))</f>
        <v/>
      </c>
      <c r="S81" s="12" t="str">
        <f>IF(ISBLANK('Set Schedules Here'!J161),"",ROUND('Set Schedules Here'!J161,rounding_decimal_places))</f>
        <v/>
      </c>
      <c r="T81" s="12" t="str">
        <f>IF(ISBLANK('Set Schedules Here'!K160),"",ROUND('Set Schedules Here'!K160,rounding_decimal_places))</f>
        <v/>
      </c>
      <c r="U81" s="12" t="str">
        <f>IF(ISBLANK('Set Schedules Here'!K161),"",ROUND('Set Schedules Here'!K161,rounding_decimal_places))</f>
        <v/>
      </c>
      <c r="V81" s="12" t="str">
        <f>IF(ISBLANK('Set Schedules Here'!L160),"",ROUND('Set Schedules Here'!L160,rounding_decimal_places))</f>
        <v/>
      </c>
      <c r="W81" s="12" t="str">
        <f>IF(ISBLANK('Set Schedules Here'!L161),"",ROUND('Set Schedules Here'!L161,rounding_decimal_places))</f>
        <v/>
      </c>
      <c r="X81" s="12" t="str">
        <f>IF(ISBLANK('Set Schedules Here'!M160),"",ROUND('Set Schedules Here'!M160,rounding_decimal_places))</f>
        <v/>
      </c>
      <c r="Y81" s="12" t="str">
        <f>IF(ISBLANK('Set Schedules Here'!M161),"",ROUND('Set Schedules Here'!M161,rounding_decimal_places))</f>
        <v/>
      </c>
      <c r="Z81" s="12" t="str">
        <f>IF(ISBLANK('Set Schedules Here'!N160),"",ROUND('Set Schedules Here'!N160,rounding_decimal_places))</f>
        <v/>
      </c>
      <c r="AA81" s="12" t="str">
        <f>IF(ISBLANK('Set Schedules Here'!N161),"",ROUND('Set Schedules Here'!N161,rounding_decimal_places))</f>
        <v/>
      </c>
      <c r="AB81" s="12" t="str">
        <f>IF(ISBLANK('Set Schedules Here'!O160),"",ROUND('Set Schedules Here'!O160,rounding_decimal_places))</f>
        <v/>
      </c>
      <c r="AC81" s="12" t="str">
        <f>IF(ISBLANK('Set Schedules Here'!O161),"",ROUND('Set Schedules Here'!O161,rounding_decimal_places))</f>
        <v/>
      </c>
      <c r="AD81" s="12" t="str">
        <f>IF(ISBLANK('Set Schedules Here'!P160),"",ROUND('Set Schedules Here'!P160,rounding_decimal_places))</f>
        <v/>
      </c>
      <c r="AE81" s="12" t="str">
        <f>IF(ISBLANK('Set Schedules Here'!P161),"",ROUND('Set Schedules Here'!P161,rounding_decimal_places))</f>
        <v/>
      </c>
      <c r="AF81" s="12" t="str">
        <f>IF(ISBLANK('Set Schedules Here'!Q160),"",ROUND('Set Schedules Here'!Q160,rounding_decimal_places))</f>
        <v/>
      </c>
      <c r="AG81" s="12" t="str">
        <f>IF(ISBLANK('Set Schedules Here'!Q161),"",ROUND('Set Schedules Here'!Q161,rounding_decimal_places))</f>
        <v/>
      </c>
      <c r="AH81" s="12" t="str">
        <f>IF(ISBLANK('Set Schedules Here'!R160),"",ROUND('Set Schedules Here'!R160,rounding_decimal_places))</f>
        <v/>
      </c>
      <c r="AI81" s="12" t="str">
        <f>IF(ISBLANK('Set Schedules Here'!R161),"",ROUND('Set Schedules Here'!R161,rounding_decimal_places))</f>
        <v/>
      </c>
      <c r="AJ81" s="12" t="str">
        <f>IF(ISBLANK('Set Schedules Here'!S160),"",ROUND('Set Schedules Here'!S160,rounding_decimal_places))</f>
        <v/>
      </c>
      <c r="AK81" s="12" t="str">
        <f>IF(ISBLANK('Set Schedules Here'!S161),"",ROUND('Set Schedules Here'!S161,rounding_decimal_places))</f>
        <v/>
      </c>
      <c r="AL81" s="12" t="str">
        <f>IF(ISBLANK('Set Schedules Here'!T160),"",ROUND('Set Schedules Here'!T160,rounding_decimal_places))</f>
        <v/>
      </c>
      <c r="AM81" s="12" t="str">
        <f>IF(ISBLANK('Set Schedules Here'!T161),"",ROUND('Set Schedules Here'!T161,rounding_decimal_places))</f>
        <v/>
      </c>
      <c r="AN81" s="12" t="str">
        <f>IF(ISBLANK('Set Schedules Here'!U160),"",ROUND('Set Schedules Here'!U160,rounding_decimal_places))</f>
        <v/>
      </c>
      <c r="AO81" s="12" t="str">
        <f>IF(ISBLANK('Set Schedules Here'!U161),"",ROUND('Set Schedules Here'!U161,rounding_decimal_places))</f>
        <v/>
      </c>
      <c r="AP81" s="12" t="str">
        <f>IF(ISBLANK('Set Schedules Here'!V160),"",ROUND('Set Schedules Here'!V160,rounding_decimal_places))</f>
        <v/>
      </c>
      <c r="AQ81" s="12" t="str">
        <f>IF(ISBLANK('Set Schedules Here'!V161),"",ROUND('Set Schedules Here'!V161,rounding_decimal_places))</f>
        <v/>
      </c>
      <c r="AR81" s="12" t="str">
        <f>IF(ISBLANK('Set Schedules Here'!W160),"",ROUND('Set Schedules Here'!W160,rounding_decimal_places))</f>
        <v/>
      </c>
      <c r="AS81" s="12" t="str">
        <f>IF(ISBLANK('Set Schedules Here'!W161),"",ROUND('Set Schedules Here'!W161,rounding_decimal_places))</f>
        <v/>
      </c>
      <c r="AT81" s="12" t="str">
        <f>IF(ISBLANK('Set Schedules Here'!X160),"",ROUND('Set Schedules Here'!X160,rounding_decimal_places))</f>
        <v/>
      </c>
      <c r="AU81" s="12" t="str">
        <f>IF(ISBLANK('Set Schedules Here'!X161),"",ROUND('Set Schedules Here'!X161,rounding_decimal_places))</f>
        <v/>
      </c>
      <c r="AV81" s="12" t="str">
        <f>IF(ISBLANK('Set Schedules Here'!Y160),"",ROUND('Set Schedules Here'!Y160,rounding_decimal_places))</f>
        <v/>
      </c>
      <c r="AW81" s="12" t="str">
        <f>IF(ISBLANK('Set Schedules Here'!Y161),"",ROUND('Set Schedules Here'!Y161,rounding_decimal_places))</f>
        <v/>
      </c>
      <c r="AX81" s="12" t="str">
        <f>IF(ISBLANK('Set Schedules Here'!Z160),"",ROUND('Set Schedules Here'!Z160,rounding_decimal_places))</f>
        <v/>
      </c>
      <c r="AY81" s="12" t="str">
        <f>IF(ISBLANK('Set Schedules Here'!Z161),"",ROUND('Set Schedules Here'!Z161,rounding_decimal_places))</f>
        <v/>
      </c>
      <c r="AZ81" s="12" t="str">
        <f>IF(ISBLANK('Set Schedules Here'!AA160),"",ROUND('Set Schedules Here'!AA160,rounding_decimal_places))</f>
        <v/>
      </c>
      <c r="BA81" s="12" t="str">
        <f>IF(ISBLANK('Set Schedules Here'!AA161),"",ROUND('Set Schedules Here'!AA161,rounding_decimal_places))</f>
        <v/>
      </c>
      <c r="BB81" s="12" t="str">
        <f>IF(ISBLANK('Set Schedules Here'!AB160),"",ROUND('Set Schedules Here'!AB160,rounding_decimal_places))</f>
        <v/>
      </c>
      <c r="BC81" s="12" t="str">
        <f>IF(ISBLANK('Set Schedules Here'!AB161),"",ROUND('Set Schedules Here'!AB161,rounding_decimal_places))</f>
        <v/>
      </c>
      <c r="BD81" s="12" t="str">
        <f>IF(ISBLANK('Set Schedules Here'!AC160),"",ROUND('Set Schedules Here'!AC160,rounding_decimal_places))</f>
        <v/>
      </c>
      <c r="BE81" s="12" t="str">
        <f>IF(ISBLANK('Set Schedules Here'!AC161),"",ROUND('Set Schedules Here'!AC161,rounding_decimal_places))</f>
        <v/>
      </c>
      <c r="BF81" s="12" t="str">
        <f>IF(ISBLANK('Set Schedules Here'!AD160),"",ROUND('Set Schedules Here'!AD160,rounding_decimal_places))</f>
        <v/>
      </c>
      <c r="BG81" s="12" t="str">
        <f>IF(ISBLANK('Set Schedules Here'!AD161),"",ROUND('Set Schedules Here'!AD161,rounding_decimal_places))</f>
        <v/>
      </c>
      <c r="BH81" s="12" t="str">
        <f>IF(ISBLANK('Set Schedules Here'!AE160),"",ROUND('Set Schedules Here'!AE160,rounding_decimal_places))</f>
        <v/>
      </c>
      <c r="BI81" s="12" t="str">
        <f>IF(ISBLANK('Set Schedules Here'!AE161),"",ROUND('Set Schedules Here'!AE161,rounding_decimal_places))</f>
        <v/>
      </c>
      <c r="BJ81" s="12" t="str">
        <f>IF(ISBLANK('Set Schedules Here'!AF160),"",ROUND('Set Schedules Here'!AF160,rounding_decimal_places))</f>
        <v/>
      </c>
      <c r="BK81" s="12" t="str">
        <f>IF(ISBLANK('Set Schedules Here'!AF161),"",ROUND('Set Schedules Here'!AF161,rounding_decimal_places))</f>
        <v/>
      </c>
      <c r="BL81" s="12" t="str">
        <f>IF(ISBLANK('Set Schedules Here'!AG160),"",ROUND('Set Schedules Here'!AG160,rounding_decimal_places))</f>
        <v/>
      </c>
      <c r="BM81" s="20" t="str">
        <f>IF(ISBLANK('Set Schedules Here'!AG161),"",ROUND('Set Schedules Here'!AG161,rounding_decimal_places))</f>
        <v/>
      </c>
    </row>
    <row r="82" spans="1:65" x14ac:dyDescent="0.45">
      <c r="A82" s="12" t="str">
        <f>'Set Schedules Here'!A162</f>
        <v>settings exogenous GDP adjustment</v>
      </c>
      <c r="B82" s="12">
        <f>IF(ISBLANK('Set Schedules Here'!B162),"",ROUND('Set Schedules Here'!B162,rounding_decimal_places))</f>
        <v>2019</v>
      </c>
      <c r="C82" s="12">
        <f>IF(ISBLANK('Set Schedules Here'!B163),"",ROUND('Set Schedules Here'!B163,rounding_decimal_places))</f>
        <v>0</v>
      </c>
      <c r="D82" s="12">
        <f>IF(ISBLANK('Set Schedules Here'!C162),"",ROUND('Set Schedules Here'!C162,rounding_decimal_places))</f>
        <v>2020</v>
      </c>
      <c r="E82" s="12">
        <f>IF(ISBLANK('Set Schedules Here'!C163),"",ROUND('Set Schedules Here'!C163,rounding_decimal_places))</f>
        <v>1</v>
      </c>
      <c r="F82" s="12">
        <f>IF(ISBLANK('Set Schedules Here'!D162),"",ROUND('Set Schedules Here'!D162,rounding_decimal_places))</f>
        <v>2021</v>
      </c>
      <c r="G82" s="12">
        <f>IF(ISBLANK('Set Schedules Here'!D163),"",ROUND('Set Schedules Here'!D163,rounding_decimal_places))</f>
        <v>0.69902900000000001</v>
      </c>
      <c r="H82" s="12">
        <f>IF(ISBLANK('Set Schedules Here'!E162),"",ROUND('Set Schedules Here'!E162,rounding_decimal_places))</f>
        <v>2022</v>
      </c>
      <c r="I82" s="12">
        <f>IF(ISBLANK('Set Schedules Here'!E163),"",ROUND('Set Schedules Here'!E163,rounding_decimal_places))</f>
        <v>0.48864099999999999</v>
      </c>
      <c r="J82" s="12">
        <f>IF(ISBLANK('Set Schedules Here'!F162),"",ROUND('Set Schedules Here'!F162,rounding_decimal_places))</f>
        <v>2023</v>
      </c>
      <c r="K82" s="12">
        <f>IF(ISBLANK('Set Schedules Here'!F163),"",ROUND('Set Schedules Here'!F163,rounding_decimal_places))</f>
        <v>0.34157399999999999</v>
      </c>
      <c r="L82" s="12">
        <f>IF(ISBLANK('Set Schedules Here'!G162),"",ROUND('Set Schedules Here'!G162,rounding_decimal_places))</f>
        <v>2024</v>
      </c>
      <c r="M82" s="12">
        <f>IF(ISBLANK('Set Schedules Here'!G163),"",ROUND('Set Schedules Here'!G163,rounding_decimal_places))</f>
        <v>0.23877000000000001</v>
      </c>
      <c r="N82" s="12">
        <f>IF(ISBLANK('Set Schedules Here'!H162),"",ROUND('Set Schedules Here'!H162,rounding_decimal_places))</f>
        <v>2025</v>
      </c>
      <c r="O82" s="12">
        <f>IF(ISBLANK('Set Schedules Here'!H163),"",ROUND('Set Schedules Here'!H163,rounding_decimal_places))</f>
        <v>0.166907</v>
      </c>
      <c r="P82" s="12">
        <f>IF(ISBLANK('Set Schedules Here'!I162),"",ROUND('Set Schedules Here'!I162,rounding_decimal_places))</f>
        <v>2026</v>
      </c>
      <c r="Q82" s="12">
        <f>IF(ISBLANK('Set Schedules Here'!I163),"",ROUND('Set Schedules Here'!I163,rounding_decimal_places))</f>
        <v>0.116673</v>
      </c>
      <c r="R82" s="12">
        <f>IF(ISBLANK('Set Schedules Here'!J162),"",ROUND('Set Schedules Here'!J162,rounding_decimal_places))</f>
        <v>2027</v>
      </c>
      <c r="S82" s="12">
        <f>IF(ISBLANK('Set Schedules Here'!J163),"",ROUND('Set Schedules Here'!J163,rounding_decimal_places))</f>
        <v>8.1558000000000005E-2</v>
      </c>
      <c r="T82" s="12">
        <f>IF(ISBLANK('Set Schedules Here'!K162),"",ROUND('Set Schedules Here'!K162,rounding_decimal_places))</f>
        <v>2028</v>
      </c>
      <c r="U82" s="12">
        <f>IF(ISBLANK('Set Schedules Here'!K163),"",ROUND('Set Schedules Here'!K163,rounding_decimal_places))</f>
        <v>5.7010999999999999E-2</v>
      </c>
      <c r="V82" s="12">
        <f>IF(ISBLANK('Set Schedules Here'!L162),"",ROUND('Set Schedules Here'!L162,rounding_decimal_places))</f>
        <v>2029</v>
      </c>
      <c r="W82" s="12">
        <f>IF(ISBLANK('Set Schedules Here'!L163),"",ROUND('Set Schedules Here'!L163,rounding_decimal_places))</f>
        <v>0</v>
      </c>
      <c r="X82" s="12">
        <f>IF(ISBLANK('Set Schedules Here'!M162),"",ROUND('Set Schedules Here'!M162,rounding_decimal_places))</f>
        <v>2050</v>
      </c>
      <c r="Y82" s="12">
        <f>IF(ISBLANK('Set Schedules Here'!M163),"",ROUND('Set Schedules Here'!M163,rounding_decimal_places))</f>
        <v>0</v>
      </c>
      <c r="Z82" s="12" t="str">
        <f>IF(ISBLANK('Set Schedules Here'!N162),"",ROUND('Set Schedules Here'!N162,rounding_decimal_places))</f>
        <v/>
      </c>
      <c r="AA82" s="12" t="str">
        <f>IF(ISBLANK('Set Schedules Here'!N163),"",ROUND('Set Schedules Here'!N163,rounding_decimal_places))</f>
        <v/>
      </c>
      <c r="AB82" s="12" t="str">
        <f>IF(ISBLANK('Set Schedules Here'!O162),"",ROUND('Set Schedules Here'!O162,rounding_decimal_places))</f>
        <v/>
      </c>
      <c r="AC82" s="12" t="str">
        <f>IF(ISBLANK('Set Schedules Here'!O163),"",ROUND('Set Schedules Here'!O163,rounding_decimal_places))</f>
        <v/>
      </c>
      <c r="AD82" s="12" t="str">
        <f>IF(ISBLANK('Set Schedules Here'!P162),"",ROUND('Set Schedules Here'!P162,rounding_decimal_places))</f>
        <v/>
      </c>
      <c r="AE82" s="12" t="str">
        <f>IF(ISBLANK('Set Schedules Here'!P163),"",ROUND('Set Schedules Here'!P163,rounding_decimal_places))</f>
        <v/>
      </c>
      <c r="AF82" s="12" t="str">
        <f>IF(ISBLANK('Set Schedules Here'!Q162),"",ROUND('Set Schedules Here'!Q162,rounding_decimal_places))</f>
        <v/>
      </c>
      <c r="AG82" s="12" t="str">
        <f>IF(ISBLANK('Set Schedules Here'!Q163),"",ROUND('Set Schedules Here'!Q163,rounding_decimal_places))</f>
        <v/>
      </c>
      <c r="AH82" s="12" t="str">
        <f>IF(ISBLANK('Set Schedules Here'!R162),"",ROUND('Set Schedules Here'!R162,rounding_decimal_places))</f>
        <v/>
      </c>
      <c r="AI82" s="12" t="str">
        <f>IF(ISBLANK('Set Schedules Here'!R163),"",ROUND('Set Schedules Here'!R163,rounding_decimal_places))</f>
        <v/>
      </c>
      <c r="AJ82" s="12" t="str">
        <f>IF(ISBLANK('Set Schedules Here'!S162),"",ROUND('Set Schedules Here'!S162,rounding_decimal_places))</f>
        <v/>
      </c>
      <c r="AK82" s="12" t="str">
        <f>IF(ISBLANK('Set Schedules Here'!S163),"",ROUND('Set Schedules Here'!S163,rounding_decimal_places))</f>
        <v/>
      </c>
      <c r="AL82" s="12" t="str">
        <f>IF(ISBLANK('Set Schedules Here'!T162),"",ROUND('Set Schedules Here'!T162,rounding_decimal_places))</f>
        <v/>
      </c>
      <c r="AM82" s="12" t="str">
        <f>IF(ISBLANK('Set Schedules Here'!T163),"",ROUND('Set Schedules Here'!T163,rounding_decimal_places))</f>
        <v/>
      </c>
      <c r="AN82" s="12" t="str">
        <f>IF(ISBLANK('Set Schedules Here'!U162),"",ROUND('Set Schedules Here'!U162,rounding_decimal_places))</f>
        <v/>
      </c>
      <c r="AO82" s="12" t="str">
        <f>IF(ISBLANK('Set Schedules Here'!U163),"",ROUND('Set Schedules Here'!U163,rounding_decimal_places))</f>
        <v/>
      </c>
      <c r="AP82" s="12" t="str">
        <f>IF(ISBLANK('Set Schedules Here'!V162),"",ROUND('Set Schedules Here'!V162,rounding_decimal_places))</f>
        <v/>
      </c>
      <c r="AQ82" s="12" t="str">
        <f>IF(ISBLANK('Set Schedules Here'!V163),"",ROUND('Set Schedules Here'!V163,rounding_decimal_places))</f>
        <v/>
      </c>
      <c r="AR82" s="12" t="str">
        <f>IF(ISBLANK('Set Schedules Here'!W162),"",ROUND('Set Schedules Here'!W162,rounding_decimal_places))</f>
        <v/>
      </c>
      <c r="AS82" s="12" t="str">
        <f>IF(ISBLANK('Set Schedules Here'!W163),"",ROUND('Set Schedules Here'!W163,rounding_decimal_places))</f>
        <v/>
      </c>
      <c r="AT82" s="12" t="str">
        <f>IF(ISBLANK('Set Schedules Here'!X162),"",ROUND('Set Schedules Here'!X162,rounding_decimal_places))</f>
        <v/>
      </c>
      <c r="AU82" s="12" t="str">
        <f>IF(ISBLANK('Set Schedules Here'!X163),"",ROUND('Set Schedules Here'!X163,rounding_decimal_places))</f>
        <v/>
      </c>
      <c r="AV82" s="12" t="str">
        <f>IF(ISBLANK('Set Schedules Here'!Y162),"",ROUND('Set Schedules Here'!Y162,rounding_decimal_places))</f>
        <v/>
      </c>
      <c r="AW82" s="12" t="str">
        <f>IF(ISBLANK('Set Schedules Here'!Y163),"",ROUND('Set Schedules Here'!Y163,rounding_decimal_places))</f>
        <v/>
      </c>
      <c r="AX82" s="12" t="str">
        <f>IF(ISBLANK('Set Schedules Here'!Z162),"",ROUND('Set Schedules Here'!Z162,rounding_decimal_places))</f>
        <v/>
      </c>
      <c r="AY82" s="12" t="str">
        <f>IF(ISBLANK('Set Schedules Here'!Z163),"",ROUND('Set Schedules Here'!Z163,rounding_decimal_places))</f>
        <v/>
      </c>
      <c r="AZ82" s="12" t="str">
        <f>IF(ISBLANK('Set Schedules Here'!AA162),"",ROUND('Set Schedules Here'!AA162,rounding_decimal_places))</f>
        <v/>
      </c>
      <c r="BA82" s="12" t="str">
        <f>IF(ISBLANK('Set Schedules Here'!AA163),"",ROUND('Set Schedules Here'!AA163,rounding_decimal_places))</f>
        <v/>
      </c>
      <c r="BB82" s="12" t="str">
        <f>IF(ISBLANK('Set Schedules Here'!AB162),"",ROUND('Set Schedules Here'!AB162,rounding_decimal_places))</f>
        <v/>
      </c>
      <c r="BC82" s="12" t="str">
        <f>IF(ISBLANK('Set Schedules Here'!AB163),"",ROUND('Set Schedules Here'!AB163,rounding_decimal_places))</f>
        <v/>
      </c>
      <c r="BD82" s="12" t="str">
        <f>IF(ISBLANK('Set Schedules Here'!AC162),"",ROUND('Set Schedules Here'!AC162,rounding_decimal_places))</f>
        <v/>
      </c>
      <c r="BE82" s="12" t="str">
        <f>IF(ISBLANK('Set Schedules Here'!AC163),"",ROUND('Set Schedules Here'!AC163,rounding_decimal_places))</f>
        <v/>
      </c>
      <c r="BF82" s="12" t="str">
        <f>IF(ISBLANK('Set Schedules Here'!AD162),"",ROUND('Set Schedules Here'!AD162,rounding_decimal_places))</f>
        <v/>
      </c>
      <c r="BG82" s="12" t="str">
        <f>IF(ISBLANK('Set Schedules Here'!AD163),"",ROUND('Set Schedules Here'!AD163,rounding_decimal_places))</f>
        <v/>
      </c>
      <c r="BH82" s="12" t="str">
        <f>IF(ISBLANK('Set Schedules Here'!AE162),"",ROUND('Set Schedules Here'!AE162,rounding_decimal_places))</f>
        <v/>
      </c>
      <c r="BI82" s="12" t="str">
        <f>IF(ISBLANK('Set Schedules Here'!AE163),"",ROUND('Set Schedules Here'!AE163,rounding_decimal_places))</f>
        <v/>
      </c>
      <c r="BJ82" s="12" t="str">
        <f>IF(ISBLANK('Set Schedules Here'!AF162),"",ROUND('Set Schedules Here'!AF162,rounding_decimal_places))</f>
        <v/>
      </c>
      <c r="BK82" s="12" t="str">
        <f>IF(ISBLANK('Set Schedules Here'!AF163),"",ROUND('Set Schedules Here'!AF163,rounding_decimal_places))</f>
        <v/>
      </c>
      <c r="BL82" s="12" t="str">
        <f>IF(ISBLANK('Set Schedules Here'!AG162),"",ROUND('Set Schedules Here'!AG162,rounding_decimal_places))</f>
        <v/>
      </c>
      <c r="BM82" s="20" t="str">
        <f>IF(ISBLANK('Set Schedules Here'!AG163),"",ROUND('Set Schedules Here'!AG163,rounding_decimal_places))</f>
        <v/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/>
  </sheetViews>
  <sheetFormatPr defaultRowHeight="14.25" x14ac:dyDescent="0.45"/>
  <cols>
    <col min="1" max="1" width="23.86328125" customWidth="1"/>
    <col min="2" max="2" width="29.86328125" customWidth="1"/>
    <col min="3" max="3" width="28.1328125" customWidth="1"/>
    <col min="4" max="4" width="20.3984375" bestFit="1" customWidth="1"/>
  </cols>
  <sheetData>
    <row r="1" spans="1:5" x14ac:dyDescent="0.45">
      <c r="A1" s="22" t="s">
        <v>181</v>
      </c>
      <c r="B1" s="22"/>
      <c r="C1" s="22"/>
      <c r="D1" s="22"/>
    </row>
    <row r="2" spans="1:5" x14ac:dyDescent="0.45">
      <c r="B2">
        <v>2019</v>
      </c>
      <c r="C2">
        <v>2020</v>
      </c>
      <c r="D2">
        <v>2021</v>
      </c>
    </row>
    <row r="3" spans="1:5" x14ac:dyDescent="0.45">
      <c r="A3" t="s">
        <v>182</v>
      </c>
      <c r="B3">
        <v>19073</v>
      </c>
      <c r="C3">
        <v>17517</v>
      </c>
      <c r="D3">
        <v>18418</v>
      </c>
    </row>
    <row r="4" spans="1:5" x14ac:dyDescent="0.45">
      <c r="A4" t="s">
        <v>183</v>
      </c>
      <c r="B4">
        <v>19068</v>
      </c>
      <c r="C4">
        <v>19448</v>
      </c>
      <c r="D4">
        <v>19790</v>
      </c>
    </row>
    <row r="5" spans="1:5" ht="28.5" x14ac:dyDescent="0.45">
      <c r="A5" s="30" t="s">
        <v>184</v>
      </c>
      <c r="B5">
        <f>B3</f>
        <v>19073</v>
      </c>
      <c r="C5" s="31">
        <f>C4*($B$3/$B$4)</f>
        <v>19453.099643381582</v>
      </c>
      <c r="D5" s="31">
        <f>D4*($B$3/$B$4)</f>
        <v>19795.189322425005</v>
      </c>
    </row>
    <row r="6" spans="1:5" x14ac:dyDescent="0.45">
      <c r="A6" s="32" t="s">
        <v>185</v>
      </c>
    </row>
    <row r="7" spans="1:5" x14ac:dyDescent="0.45">
      <c r="D7" s="26"/>
    </row>
    <row r="8" spans="1:5" x14ac:dyDescent="0.45">
      <c r="A8" t="s">
        <v>171</v>
      </c>
      <c r="C8" s="33">
        <f>(C3-C5)/C5</f>
        <v>-9.952653710074888E-2</v>
      </c>
      <c r="D8" s="33">
        <f>(D3-D5)/D5</f>
        <v>-6.9571919722174844E-2</v>
      </c>
    </row>
    <row r="9" spans="1:5" x14ac:dyDescent="0.45">
      <c r="A9" s="24"/>
      <c r="B9" s="25"/>
    </row>
    <row r="10" spans="1:5" x14ac:dyDescent="0.45">
      <c r="A10" s="24"/>
      <c r="B10" s="25"/>
    </row>
    <row r="11" spans="1:5" x14ac:dyDescent="0.45">
      <c r="A11" s="34" t="s">
        <v>31</v>
      </c>
      <c r="B11" s="23" t="s">
        <v>171</v>
      </c>
      <c r="C11" s="23" t="s">
        <v>172</v>
      </c>
      <c r="E11" s="1" t="s">
        <v>173</v>
      </c>
    </row>
    <row r="12" spans="1:5" x14ac:dyDescent="0.45">
      <c r="A12">
        <v>2020</v>
      </c>
      <c r="B12" s="25">
        <f>C8</f>
        <v>-9.952653710074888E-2</v>
      </c>
      <c r="C12" s="25">
        <f>B12/B$12</f>
        <v>1</v>
      </c>
      <c r="E12" s="26">
        <f>B13/B12</f>
        <v>0.69902883943152239</v>
      </c>
    </row>
    <row r="13" spans="1:5" ht="14.65" thickBot="1" x14ac:dyDescent="0.5">
      <c r="A13" s="10">
        <v>2021</v>
      </c>
      <c r="B13" s="27">
        <f>D8</f>
        <v>-6.9571919722174844E-2</v>
      </c>
      <c r="C13" s="25">
        <f t="shared" ref="C13:C20" si="0">B13/B$12</f>
        <v>0.69902883943152239</v>
      </c>
    </row>
    <row r="14" spans="1:5" x14ac:dyDescent="0.45">
      <c r="A14">
        <v>2022</v>
      </c>
      <c r="B14" s="25">
        <f t="shared" ref="B14:B20" si="1">B13*E$12</f>
        <v>-4.8632778300414924E-2</v>
      </c>
      <c r="C14" s="25">
        <f t="shared" si="0"/>
        <v>0.4886413183569811</v>
      </c>
    </row>
    <row r="15" spans="1:5" x14ac:dyDescent="0.45">
      <c r="A15">
        <v>2023</v>
      </c>
      <c r="B15" s="25">
        <f t="shared" si="1"/>
        <v>-3.3995714573669567E-2</v>
      </c>
      <c r="C15" s="25">
        <f t="shared" si="0"/>
        <v>0.34157437366936949</v>
      </c>
    </row>
    <row r="16" spans="1:5" x14ac:dyDescent="0.45">
      <c r="A16">
        <v>2024</v>
      </c>
      <c r="B16" s="25">
        <f t="shared" si="1"/>
        <v>-2.376398490407753E-2</v>
      </c>
      <c r="C16" s="25">
        <f t="shared" si="0"/>
        <v>0.23877033800564854</v>
      </c>
    </row>
    <row r="17" spans="1:3" x14ac:dyDescent="0.45">
      <c r="A17">
        <v>2025</v>
      </c>
      <c r="B17" s="25">
        <f t="shared" si="1"/>
        <v>-1.6611710787765535E-2</v>
      </c>
      <c r="C17" s="25">
        <f t="shared" si="0"/>
        <v>0.16690735226676084</v>
      </c>
    </row>
    <row r="18" spans="1:3" x14ac:dyDescent="0.45">
      <c r="A18">
        <v>2026</v>
      </c>
      <c r="B18" s="25">
        <f t="shared" si="1"/>
        <v>-1.1612064912943842E-2</v>
      </c>
      <c r="C18" s="25">
        <f t="shared" si="0"/>
        <v>0.1166730527476221</v>
      </c>
    </row>
    <row r="19" spans="1:3" x14ac:dyDescent="0.45">
      <c r="A19">
        <v>2027</v>
      </c>
      <c r="B19" s="25">
        <f t="shared" si="1"/>
        <v>-8.1171682594986354E-3</v>
      </c>
      <c r="C19" s="25">
        <f t="shared" si="0"/>
        <v>8.1557828655103068E-2</v>
      </c>
    </row>
    <row r="20" spans="1:3" x14ac:dyDescent="0.45">
      <c r="A20">
        <v>2028</v>
      </c>
      <c r="B20" s="25">
        <f t="shared" si="1"/>
        <v>-5.674134707907722E-3</v>
      </c>
      <c r="C20" s="25">
        <f t="shared" si="0"/>
        <v>5.7011274311331663E-2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Set Schedules Here</vt:lpstr>
      <vt:lpstr>FoPITY-2</vt:lpstr>
      <vt:lpstr>FoPITY-2-WebApp</vt:lpstr>
      <vt:lpstr>Exogenous GDP Adjustment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2015-06-02T23:00:34Z</dcterms:created>
  <dcterms:modified xsi:type="dcterms:W3CDTF">2020-09-09T17:49:23Z</dcterms:modified>
</cp:coreProperties>
</file>