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externalLinks/externalLink1.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368" yWindow="368" windowWidth="16507" windowHeight="10140" tabRatio="742" firstSheet="0" activeTab="0" autoFilterDateGrouping="1"/>
  </bookViews>
  <sheets>
    <sheet xmlns:r="http://schemas.openxmlformats.org/officeDocument/2006/relationships" name="About" sheetId="1" state="visible" r:id="rId1"/>
    <sheet xmlns:r="http://schemas.openxmlformats.org/officeDocument/2006/relationships" name="AEO 7" sheetId="2" state="visible" r:id="rId2"/>
    <sheet xmlns:r="http://schemas.openxmlformats.org/officeDocument/2006/relationships" name="AEO 35" sheetId="3" state="visible" r:id="rId3"/>
    <sheet xmlns:r="http://schemas.openxmlformats.org/officeDocument/2006/relationships" name="AEO 47" sheetId="4" state="visible" r:id="rId4"/>
    <sheet xmlns:r="http://schemas.openxmlformats.org/officeDocument/2006/relationships" name="AEO 48" sheetId="5" state="visible" r:id="rId5"/>
    <sheet xmlns:r="http://schemas.openxmlformats.org/officeDocument/2006/relationships" name="AEO 50" sheetId="6" state="visible" r:id="rId6"/>
    <sheet xmlns:r="http://schemas.openxmlformats.org/officeDocument/2006/relationships" name="NTS 1-40" sheetId="7" state="visible" r:id="rId7"/>
    <sheet xmlns:r="http://schemas.openxmlformats.org/officeDocument/2006/relationships" name="NRBS 40" sheetId="8" state="visible" r:id="rId8"/>
    <sheet xmlns:r="http://schemas.openxmlformats.org/officeDocument/2006/relationships" name="NAP F28" sheetId="9" state="visible" r:id="rId9"/>
    <sheet xmlns:r="http://schemas.openxmlformats.org/officeDocument/2006/relationships" name="Calculations Etc" sheetId="10" state="visible" r:id="rId10"/>
    <sheet xmlns:r="http://schemas.openxmlformats.org/officeDocument/2006/relationships" name="BNVFE-LDVs-psgr" sheetId="11" state="visible" r:id="rId11"/>
    <sheet xmlns:r="http://schemas.openxmlformats.org/officeDocument/2006/relationships" name="BNVFE-LDVs-frgt" sheetId="12" state="visible" r:id="rId12"/>
    <sheet xmlns:r="http://schemas.openxmlformats.org/officeDocument/2006/relationships" name="BNVFE-HDVs-psgr" sheetId="13" state="visible" r:id="rId13"/>
    <sheet xmlns:r="http://schemas.openxmlformats.org/officeDocument/2006/relationships" name="BNVFE-HDVs-frgt" sheetId="14" state="visible" r:id="rId14"/>
    <sheet xmlns:r="http://schemas.openxmlformats.org/officeDocument/2006/relationships" name="BNVFE-aircraft-psgr" sheetId="15" state="visible" r:id="rId15"/>
    <sheet xmlns:r="http://schemas.openxmlformats.org/officeDocument/2006/relationships" name="BNVFE-aircraft-frgt" sheetId="16" state="visible" r:id="rId16"/>
    <sheet xmlns:r="http://schemas.openxmlformats.org/officeDocument/2006/relationships" name="BNVFE-rail-psgr" sheetId="17" state="visible" r:id="rId17"/>
    <sheet xmlns:r="http://schemas.openxmlformats.org/officeDocument/2006/relationships" name="BNVFE-rail-frgt" sheetId="18" state="visible" r:id="rId18"/>
    <sheet xmlns:r="http://schemas.openxmlformats.org/officeDocument/2006/relationships" name="BNVFE-ships-psgr" sheetId="19" state="visible" r:id="rId19"/>
    <sheet xmlns:r="http://schemas.openxmlformats.org/officeDocument/2006/relationships" name="BNVFE-ships-frgt" sheetId="20" state="visible" r:id="rId20"/>
    <sheet xmlns:r="http://schemas.openxmlformats.org/officeDocument/2006/relationships" name="BNVFE-motorbikes-psgr" sheetId="21" state="visible" r:id="rId21"/>
    <sheet xmlns:r="http://schemas.openxmlformats.org/officeDocument/2006/relationships" name="BNVFE-motorbikes-frgt" sheetId="22" state="visible" r:id="rId22"/>
    <sheet xmlns:r="http://schemas.openxmlformats.org/officeDocument/2006/relationships" name="BNVFE_data for BHNVFEAL" sheetId="23" state="visible" r:id="rId23"/>
  </sheets>
  <externalReferences>
    <externalReference xmlns:r="http://schemas.openxmlformats.org/officeDocument/2006/relationships" r:id="rId24"/>
  </externalReferences>
  <definedNames>
    <definedName name="Eno_TM" localSheetId="6">'[1]1997  Table 1a Modified'!#REF!</definedName>
    <definedName name="Eno_TM">'[1]1997  Table 1a Modified'!#REF!</definedName>
    <definedName name="Eno_Tons" localSheetId="6">'[1]1997  Table 1a Modified'!#REF!</definedName>
    <definedName name="Eno_Tons">'[1]1997  Table 1a Modified'!#REF!</definedName>
    <definedName name="NTS_YR">About!$B$135</definedName>
    <definedName name="Sum_T2" localSheetId="6">'[1]1997  Table 1a Modified'!#REF!</definedName>
    <definedName name="Sum_T2">'[1]1997  Table 1a Modified'!#REF!</definedName>
    <definedName name="Sum_TTM" localSheetId="6">'[1]1997  Table 1a Modified'!#REF!</definedName>
    <definedName name="Sum_TTM">'[1]1997  Table 1a Modified'!#REF!</definedName>
    <definedName name="ti_tbl_50" localSheetId="6">#REF!</definedName>
    <definedName name="ti_tbl_50">#REF!</definedName>
    <definedName name="ti_tbl_69" localSheetId="6">#REF!</definedName>
    <definedName name="ti_tbl_69">#REF!</definedName>
  </definedNames>
  <calcPr calcId="191029" fullCalcOnLoad="1" iterate="1" iterateDelta="1e-05"/>
</workbook>
</file>

<file path=xl/styles.xml><?xml version="1.0" encoding="utf-8"?>
<styleSheet xmlns="http://schemas.openxmlformats.org/spreadsheetml/2006/main">
  <numFmts count="6">
    <numFmt numFmtId="164" formatCode="&quot;(R)&quot;\ #,##0;&quot;(R) -&quot;#,##0;&quot;(R) &quot;\ 0"/>
    <numFmt numFmtId="165" formatCode="0.000"/>
    <numFmt numFmtId="166" formatCode="0.0%"/>
    <numFmt numFmtId="167" formatCode="#,##0.0"/>
    <numFmt numFmtId="168" formatCode="###0.00_)"/>
    <numFmt numFmtId="169" formatCode="#,##0_)"/>
  </numFmts>
  <fonts count="57">
    <font>
      <name val="Calibri"/>
      <family val="2"/>
      <color theme="1"/>
      <sz val="11"/>
      <scheme val="minor"/>
    </font>
    <font>
      <name val="Calibri"/>
      <family val="2"/>
      <color theme="1"/>
      <sz val="11"/>
      <scheme val="minor"/>
    </font>
    <font>
      <name val="Calibri"/>
      <family val="2"/>
      <b val="1"/>
      <color theme="1"/>
      <sz val="11"/>
      <scheme val="minor"/>
    </font>
    <font>
      <name val="Calibri"/>
      <family val="2"/>
      <color indexed="8"/>
      <sz val="9"/>
    </font>
    <font>
      <name val="Calibri"/>
      <family val="2"/>
      <sz val="9"/>
    </font>
    <font>
      <name val="Calibri"/>
      <family val="2"/>
      <b val="1"/>
      <color indexed="8"/>
      <sz val="9"/>
    </font>
    <font>
      <name val="Arial"/>
      <family val="2"/>
      <sz val="8"/>
    </font>
    <font>
      <name val="Calibri"/>
      <family val="2"/>
      <b val="1"/>
      <color indexed="30"/>
      <sz val="12"/>
    </font>
    <font>
      <name val="Arial"/>
      <family val="2"/>
      <color indexed="8"/>
      <sz val="10"/>
    </font>
    <font>
      <name val="Calibri"/>
      <family val="2"/>
      <color indexed="8"/>
      <sz val="11"/>
    </font>
    <font>
      <name val="Calibri"/>
      <family val="2"/>
      <color indexed="9"/>
      <sz val="11"/>
    </font>
    <font>
      <name val="Calibri"/>
      <family val="2"/>
      <color indexed="20"/>
      <sz val="11"/>
    </font>
    <font>
      <name val="Calibri"/>
      <family val="2"/>
      <b val="1"/>
      <color indexed="52"/>
      <sz val="11"/>
    </font>
    <font>
      <name val="Calibri"/>
      <family val="2"/>
      <b val="1"/>
      <color indexed="9"/>
      <sz val="11"/>
    </font>
    <font>
      <name val="Helv"/>
      <sz val="12"/>
    </font>
    <font>
      <name val="Arial"/>
      <family val="2"/>
      <sz val="10"/>
    </font>
    <font>
      <name val="Helv"/>
      <b val="1"/>
      <sz val="12"/>
    </font>
    <font>
      <name val="Helv"/>
      <sz val="10"/>
    </font>
    <font>
      <name val="Helv"/>
      <family val="2"/>
      <sz val="10"/>
    </font>
    <font>
      <name val="Helv"/>
      <sz val="9"/>
    </font>
    <font>
      <name val="Helv"/>
      <sz val="12"/>
      <vertAlign val="superscript"/>
    </font>
    <font>
      <name val="Calibri"/>
      <family val="2"/>
      <i val="1"/>
      <color indexed="23"/>
      <sz val="11"/>
    </font>
    <font>
      <name val="Calibri"/>
      <family val="2"/>
      <color indexed="17"/>
      <sz val="11"/>
    </font>
    <font>
      <name val="Calibri"/>
      <family val="2"/>
      <b val="1"/>
      <color indexed="56"/>
      <sz val="15"/>
    </font>
    <font>
      <name val="Calibri"/>
      <family val="2"/>
      <b val="1"/>
      <color indexed="56"/>
      <sz val="13"/>
    </font>
    <font>
      <name val="Calibri"/>
      <family val="2"/>
      <b val="1"/>
      <color indexed="56"/>
      <sz val="11"/>
    </font>
    <font>
      <name val="Helv"/>
      <b val="1"/>
      <sz val="10"/>
    </font>
    <font>
      <name val="Helv"/>
      <family val="2"/>
      <b val="1"/>
      <sz val="10"/>
    </font>
    <font>
      <name val="Helv"/>
      <b val="1"/>
      <sz val="9"/>
    </font>
    <font>
      <name val="Helv"/>
      <sz val="8.5"/>
    </font>
    <font>
      <name val="Arial"/>
      <family val="2"/>
      <color indexed="12"/>
      <sz val="10"/>
      <u val="single"/>
    </font>
    <font>
      <name val="Calibri"/>
      <family val="2"/>
      <color indexed="62"/>
      <sz val="11"/>
    </font>
    <font>
      <name val="Calibri"/>
      <family val="2"/>
      <color indexed="52"/>
      <sz val="11"/>
    </font>
    <font>
      <name val="Calibri"/>
      <family val="2"/>
      <color indexed="60"/>
      <sz val="11"/>
    </font>
    <font>
      <name val="P-AVGARD"/>
      <sz val="18"/>
    </font>
    <font>
      <name val="Calibri"/>
      <family val="2"/>
      <b val="1"/>
      <color indexed="63"/>
      <sz val="11"/>
    </font>
    <font>
      <name val="Helv"/>
      <sz val="8"/>
    </font>
    <font>
      <name val="Helv"/>
      <family val="2"/>
      <sz val="12"/>
      <vertAlign val="superscript"/>
    </font>
    <font>
      <name val="Helv"/>
      <family val="2"/>
      <sz val="8"/>
    </font>
    <font>
      <name val="Cambria"/>
      <family val="2"/>
      <b val="1"/>
      <color indexed="56"/>
      <sz val="18"/>
    </font>
    <font>
      <name val="Helv"/>
      <b val="1"/>
      <sz val="14"/>
    </font>
    <font>
      <name val="Calibri"/>
      <family val="2"/>
      <b val="1"/>
      <color indexed="8"/>
      <sz val="11"/>
    </font>
    <font>
      <name val="Calibri"/>
      <family val="2"/>
      <color indexed="10"/>
      <sz val="11"/>
    </font>
    <font>
      <name val="Calibri"/>
      <family val="2"/>
      <i val="1"/>
      <color theme="1"/>
      <sz val="11"/>
      <scheme val="minor"/>
    </font>
    <font>
      <name val="Arial"/>
      <family val="2"/>
      <sz val="9"/>
    </font>
    <font>
      <name val="Arial"/>
      <family val="2"/>
      <i val="1"/>
      <sz val="9"/>
    </font>
    <font>
      <name val="Arial"/>
      <family val="2"/>
      <b val="1"/>
      <sz val="9"/>
    </font>
    <font>
      <name val="Arial"/>
      <family val="2"/>
      <sz val="9"/>
      <vertAlign val="superscript"/>
    </font>
    <font>
      <name val="Arial"/>
      <family val="2"/>
      <i val="1"/>
      <sz val="10"/>
    </font>
    <font>
      <name val="Arial Narrow"/>
      <family val="2"/>
      <sz val="11"/>
    </font>
    <font>
      <name val="Arial Narrow"/>
      <family val="2"/>
      <sz val="11"/>
      <vertAlign val="superscript"/>
    </font>
    <font>
      <name val="Arial Narrow"/>
      <family val="2"/>
      <b val="1"/>
      <sz val="11"/>
    </font>
    <font>
      <name val="Arial Narrow"/>
      <family val="2"/>
      <b val="1"/>
      <sz val="11"/>
      <vertAlign val="superscript"/>
    </font>
    <font>
      <name val="Arial Narrow"/>
      <family val="2"/>
      <color theme="1"/>
      <sz val="11"/>
    </font>
    <font>
      <name val="Arial"/>
      <family val="2"/>
      <sz val="12"/>
    </font>
    <font>
      <name val="Arial"/>
      <family val="2"/>
      <b val="1"/>
      <sz val="12"/>
    </font>
    <font>
      <name val="Calibri"/>
      <family val="2"/>
      <color theme="10"/>
      <sz val="11"/>
      <u val="single"/>
      <scheme val="minor"/>
    </font>
  </fonts>
  <fills count="30">
    <fill>
      <patternFill/>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theme="6"/>
        <bgColor indexed="64"/>
      </patternFill>
    </fill>
    <fill>
      <patternFill patternType="solid">
        <fgColor theme="0" tint="-0.1499984740745262"/>
        <bgColor indexed="64"/>
      </patternFill>
    </fill>
  </fills>
  <borders count="22">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style="medium">
        <color indexed="64"/>
      </top>
      <bottom/>
      <diagonal/>
    </border>
    <border>
      <left/>
      <right/>
      <top/>
      <bottom style="medium">
        <color indexed="64"/>
      </bottom>
      <diagonal/>
    </border>
    <border>
      <left/>
      <right/>
      <top style="medium">
        <color indexed="64"/>
      </top>
      <bottom style="thin">
        <color indexed="64"/>
      </bottom>
      <diagonal/>
    </border>
  </borders>
  <cellStyleXfs count="155">
    <xf numFmtId="0" fontId="1" fillId="0" borderId="0"/>
    <xf numFmtId="0" fontId="3" fillId="0" borderId="0"/>
    <xf numFmtId="0" fontId="3" fillId="0" borderId="2" applyAlignment="1">
      <alignment wrapText="1"/>
    </xf>
    <xf numFmtId="0" fontId="5" fillId="0" borderId="3" applyAlignment="1">
      <alignment wrapText="1"/>
    </xf>
    <xf numFmtId="0" fontId="3" fillId="0" borderId="4" applyAlignment="1">
      <alignment wrapText="1"/>
    </xf>
    <xf numFmtId="0" fontId="5" fillId="0" borderId="5" applyAlignment="1">
      <alignment wrapText="1"/>
    </xf>
    <xf numFmtId="0" fontId="3" fillId="0" borderId="0"/>
    <xf numFmtId="0" fontId="7" fillId="0" borderId="0" applyAlignment="1">
      <alignment horizontal="left"/>
    </xf>
    <xf numFmtId="0" fontId="9" fillId="4" borderId="0"/>
    <xf numFmtId="0" fontId="9" fillId="5" borderId="0"/>
    <xf numFmtId="0" fontId="9" fillId="6" borderId="0"/>
    <xf numFmtId="0" fontId="9" fillId="7" borderId="0"/>
    <xf numFmtId="0" fontId="9" fillId="8" borderId="0"/>
    <xf numFmtId="0" fontId="9" fillId="9" borderId="0"/>
    <xf numFmtId="0" fontId="9" fillId="10" borderId="0"/>
    <xf numFmtId="0" fontId="9" fillId="11" borderId="0"/>
    <xf numFmtId="0" fontId="9" fillId="12" borderId="0"/>
    <xf numFmtId="0" fontId="9" fillId="7" borderId="0"/>
    <xf numFmtId="0" fontId="9" fillId="10" borderId="0"/>
    <xf numFmtId="0" fontId="9" fillId="13" borderId="0"/>
    <xf numFmtId="0" fontId="10" fillId="14" borderId="0"/>
    <xf numFmtId="0" fontId="10" fillId="11" borderId="0"/>
    <xf numFmtId="0" fontId="10" fillId="12" borderId="0"/>
    <xf numFmtId="0" fontId="10" fillId="15" borderId="0"/>
    <xf numFmtId="0" fontId="10" fillId="16" borderId="0"/>
    <xf numFmtId="0" fontId="10" fillId="17" borderId="0"/>
    <xf numFmtId="0" fontId="10" fillId="18" borderId="0"/>
    <xf numFmtId="0" fontId="10" fillId="19" borderId="0"/>
    <xf numFmtId="0" fontId="10" fillId="20" borderId="0"/>
    <xf numFmtId="0" fontId="10" fillId="15" borderId="0"/>
    <xf numFmtId="0" fontId="10" fillId="16" borderId="0"/>
    <xf numFmtId="0" fontId="10" fillId="21" borderId="0"/>
    <xf numFmtId="0" fontId="11" fillId="5" borderId="0"/>
    <xf numFmtId="0" fontId="3" fillId="0" borderId="4" applyAlignment="1">
      <alignment wrapText="1"/>
    </xf>
    <xf numFmtId="0" fontId="12" fillId="22" borderId="6"/>
    <xf numFmtId="0" fontId="13" fillId="23" borderId="7"/>
    <xf numFmtId="0" fontId="14" fillId="0" borderId="0" applyAlignment="1">
      <alignment horizontal="center" vertical="center" wrapText="1"/>
    </xf>
    <xf numFmtId="43" fontId="15" fillId="0" borderId="0"/>
    <xf numFmtId="43" fontId="1" fillId="0" borderId="0"/>
    <xf numFmtId="43" fontId="9" fillId="0" borderId="0"/>
    <xf numFmtId="43" fontId="15" fillId="0" borderId="0"/>
    <xf numFmtId="43" fontId="1" fillId="0" borderId="0"/>
    <xf numFmtId="43" fontId="1" fillId="0" borderId="0"/>
    <xf numFmtId="43" fontId="1" fillId="0" borderId="0"/>
    <xf numFmtId="43" fontId="1" fillId="0" borderId="0"/>
    <xf numFmtId="0" fontId="16" fillId="0" borderId="0" applyAlignment="1">
      <alignment horizontal="left" vertical="center" wrapText="1"/>
    </xf>
    <xf numFmtId="44" fontId="1" fillId="0" borderId="0"/>
    <xf numFmtId="44" fontId="1" fillId="0" borderId="0"/>
    <xf numFmtId="44" fontId="15" fillId="0" borderId="0"/>
    <xf numFmtId="168" fontId="17" fillId="0" borderId="8" applyAlignment="1">
      <alignment horizontal="right"/>
    </xf>
    <xf numFmtId="168" fontId="18" fillId="0" borderId="8" applyAlignment="1">
      <alignment horizontal="right"/>
    </xf>
    <xf numFmtId="169" fontId="19" fillId="0" borderId="8" applyAlignment="1">
      <alignment horizontal="right" vertical="center"/>
    </xf>
    <xf numFmtId="49" fontId="20" fillId="0" borderId="8" applyAlignment="1">
      <alignment horizontal="left" vertical="center"/>
    </xf>
    <xf numFmtId="168" fontId="17" fillId="0" borderId="8" applyAlignment="1">
      <alignment horizontal="right"/>
    </xf>
    <xf numFmtId="0" fontId="21" fillId="0" borderId="0"/>
    <xf numFmtId="0" fontId="3" fillId="0" borderId="0"/>
    <xf numFmtId="0" fontId="3" fillId="0" borderId="2" applyAlignment="1">
      <alignment wrapText="1"/>
    </xf>
    <xf numFmtId="0" fontId="22" fillId="6" borderId="0"/>
    <xf numFmtId="0" fontId="5" fillId="0" borderId="5" applyAlignment="1">
      <alignment wrapText="1"/>
    </xf>
    <xf numFmtId="0" fontId="23" fillId="0" borderId="9"/>
    <xf numFmtId="0" fontId="24" fillId="0" borderId="10"/>
    <xf numFmtId="0" fontId="25" fillId="0" borderId="11"/>
    <xf numFmtId="0" fontId="25" fillId="0" borderId="0"/>
    <xf numFmtId="0" fontId="26" fillId="0" borderId="8" applyAlignment="1">
      <alignment horizontal="left"/>
    </xf>
    <xf numFmtId="0" fontId="27" fillId="0" borderId="8" applyAlignment="1">
      <alignment horizontal="left"/>
    </xf>
    <xf numFmtId="0" fontId="28" fillId="0" borderId="12" applyAlignment="1">
      <alignment horizontal="right" vertical="center"/>
    </xf>
    <xf numFmtId="0" fontId="29" fillId="0" borderId="8" applyAlignment="1">
      <alignment horizontal="left" vertical="center"/>
    </xf>
    <xf numFmtId="0" fontId="17" fillId="0" borderId="8" applyAlignment="1">
      <alignment horizontal="left" vertical="center"/>
    </xf>
    <xf numFmtId="0" fontId="26" fillId="0" borderId="8" applyAlignment="1">
      <alignment horizontal="left"/>
    </xf>
    <xf numFmtId="0" fontId="26" fillId="24" borderId="0" applyAlignment="1">
      <alignment horizontal="centerContinuous" wrapText="1"/>
    </xf>
    <xf numFmtId="49" fontId="26" fillId="24" borderId="13" applyAlignment="1">
      <alignment horizontal="left" vertical="center"/>
    </xf>
    <xf numFmtId="0" fontId="26" fillId="24" borderId="0" applyAlignment="1">
      <alignment horizontal="centerContinuous" vertical="center" wrapText="1"/>
    </xf>
    <xf numFmtId="0" fontId="30" fillId="0" borderId="0" applyAlignment="1" applyProtection="1">
      <alignment vertical="top"/>
      <protection locked="0" hidden="0"/>
    </xf>
    <xf numFmtId="0" fontId="31" fillId="9" borderId="6"/>
    <xf numFmtId="0" fontId="32" fillId="0" borderId="14"/>
    <xf numFmtId="0" fontId="33" fillId="25" borderId="0"/>
    <xf numFmtId="0" fontId="1" fillId="0" borderId="0"/>
    <xf numFmtId="0" fontId="1" fillId="0" borderId="0"/>
    <xf numFmtId="0" fontId="15" fillId="0" borderId="0"/>
    <xf numFmtId="0" fontId="34" fillId="0" borderId="0"/>
    <xf numFmtId="0" fontId="15"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5" fillId="0" borderId="0"/>
    <xf numFmtId="0" fontId="1" fillId="0" borderId="0"/>
    <xf numFmtId="0" fontId="1" fillId="0" borderId="0"/>
    <xf numFmtId="0" fontId="1" fillId="0" borderId="0"/>
    <xf numFmtId="0" fontId="15" fillId="0" borderId="0"/>
    <xf numFmtId="0" fontId="1" fillId="2" borderId="1"/>
    <xf numFmtId="0" fontId="15" fillId="26" borderId="15"/>
    <xf numFmtId="0" fontId="35" fillId="22" borderId="16"/>
    <xf numFmtId="0" fontId="5" fillId="0" borderId="3" applyAlignment="1">
      <alignment wrapText="1"/>
    </xf>
    <xf numFmtId="9" fontId="1" fillId="0" borderId="0"/>
    <xf numFmtId="9" fontId="1" fillId="0" borderId="0"/>
    <xf numFmtId="9" fontId="15" fillId="0" borderId="0"/>
    <xf numFmtId="9" fontId="15" fillId="0" borderId="0"/>
    <xf numFmtId="9" fontId="1" fillId="0" borderId="0"/>
    <xf numFmtId="3" fontId="19" fillId="0" borderId="0" applyAlignment="1">
      <alignment horizontal="left" vertical="center"/>
    </xf>
    <xf numFmtId="0" fontId="14" fillId="0" borderId="0" applyAlignment="1">
      <alignment horizontal="left" vertical="center"/>
    </xf>
    <xf numFmtId="0" fontId="36" fillId="0" borderId="0" applyAlignment="1">
      <alignment horizontal="right"/>
    </xf>
    <xf numFmtId="49" fontId="36" fillId="0" borderId="0" applyAlignment="1">
      <alignment horizontal="center"/>
    </xf>
    <xf numFmtId="0" fontId="20" fillId="0" borderId="0" applyAlignment="1">
      <alignment horizontal="right"/>
    </xf>
    <xf numFmtId="0" fontId="37" fillId="0" borderId="0" applyAlignment="1">
      <alignment horizontal="right"/>
    </xf>
    <xf numFmtId="0" fontId="36" fillId="0" borderId="0" applyAlignment="1">
      <alignment horizontal="left"/>
    </xf>
    <xf numFmtId="0" fontId="38" fillId="0" borderId="0" applyAlignment="1">
      <alignment horizontal="left"/>
    </xf>
    <xf numFmtId="49" fontId="19" fillId="0" borderId="0" applyAlignment="1">
      <alignment horizontal="left" vertical="center"/>
    </xf>
    <xf numFmtId="49" fontId="20" fillId="0" borderId="8" applyAlignment="1">
      <alignment horizontal="left"/>
    </xf>
    <xf numFmtId="168" fontId="19" fillId="0" borderId="0" applyAlignment="1">
      <alignment horizontal="right"/>
    </xf>
    <xf numFmtId="0" fontId="28" fillId="27" borderId="0" applyAlignment="1">
      <alignment horizontal="centerContinuous" vertical="center" wrapText="1"/>
    </xf>
    <xf numFmtId="0" fontId="28" fillId="0" borderId="17" applyAlignment="1">
      <alignment horizontal="left" vertical="center"/>
    </xf>
    <xf numFmtId="0" fontId="7" fillId="0" borderId="0" applyAlignment="1">
      <alignment horizontal="left"/>
    </xf>
    <xf numFmtId="0" fontId="39" fillId="0" borderId="0"/>
    <xf numFmtId="0" fontId="26" fillId="0" borderId="0" applyAlignment="1">
      <alignment horizontal="left"/>
    </xf>
    <xf numFmtId="0" fontId="16" fillId="0" borderId="0" applyAlignment="1">
      <alignment horizontal="left"/>
    </xf>
    <xf numFmtId="0" fontId="17" fillId="0" borderId="0" applyAlignment="1">
      <alignment horizontal="left"/>
    </xf>
    <xf numFmtId="0" fontId="40" fillId="0" borderId="0" applyAlignment="1">
      <alignment horizontal="left" vertical="top"/>
    </xf>
    <xf numFmtId="0" fontId="16" fillId="0" borderId="0" applyAlignment="1">
      <alignment horizontal="left"/>
    </xf>
    <xf numFmtId="0" fontId="17" fillId="0" borderId="0" applyAlignment="1">
      <alignment horizontal="left"/>
    </xf>
    <xf numFmtId="0" fontId="41" fillId="0" borderId="18"/>
    <xf numFmtId="0" fontId="42" fillId="0" borderId="0"/>
    <xf numFmtId="49" fontId="19" fillId="0" borderId="8" applyAlignment="1">
      <alignment horizontal="left"/>
    </xf>
    <xf numFmtId="0" fontId="28" fillId="0" borderId="12" applyAlignment="1">
      <alignment horizontal="left"/>
    </xf>
    <xf numFmtId="0" fontId="26" fillId="0" borderId="0" applyAlignment="1">
      <alignment horizontal="left" vertical="center"/>
    </xf>
    <xf numFmtId="49" fontId="36" fillId="0" borderId="8" applyAlignment="1">
      <alignment horizontal="left"/>
    </xf>
    <xf numFmtId="9" fontId="1" fillId="0" borderId="0"/>
    <xf numFmtId="0" fontId="56" fillId="0" borderId="0"/>
  </cellStyleXfs>
  <cellXfs count="117">
    <xf numFmtId="0" fontId="0" fillId="0" borderId="0" pivotButton="0" quotePrefix="0" xfId="0"/>
    <xf numFmtId="0" fontId="2" fillId="0" borderId="0" pivotButton="0" quotePrefix="0" xfId="0"/>
    <xf numFmtId="0" fontId="2" fillId="3" borderId="0" pivotButton="0" quotePrefix="0" xfId="0"/>
    <xf numFmtId="0" fontId="0" fillId="3" borderId="0" pivotButton="0" quotePrefix="0" xfId="0"/>
    <xf numFmtId="11" fontId="0" fillId="0" borderId="0" pivotButton="0" quotePrefix="0" xfId="0"/>
    <xf numFmtId="0" fontId="0" fillId="0" borderId="0" applyAlignment="1" pivotButton="0" quotePrefix="0" xfId="0">
      <alignment horizontal="left"/>
    </xf>
    <xf numFmtId="0" fontId="2" fillId="0" borderId="0" applyAlignment="1" pivotButton="0" quotePrefix="0" xfId="0">
      <alignment wrapText="1"/>
    </xf>
    <xf numFmtId="3" fontId="0" fillId="0" borderId="0" pivotButton="0" quotePrefix="0" xfId="0"/>
    <xf numFmtId="0" fontId="0" fillId="0" borderId="0" pivotButton="0" quotePrefix="0" xfId="0"/>
    <xf numFmtId="0" fontId="43" fillId="0" borderId="0" pivotButton="0" quotePrefix="0" xfId="0"/>
    <xf numFmtId="0" fontId="15" fillId="0" borderId="0" pivotButton="0" quotePrefix="0" xfId="78"/>
    <xf numFmtId="0" fontId="44" fillId="0" borderId="0" pivotButton="0" quotePrefix="0" xfId="78"/>
    <xf numFmtId="0" fontId="44" fillId="0" borderId="0" applyAlignment="1" pivotButton="0" quotePrefix="0" xfId="133">
      <alignment horizontal="left"/>
    </xf>
    <xf numFmtId="0" fontId="15" fillId="0" borderId="0" applyAlignment="1" pivotButton="0" quotePrefix="0" xfId="78">
      <alignment horizontal="center"/>
    </xf>
    <xf numFmtId="0" fontId="15" fillId="0" borderId="0" pivotButton="0" quotePrefix="0" xfId="78"/>
    <xf numFmtId="3" fontId="49" fillId="0" borderId="20" applyAlignment="1" pivotButton="0" quotePrefix="0" xfId="78">
      <alignment horizontal="right"/>
    </xf>
    <xf numFmtId="3" fontId="49" fillId="0" borderId="20" applyAlignment="1" pivotButton="0" quotePrefix="0" xfId="50">
      <alignment horizontal="right"/>
    </xf>
    <xf numFmtId="3" fontId="49" fillId="0" borderId="0" applyAlignment="1" pivotButton="0" quotePrefix="0" xfId="50">
      <alignment horizontal="right"/>
    </xf>
    <xf numFmtId="3" fontId="49" fillId="0" borderId="0" applyAlignment="1" pivotButton="0" quotePrefix="0" xfId="50">
      <alignment horizontal="left" indent="1"/>
    </xf>
    <xf numFmtId="3" fontId="49" fillId="0" borderId="0" applyAlignment="1" pivotButton="0" quotePrefix="0" xfId="78">
      <alignment horizontal="right"/>
    </xf>
    <xf numFmtId="3" fontId="49" fillId="0" borderId="0" applyAlignment="1" pivotButton="0" quotePrefix="0" xfId="78">
      <alignment horizontal="right"/>
    </xf>
    <xf numFmtId="37" fontId="49" fillId="0" borderId="0" applyAlignment="1" pivotButton="0" quotePrefix="0" xfId="78">
      <alignment horizontal="right"/>
    </xf>
    <xf numFmtId="3" fontId="49" fillId="0" borderId="0" applyAlignment="1" pivotButton="0" quotePrefix="0" xfId="50">
      <alignment horizontal="left" vertical="top" indent="1"/>
    </xf>
    <xf numFmtId="3" fontId="51" fillId="0" borderId="0" applyAlignment="1" pivotButton="0" quotePrefix="0" xfId="50">
      <alignment horizontal="left"/>
    </xf>
    <xf numFmtId="3" fontId="51" fillId="0" borderId="0" applyAlignment="1" pivotButton="0" quotePrefix="0" xfId="78">
      <alignment horizontal="right"/>
    </xf>
    <xf numFmtId="3" fontId="51" fillId="0" borderId="0" applyAlignment="1" pivotButton="0" quotePrefix="0" xfId="50">
      <alignment horizontal="right"/>
    </xf>
    <xf numFmtId="0" fontId="51" fillId="0" borderId="0" applyAlignment="1" pivotButton="0" quotePrefix="0" xfId="78">
      <alignment horizontal="left"/>
    </xf>
    <xf numFmtId="3" fontId="53" fillId="0" borderId="0" applyAlignment="1" pivotButton="0" quotePrefix="0" xfId="42">
      <alignment horizontal="right"/>
    </xf>
    <xf numFmtId="3" fontId="53" fillId="0" borderId="0" applyAlignment="1" pivotButton="0" quotePrefix="0" xfId="43">
      <alignment horizontal="right"/>
    </xf>
    <xf numFmtId="0" fontId="49" fillId="0" borderId="0" applyAlignment="1" pivotButton="0" quotePrefix="0" xfId="78">
      <alignment horizontal="left" indent="1"/>
    </xf>
    <xf numFmtId="0" fontId="49" fillId="0" borderId="0" applyAlignment="1" pivotButton="0" quotePrefix="0" xfId="78">
      <alignment horizontal="right"/>
    </xf>
    <xf numFmtId="0" fontId="51" fillId="0" borderId="0" pivotButton="0" quotePrefix="0" xfId="78"/>
    <xf numFmtId="164" fontId="51" fillId="0" borderId="0" applyAlignment="1" pivotButton="0" quotePrefix="0" xfId="78">
      <alignment horizontal="right"/>
    </xf>
    <xf numFmtId="0" fontId="51" fillId="0" borderId="21" applyAlignment="1" pivotButton="0" quotePrefix="0" xfId="64">
      <alignment horizontal="center"/>
    </xf>
    <xf numFmtId="0" fontId="51" fillId="0" borderId="21" applyAlignment="1" pivotButton="0" quotePrefix="0" xfId="78">
      <alignment horizontal="center"/>
    </xf>
    <xf numFmtId="1" fontId="51" fillId="0" borderId="21" applyAlignment="1" pivotButton="0" quotePrefix="0" xfId="78">
      <alignment horizontal="center"/>
    </xf>
    <xf numFmtId="0" fontId="54" fillId="0" borderId="0" pivotButton="0" quotePrefix="0" xfId="78"/>
    <xf numFmtId="165" fontId="0" fillId="0" borderId="0" pivotButton="0" quotePrefix="0" xfId="0"/>
    <xf numFmtId="0" fontId="0" fillId="0" borderId="0" pivotButton="0" quotePrefix="0" xfId="0"/>
    <xf numFmtId="11" fontId="0" fillId="0" borderId="0" pivotButton="0" quotePrefix="0" xfId="0"/>
    <xf numFmtId="166" fontId="0" fillId="0" borderId="0" pivotButton="0" quotePrefix="0" xfId="153"/>
    <xf numFmtId="0" fontId="0" fillId="0" borderId="0" applyAlignment="1" pivotButton="0" quotePrefix="0" xfId="0">
      <alignment horizontal="right"/>
    </xf>
    <xf numFmtId="3" fontId="0" fillId="0" borderId="0" applyAlignment="1" pivotButton="0" quotePrefix="0" xfId="0">
      <alignment horizontal="right"/>
    </xf>
    <xf numFmtId="0" fontId="2" fillId="0" borderId="0" applyAlignment="1" pivotButton="0" quotePrefix="0" xfId="0">
      <alignment horizontal="right"/>
    </xf>
    <xf numFmtId="0" fontId="0" fillId="0" borderId="0" pivotButton="0" quotePrefix="0" xfId="0"/>
    <xf numFmtId="0" fontId="0" fillId="3" borderId="0" applyAlignment="1" pivotButton="0" quotePrefix="0" xfId="0">
      <alignment horizontal="right"/>
    </xf>
    <xf numFmtId="166" fontId="0" fillId="28" borderId="0" applyAlignment="1" pivotButton="0" quotePrefix="0" xfId="153">
      <alignment horizontal="right"/>
    </xf>
    <xf numFmtId="0" fontId="8" fillId="0" borderId="0" pivotButton="0" quotePrefix="0" xfId="0"/>
    <xf numFmtId="0" fontId="6" fillId="0" borderId="0" pivotButton="0" quotePrefix="0" xfId="0"/>
    <xf numFmtId="0" fontId="4" fillId="0" borderId="0" pivotButton="0" quotePrefix="0" xfId="0"/>
    <xf numFmtId="17" fontId="0" fillId="0" borderId="0" pivotButton="0" quotePrefix="0" xfId="0"/>
    <xf numFmtId="1" fontId="0" fillId="0" borderId="0" pivotButton="0" quotePrefix="0" xfId="0"/>
    <xf numFmtId="0" fontId="2" fillId="0" borderId="0" pivotButton="0" quotePrefix="0" xfId="0"/>
    <xf numFmtId="11" fontId="0" fillId="3" borderId="0" pivotButton="0" quotePrefix="0" xfId="0"/>
    <xf numFmtId="9" fontId="0" fillId="0" borderId="0" pivotButton="0" quotePrefix="0" xfId="0"/>
    <xf numFmtId="166" fontId="0" fillId="0" borderId="0" pivotButton="0" quotePrefix="0" xfId="0"/>
    <xf numFmtId="0" fontId="56" fillId="0" borderId="0" pivotButton="0" quotePrefix="0" xfId="154"/>
    <xf numFmtId="0" fontId="43" fillId="0" borderId="0" pivotButton="0" quotePrefix="0" xfId="0"/>
    <xf numFmtId="0" fontId="3" fillId="0" borderId="0" pivotButton="0" quotePrefix="0" xfId="1"/>
    <xf numFmtId="0" fontId="3" fillId="0" borderId="0" pivotButton="0" quotePrefix="0" xfId="6"/>
    <xf numFmtId="0" fontId="5" fillId="0" borderId="5" applyAlignment="1" pivotButton="0" quotePrefix="0" xfId="5">
      <alignment wrapText="1"/>
    </xf>
    <xf numFmtId="0" fontId="8" fillId="0" borderId="0" pivotButton="0" quotePrefix="0" xfId="1"/>
    <xf numFmtId="0" fontId="6" fillId="0" borderId="0" pivotButton="0" quotePrefix="0" xfId="1"/>
    <xf numFmtId="0" fontId="7" fillId="0" borderId="0" applyAlignment="1" pivotButton="0" quotePrefix="0" xfId="7">
      <alignment horizontal="left"/>
    </xf>
    <xf numFmtId="0" fontId="3" fillId="0" borderId="0" applyAlignment="1" pivotButton="0" quotePrefix="0" xfId="1">
      <alignment horizontal="left"/>
    </xf>
    <xf numFmtId="0" fontId="5" fillId="0" borderId="3" applyAlignment="1" pivotButton="0" quotePrefix="0" xfId="3">
      <alignment wrapText="1"/>
    </xf>
    <xf numFmtId="0" fontId="3" fillId="0" borderId="4" applyAlignment="1" pivotButton="0" quotePrefix="0" xfId="4">
      <alignment wrapText="1"/>
    </xf>
    <xf numFmtId="3" fontId="3" fillId="0" borderId="4" applyAlignment="1" pivotButton="0" quotePrefix="0" xfId="4">
      <alignment horizontal="right" wrapText="1"/>
    </xf>
    <xf numFmtId="166" fontId="3" fillId="0" borderId="4" applyAlignment="1" pivotButton="0" quotePrefix="0" xfId="4">
      <alignment horizontal="right" wrapText="1"/>
    </xf>
    <xf numFmtId="3" fontId="0" fillId="0" borderId="4" applyAlignment="1" pivotButton="0" quotePrefix="0" xfId="4">
      <alignment horizontal="right" wrapText="1"/>
    </xf>
    <xf numFmtId="166" fontId="0" fillId="0" borderId="4" applyAlignment="1" pivotButton="0" quotePrefix="0" xfId="4">
      <alignment horizontal="right" wrapText="1"/>
    </xf>
    <xf numFmtId="167" fontId="3" fillId="0" borderId="4" applyAlignment="1" pivotButton="0" quotePrefix="0" xfId="4">
      <alignment horizontal="right" wrapText="1"/>
    </xf>
    <xf numFmtId="167" fontId="0" fillId="0" borderId="4" applyAlignment="1" pivotButton="0" quotePrefix="0" xfId="4">
      <alignment horizontal="right" wrapText="1"/>
    </xf>
    <xf numFmtId="4" fontId="3" fillId="0" borderId="4" applyAlignment="1" pivotButton="0" quotePrefix="0" xfId="4">
      <alignment horizontal="right" wrapText="1"/>
    </xf>
    <xf numFmtId="4" fontId="0" fillId="0" borderId="4" applyAlignment="1" pivotButton="0" quotePrefix="0" xfId="4">
      <alignment horizontal="right" wrapText="1"/>
    </xf>
    <xf numFmtId="4" fontId="5" fillId="0" borderId="3" applyAlignment="1" pivotButton="0" quotePrefix="0" xfId="3">
      <alignment horizontal="right" wrapText="1"/>
    </xf>
    <xf numFmtId="166" fontId="5" fillId="0" borderId="3" applyAlignment="1" pivotButton="0" quotePrefix="0" xfId="3">
      <alignment horizontal="right" wrapText="1"/>
    </xf>
    <xf numFmtId="0" fontId="3" fillId="0" borderId="2" applyAlignment="1" pivotButton="0" quotePrefix="0" xfId="2">
      <alignment wrapText="1"/>
    </xf>
    <xf numFmtId="0" fontId="4" fillId="0" borderId="0" pivotButton="0" quotePrefix="0" xfId="1"/>
    <xf numFmtId="0" fontId="0" fillId="0" borderId="4" applyAlignment="1" pivotButton="0" quotePrefix="0" xfId="4">
      <alignment wrapText="1"/>
    </xf>
    <xf numFmtId="3" fontId="5" fillId="0" borderId="3" applyAlignment="1" pivotButton="0" quotePrefix="0" xfId="3">
      <alignment horizontal="right" wrapText="1"/>
    </xf>
    <xf numFmtId="167" fontId="5" fillId="0" borderId="3" applyAlignment="1" pivotButton="0" quotePrefix="0" xfId="3">
      <alignment horizontal="right" wrapText="1"/>
    </xf>
    <xf numFmtId="0" fontId="3" fillId="0" borderId="2" applyAlignment="1" pivotButton="0" quotePrefix="0" xfId="2">
      <alignment wrapText="1"/>
    </xf>
    <xf numFmtId="0" fontId="55" fillId="0" borderId="20" applyAlignment="1" pivotButton="0" quotePrefix="0" xfId="78">
      <alignment horizontal="left" wrapText="1"/>
    </xf>
    <xf numFmtId="49" fontId="44" fillId="0" borderId="0" applyAlignment="1" pivotButton="0" quotePrefix="0" xfId="78">
      <alignment wrapText="1"/>
    </xf>
    <xf numFmtId="0" fontId="44" fillId="0" borderId="0" applyAlignment="1" pivotButton="0" quotePrefix="0" xfId="78">
      <alignment wrapText="1"/>
    </xf>
    <xf numFmtId="49" fontId="46" fillId="0" borderId="0" applyAlignment="1" pivotButton="0" quotePrefix="0" xfId="78">
      <alignment wrapText="1"/>
    </xf>
    <xf numFmtId="0" fontId="46" fillId="0" borderId="19" applyAlignment="1" pivotButton="0" quotePrefix="0" xfId="131">
      <alignment wrapText="1"/>
    </xf>
    <xf numFmtId="3" fontId="44" fillId="0" borderId="0" applyAlignment="1" pivotButton="0" quotePrefix="0" xfId="50">
      <alignment horizontal="center" wrapText="1"/>
    </xf>
    <xf numFmtId="0" fontId="47" fillId="0" borderId="0" applyAlignment="1" pivotButton="0" quotePrefix="0" xfId="133">
      <alignment wrapText="1"/>
    </xf>
    <xf numFmtId="0" fontId="47" fillId="0" borderId="0" applyAlignment="1" pivotButton="0" quotePrefix="0" xfId="133">
      <alignment wrapText="1"/>
    </xf>
    <xf numFmtId="0" fontId="47" fillId="0" borderId="0" applyAlignment="1" pivotButton="0" quotePrefix="0" xfId="132">
      <alignment horizontal="left" wrapText="1"/>
    </xf>
    <xf numFmtId="0" fontId="44" fillId="0" borderId="0" applyAlignment="1" pivotButton="0" quotePrefix="0" xfId="133">
      <alignment wrapText="1"/>
    </xf>
    <xf numFmtId="0" fontId="46" fillId="0" borderId="0" applyAlignment="1" pivotButton="0" quotePrefix="0" xfId="131">
      <alignment wrapText="1"/>
    </xf>
    <xf numFmtId="49" fontId="45" fillId="0" borderId="0" applyAlignment="1" pivotButton="0" quotePrefix="0" xfId="78">
      <alignment wrapText="1"/>
    </xf>
    <xf numFmtId="0" fontId="44" fillId="0" borderId="0" pivotButton="0" quotePrefix="0" xfId="78"/>
    <xf numFmtId="0" fontId="46" fillId="0" borderId="0" applyAlignment="1" pivotButton="0" quotePrefix="0" xfId="133">
      <alignment wrapText="1"/>
    </xf>
    <xf numFmtId="0" fontId="44" fillId="0" borderId="0" applyAlignment="1" pivotButton="0" quotePrefix="0" xfId="78">
      <alignment wrapText="1"/>
    </xf>
    <xf numFmtId="0" fontId="44" fillId="0" borderId="0" applyAlignment="1" pivotButton="0" quotePrefix="0" xfId="133">
      <alignment horizontal="left" wrapText="1"/>
    </xf>
    <xf numFmtId="0" fontId="15" fillId="0" borderId="0" applyAlignment="1" pivotButton="0" quotePrefix="0" xfId="78">
      <alignment wrapText="1"/>
    </xf>
    <xf numFmtId="0" fontId="45" fillId="0" borderId="0" applyAlignment="1" pivotButton="0" quotePrefix="0" xfId="78">
      <alignment wrapText="1"/>
    </xf>
    <xf numFmtId="0" fontId="44" fillId="0" borderId="0" applyAlignment="1" pivotButton="0" quotePrefix="0" xfId="78">
      <alignment wrapText="1"/>
    </xf>
    <xf numFmtId="11" fontId="0" fillId="29" borderId="0" pivotButton="0" quotePrefix="0" xfId="0"/>
    <xf numFmtId="166" fontId="3" fillId="0" borderId="4" applyAlignment="1" pivotButton="0" quotePrefix="0" xfId="4">
      <alignment horizontal="right" wrapText="1"/>
    </xf>
    <xf numFmtId="166" fontId="0" fillId="0" borderId="4" applyAlignment="1" pivotButton="0" quotePrefix="0" xfId="4">
      <alignment horizontal="right" wrapText="1"/>
    </xf>
    <xf numFmtId="167" fontId="3" fillId="0" borderId="4" applyAlignment="1" pivotButton="0" quotePrefix="0" xfId="4">
      <alignment horizontal="right" wrapText="1"/>
    </xf>
    <xf numFmtId="167" fontId="0" fillId="0" borderId="4" applyAlignment="1" pivotButton="0" quotePrefix="0" xfId="4">
      <alignment horizontal="right" wrapText="1"/>
    </xf>
    <xf numFmtId="166" fontId="5" fillId="0" borderId="3" applyAlignment="1" pivotButton="0" quotePrefix="0" xfId="3">
      <alignment horizontal="right" wrapText="1"/>
    </xf>
    <xf numFmtId="0" fontId="0" fillId="0" borderId="2" pivotButton="0" quotePrefix="0" xfId="0"/>
    <xf numFmtId="167" fontId="5" fillId="0" borderId="3" applyAlignment="1" pivotButton="0" quotePrefix="0" xfId="3">
      <alignment horizontal="right" wrapText="1"/>
    </xf>
    <xf numFmtId="0" fontId="0" fillId="0" borderId="20" pivotButton="0" quotePrefix="0" xfId="0"/>
    <xf numFmtId="164" fontId="51" fillId="0" borderId="0" applyAlignment="1" pivotButton="0" quotePrefix="0" xfId="78">
      <alignment horizontal="right"/>
    </xf>
    <xf numFmtId="0" fontId="0" fillId="0" borderId="19" pivotButton="0" quotePrefix="0" xfId="0"/>
    <xf numFmtId="166" fontId="0" fillId="28" borderId="0" applyAlignment="1" pivotButton="0" quotePrefix="0" xfId="153">
      <alignment horizontal="right"/>
    </xf>
    <xf numFmtId="165" fontId="0" fillId="0" borderId="0" pivotButton="0" quotePrefix="0" xfId="0"/>
    <xf numFmtId="166" fontId="0" fillId="0" borderId="0" pivotButton="0" quotePrefix="0" xfId="0"/>
    <xf numFmtId="166" fontId="0" fillId="0" borderId="0" pivotButton="0" quotePrefix="0" xfId="153"/>
  </cellXfs>
  <cellStyles count="155">
    <cellStyle name="Normal" xfId="0" builtinId="0"/>
    <cellStyle name="Normal 2" xfId="1"/>
    <cellStyle name="Footnotes: top row" xfId="2"/>
    <cellStyle name="Parent row" xfId="3"/>
    <cellStyle name="Body: normal cell" xfId="4"/>
    <cellStyle name="Header: bottom row" xfId="5"/>
    <cellStyle name="Font: Calibri, 9pt regular" xfId="6"/>
    <cellStyle name="Table title" xfId="7"/>
    <cellStyle name="20% - Accent1 2" xfId="8"/>
    <cellStyle name="20% - Accent2 2" xfId="9"/>
    <cellStyle name="20% - Accent3 2" xfId="10"/>
    <cellStyle name="20% - Accent4 2" xfId="11"/>
    <cellStyle name="20% - Accent5 2" xfId="12"/>
    <cellStyle name="20% - Accent6 2" xfId="13"/>
    <cellStyle name="40% - Accent1 2" xfId="14"/>
    <cellStyle name="40% - Accent2 2" xfId="15"/>
    <cellStyle name="40% - Accent3 2" xfId="16"/>
    <cellStyle name="40% - Accent4 2" xfId="17"/>
    <cellStyle name="40% - Accent5 2" xfId="18"/>
    <cellStyle name="40% - Accent6 2" xfId="19"/>
    <cellStyle name="60% - Accent1 2" xfId="20"/>
    <cellStyle name="60% - Accent2 2" xfId="21"/>
    <cellStyle name="60% - Accent3 2" xfId="22"/>
    <cellStyle name="60% - Accent4 2" xfId="23"/>
    <cellStyle name="60% - Accent5 2" xfId="24"/>
    <cellStyle name="60% - Accent6 2" xfId="25"/>
    <cellStyle name="Accent1 2" xfId="26"/>
    <cellStyle name="Accent2 2" xfId="27"/>
    <cellStyle name="Accent3 2" xfId="28"/>
    <cellStyle name="Accent4 2" xfId="29"/>
    <cellStyle name="Accent5 2" xfId="30"/>
    <cellStyle name="Accent6 2" xfId="31"/>
    <cellStyle name="Bad 2" xfId="32"/>
    <cellStyle name="Body: normal cell 2" xfId="33"/>
    <cellStyle name="Calculation 2" xfId="34"/>
    <cellStyle name="Check Cell 2" xfId="35"/>
    <cellStyle name="Column heading" xfId="36"/>
    <cellStyle name="Comma 2" xfId="37"/>
    <cellStyle name="Comma 2 2" xfId="38"/>
    <cellStyle name="Comma 3" xfId="39"/>
    <cellStyle name="Comma 4" xfId="40"/>
    <cellStyle name="Comma 5" xfId="41"/>
    <cellStyle name="Comma 6" xfId="42"/>
    <cellStyle name="Comma 7" xfId="43"/>
    <cellStyle name="Comma 8" xfId="44"/>
    <cellStyle name="Corner heading" xfId="45"/>
    <cellStyle name="Currency 2" xfId="46"/>
    <cellStyle name="Currency 3" xfId="47"/>
    <cellStyle name="Currency 3 2" xfId="48"/>
    <cellStyle name="Data" xfId="49"/>
    <cellStyle name="Data 2" xfId="50"/>
    <cellStyle name="Data no deci" xfId="51"/>
    <cellStyle name="Data Superscript" xfId="52"/>
    <cellStyle name="Data_1-1A-Regular" xfId="53"/>
    <cellStyle name="Explanatory Text 2" xfId="54"/>
    <cellStyle name="Font: Calibri, 9pt regular 2" xfId="55"/>
    <cellStyle name="Footnotes: top row 2" xfId="56"/>
    <cellStyle name="Good 2" xfId="57"/>
    <cellStyle name="Header: bottom row 2" xfId="58"/>
    <cellStyle name="Heading 1 2" xfId="59"/>
    <cellStyle name="Heading 2 2" xfId="60"/>
    <cellStyle name="Heading 3 2" xfId="61"/>
    <cellStyle name="Heading 4 2" xfId="62"/>
    <cellStyle name="Hed Side" xfId="63"/>
    <cellStyle name="Hed Side 2" xfId="64"/>
    <cellStyle name="Hed Side bold" xfId="65"/>
    <cellStyle name="Hed Side Indent" xfId="66"/>
    <cellStyle name="Hed Side Regular" xfId="67"/>
    <cellStyle name="Hed Side_1-1A-Regular" xfId="68"/>
    <cellStyle name="Hed Top" xfId="69"/>
    <cellStyle name="Hed Top - SECTION" xfId="70"/>
    <cellStyle name="Hed Top_3-new4" xfId="71"/>
    <cellStyle name="Hyperlink 2" xfId="72"/>
    <cellStyle name="Input 2" xfId="73"/>
    <cellStyle name="Linked Cell 2" xfId="74"/>
    <cellStyle name="Neutral 2" xfId="75"/>
    <cellStyle name="Normal 10" xfId="76"/>
    <cellStyle name="Normal 11" xfId="77"/>
    <cellStyle name="Normal 2 2" xfId="78"/>
    <cellStyle name="Normal 2 3" xfId="79"/>
    <cellStyle name="Normal 3" xfId="80"/>
    <cellStyle name="Normal 3 2" xfId="81"/>
    <cellStyle name="Normal 3 2 2" xfId="82"/>
    <cellStyle name="Normal 3 2 2 2" xfId="83"/>
    <cellStyle name="Normal 3 2 3" xfId="84"/>
    <cellStyle name="Normal 3 3" xfId="85"/>
    <cellStyle name="Normal 3 3 2" xfId="86"/>
    <cellStyle name="Normal 3 3 2 2" xfId="87"/>
    <cellStyle name="Normal 3 3 3" xfId="88"/>
    <cellStyle name="Normal 3 4" xfId="89"/>
    <cellStyle name="Normal 3 4 2" xfId="90"/>
    <cellStyle name="Normal 3 5" xfId="91"/>
    <cellStyle name="Normal 3 6" xfId="92"/>
    <cellStyle name="Normal 3 7" xfId="93"/>
    <cellStyle name="Normal 4" xfId="94"/>
    <cellStyle name="Normal 4 2" xfId="95"/>
    <cellStyle name="Normal 4 2 2" xfId="96"/>
    <cellStyle name="Normal 4 2 2 2" xfId="97"/>
    <cellStyle name="Normal 4 2 3" xfId="98"/>
    <cellStyle name="Normal 4 3" xfId="99"/>
    <cellStyle name="Normal 4 3 2" xfId="100"/>
    <cellStyle name="Normal 4 3 2 2" xfId="101"/>
    <cellStyle name="Normal 4 3 3" xfId="102"/>
    <cellStyle name="Normal 4 4" xfId="103"/>
    <cellStyle name="Normal 4 4 2" xfId="104"/>
    <cellStyle name="Normal 4 5" xfId="105"/>
    <cellStyle name="Normal 4 6" xfId="106"/>
    <cellStyle name="Normal 4 7" xfId="107"/>
    <cellStyle name="Normal 5" xfId="108"/>
    <cellStyle name="Normal 5 2" xfId="109"/>
    <cellStyle name="Normal 5 3" xfId="110"/>
    <cellStyle name="Normal 6" xfId="111"/>
    <cellStyle name="Normal 6 2" xfId="112"/>
    <cellStyle name="Normal 7" xfId="113"/>
    <cellStyle name="Normal 7 2" xfId="114"/>
    <cellStyle name="Normal 8" xfId="115"/>
    <cellStyle name="Normal 9" xfId="116"/>
    <cellStyle name="Note 2" xfId="117"/>
    <cellStyle name="Note 2 2" xfId="118"/>
    <cellStyle name="Output 2" xfId="119"/>
    <cellStyle name="Parent row 2" xfId="120"/>
    <cellStyle name="Percent 2" xfId="121"/>
    <cellStyle name="Percent 2 2" xfId="122"/>
    <cellStyle name="Percent 3" xfId="123"/>
    <cellStyle name="Percent 3 2" xfId="124"/>
    <cellStyle name="Percent 4" xfId="125"/>
    <cellStyle name="Reference" xfId="126"/>
    <cellStyle name="Row heading" xfId="127"/>
    <cellStyle name="Source Hed" xfId="128"/>
    <cellStyle name="Source Letter" xfId="129"/>
    <cellStyle name="Source Superscript" xfId="130"/>
    <cellStyle name="Source Superscript 2" xfId="131"/>
    <cellStyle name="Source Text" xfId="132"/>
    <cellStyle name="Source Text 2" xfId="133"/>
    <cellStyle name="State" xfId="134"/>
    <cellStyle name="Superscript" xfId="135"/>
    <cellStyle name="Table Data" xfId="136"/>
    <cellStyle name="Table Head Top" xfId="137"/>
    <cellStyle name="Table Hed Side" xfId="138"/>
    <cellStyle name="Table title 2" xfId="139"/>
    <cellStyle name="Title 2" xfId="140"/>
    <cellStyle name="Title Text" xfId="141"/>
    <cellStyle name="Title Text 1" xfId="142"/>
    <cellStyle name="Title Text 2" xfId="143"/>
    <cellStyle name="Title-1" xfId="144"/>
    <cellStyle name="Title-2" xfId="145"/>
    <cellStyle name="Title-3" xfId="146"/>
    <cellStyle name="Total 2" xfId="147"/>
    <cellStyle name="Warning Text 2" xfId="148"/>
    <cellStyle name="Wrap" xfId="149"/>
    <cellStyle name="Wrap Bold" xfId="150"/>
    <cellStyle name="Wrap Title" xfId="151"/>
    <cellStyle name="Wrap_NTS99-~11" xfId="152"/>
    <cellStyle name="Percent" xfId="153" builtinId="5"/>
    <cellStyle name="Hyperlink" xfId="154" builtinId="8"/>
  </cellStyles>
  <tableStyles count="0" defaultTableStyle="TableStyleMedium2" defaultPivotStyle="PivotStyleLight16"/>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externalLink" Target="/xl/externalLinks/externalLink1.xml" Id="rId24"/><Relationship Type="http://schemas.openxmlformats.org/officeDocument/2006/relationships/styles" Target="styles.xml" Id="rId25"/><Relationship Type="http://schemas.openxmlformats.org/officeDocument/2006/relationships/theme" Target="theme/theme1.xml" Id="rId26"/></Relationships>
</file>

<file path=xl/externalLinks/_rels/externalLink1.xml.rels><Relationships xmlns="http://schemas.openxmlformats.org/package/2006/relationships"><Relationship Type="http://schemas.openxmlformats.org/officeDocument/2006/relationships/externalLinkPath" Target="file:///D:\WINDOWS\TEMP\USFreight97-93.xls"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www.californiahydrogen.org/wp-content/uploads/files/doe_fuelcell_factsheet.pdf" TargetMode="External" Id="rId1"/></Relationships>
</file>

<file path=xl/worksheets/_rels/sheet10.xml.rels><Relationships xmlns="http://schemas.openxmlformats.org/package/2006/relationships"><Relationship Type="http://schemas.openxmlformats.org/officeDocument/2006/relationships/hyperlink" Target="https://www.sustainablebusinesstoolkit.com/lpg-vs-petrol-vehicles/" TargetMode="External" Id="rId1"/><Relationship Type="http://schemas.openxmlformats.org/officeDocument/2006/relationships/hyperlink" Target="https://afdc.energy.gov/vehicles/propane.html" TargetMode="External" Id="rId2"/></Relationships>
</file>

<file path=xl/worksheets/sheet1.xml><?xml version="1.0" encoding="utf-8"?>
<worksheet xmlns="http://schemas.openxmlformats.org/spreadsheetml/2006/main">
  <sheetPr>
    <outlinePr summaryBelow="1" summaryRight="1"/>
    <pageSetUpPr/>
  </sheetPr>
  <dimension ref="A1:B135"/>
  <sheetViews>
    <sheetView tabSelected="1" topLeftCell="A28" workbookViewId="0">
      <selection activeCell="B7" sqref="B7"/>
    </sheetView>
  </sheetViews>
  <sheetFormatPr baseColWidth="8" defaultRowHeight="14.25"/>
  <cols>
    <col width="13.3984375" customWidth="1" style="44" min="1" max="1"/>
    <col width="107.3984375" customWidth="1" style="44" min="2" max="2"/>
  </cols>
  <sheetData>
    <row r="1">
      <c r="A1" s="52" t="inlineStr">
        <is>
          <t>BNVFE BAU New Vehicle Fuel Economy</t>
        </is>
      </c>
    </row>
    <row r="3">
      <c r="A3" s="52" t="inlineStr">
        <is>
          <t>Sources:</t>
        </is>
      </c>
      <c r="B3" s="2" t="inlineStr">
        <is>
          <t>See Notes section for which vehicle types use which sources</t>
        </is>
      </c>
    </row>
    <row r="4">
      <c r="B4" t="inlineStr">
        <is>
          <t>EIA</t>
        </is>
      </c>
    </row>
    <row r="5">
      <c r="B5" s="5" t="n">
        <v>2020</v>
      </c>
    </row>
    <row r="6">
      <c r="B6" t="inlineStr">
        <is>
          <t>Annual Energy Outlook 2020</t>
        </is>
      </c>
    </row>
    <row r="7">
      <c r="B7" t="inlineStr">
        <is>
          <t>https://www.eia.gov/outlooks/aeo/tables_ref.cfm</t>
        </is>
      </c>
    </row>
    <row r="8">
      <c r="B8" t="inlineStr">
        <is>
          <t>Tables 7, 36, 48, 49, 50</t>
        </is>
      </c>
    </row>
    <row r="10">
      <c r="B10" t="inlineStr">
        <is>
          <t>Bureau of Transportation Statistics</t>
        </is>
      </c>
    </row>
    <row r="11">
      <c r="B11" s="5" t="n">
        <v>2017</v>
      </c>
    </row>
    <row r="12">
      <c r="B12" t="inlineStr">
        <is>
          <t>National Transportation Statistics</t>
        </is>
      </c>
    </row>
    <row r="13">
      <c r="B13" t="inlineStr">
        <is>
          <t>https://www.rita.dot.gov/bts/sites/rita.dot.gov.bts/files/publications/national_transportation_statistics/index.html</t>
        </is>
      </c>
    </row>
    <row r="14">
      <c r="B14" t="inlineStr">
        <is>
          <t>Table 1-40</t>
        </is>
      </c>
    </row>
    <row r="16">
      <c r="B16" t="inlineStr">
        <is>
          <t>U.S. Coast Guard</t>
        </is>
      </c>
    </row>
    <row r="17">
      <c r="B17" s="5" t="n">
        <v>2013</v>
      </c>
    </row>
    <row r="18">
      <c r="B18" t="inlineStr">
        <is>
          <t>National Recreational Boating Survey 2012</t>
        </is>
      </c>
    </row>
    <row r="19">
      <c r="B19" t="inlineStr">
        <is>
          <t>http://www.uscgboating.org/library/recreational-boating-servey/2012survey%20report.pdf</t>
        </is>
      </c>
    </row>
    <row r="20">
      <c r="B20" t="inlineStr">
        <is>
          <t>Page 63, Table 40</t>
        </is>
      </c>
    </row>
    <row r="22">
      <c r="B22" t="inlineStr">
        <is>
          <t>U.S. Department of Energy Hydrogen Program</t>
        </is>
      </c>
    </row>
    <row r="23">
      <c r="B23" s="5" t="n">
        <v>2006</v>
      </c>
    </row>
    <row r="24">
      <c r="B24" t="inlineStr">
        <is>
          <t>Hydrogen Fuel Cells</t>
        </is>
      </c>
    </row>
    <row r="25">
      <c r="B25" s="56" t="inlineStr">
        <is>
          <t>https://www.californiahydrogen.org/wp-content/uploads/files/doe_fuelcell_factsheet.pdf</t>
        </is>
      </c>
    </row>
    <row r="27">
      <c r="B27" t="inlineStr">
        <is>
          <t>Others as noted on "Calculations Etc" tab</t>
        </is>
      </c>
    </row>
    <row r="29">
      <c r="B29" s="2" t="inlineStr">
        <is>
          <t>Improvement in EV efficiency relative to start year</t>
        </is>
      </c>
    </row>
    <row r="30">
      <c r="B30" t="inlineStr">
        <is>
          <t>National Academies Press</t>
        </is>
      </c>
    </row>
    <row r="31">
      <c r="B31" s="5" t="n">
        <v>2013</v>
      </c>
    </row>
    <row r="32">
      <c r="B32" t="inlineStr">
        <is>
          <t>Transitions to Alternative Vehibles and Fuels</t>
        </is>
      </c>
    </row>
    <row r="33">
      <c r="B33" t="inlineStr">
        <is>
          <t>https://www.nap.edu/read/18264/chapter/17#290</t>
        </is>
      </c>
    </row>
    <row r="34">
      <c r="B34" t="inlineStr">
        <is>
          <t>Page 290, Table F.28</t>
        </is>
      </c>
    </row>
    <row r="36">
      <c r="A36" s="52" t="inlineStr">
        <is>
          <t>Notes</t>
        </is>
      </c>
    </row>
    <row r="37">
      <c r="A37" t="inlineStr">
        <is>
          <t>This variable gives fuel economy for new vehicles in units of cargo distance per BTU.</t>
        </is>
      </c>
    </row>
    <row r="39">
      <c r="A39" s="52" t="inlineStr">
        <is>
          <t>passenger and freight LDVs</t>
        </is>
      </c>
    </row>
    <row r="40">
      <c r="A40" s="57" t="inlineStr">
        <is>
          <t>Sources: AEO 7, NAP F28, others as noted on "Calculations Etc" tab</t>
        </is>
      </c>
    </row>
    <row r="41">
      <c r="A41" t="inlineStr">
        <is>
          <t>New LDV efficiency for passenger vehicles (combining cars and light non-commercial</t>
        </is>
      </c>
    </row>
    <row r="42">
      <c r="A42" t="inlineStr">
        <is>
          <t>trucks) and for freight vehicles (light commercial trucks) are available from AEO 7.</t>
        </is>
      </c>
    </row>
    <row r="43">
      <c r="A43" t="inlineStr">
        <is>
          <t>We use passenger and freight loadings from the variable AVLo to convert to cargo distance, and we use</t>
        </is>
      </c>
    </row>
    <row r="44">
      <c r="A44" t="inlineStr">
        <is>
          <t>the energy content in gasoline (the most common fuel used by LDVs) to convert to BTU.</t>
        </is>
      </c>
    </row>
    <row r="45">
      <c r="A45" t="inlineStr">
        <is>
          <t>We adjust the efficiency for electricity, accounting for the share of electricity used by</t>
        </is>
      </c>
    </row>
    <row r="46">
      <c r="A46" t="inlineStr">
        <is>
          <t>plug-in hybrids.  (See tab "Calculations Etc" for these values and sources.)</t>
        </is>
      </c>
    </row>
    <row r="47">
      <c r="A47" t="inlineStr">
        <is>
          <t>Gasoline LDV fuel economy is driven in large part by tightening fuel economy standards,</t>
        </is>
      </c>
    </row>
    <row r="48">
      <c r="A48" t="inlineStr">
        <is>
          <t>but electric vehicles already vastly exceed these standards.  Therefore, for battery</t>
        </is>
      </c>
    </row>
    <row r="49">
      <c r="A49" t="inlineStr">
        <is>
          <t>electric vehicles and the electric share of plug-in hybrid vehicles, we use an improvement</t>
        </is>
      </c>
    </row>
    <row r="50">
      <c r="A50" t="inlineStr">
        <is>
          <t>rate from a National Academies study rather than following the</t>
        </is>
      </c>
    </row>
    <row r="51">
      <c r="A51" t="inlineStr">
        <is>
          <t>improvement rate of gasoline LDVs.</t>
        </is>
      </c>
    </row>
    <row r="53">
      <c r="A53" s="52" t="inlineStr">
        <is>
          <t>passenger HDVs</t>
        </is>
      </c>
    </row>
    <row r="54">
      <c r="A54" s="57" t="inlineStr">
        <is>
          <t>Sources: AEO 7, NAP F28, others as noted on "Calculations Etc" tab</t>
        </is>
      </c>
    </row>
    <row r="55">
      <c r="A55" t="inlineStr">
        <is>
          <t>Passenger*miles are taken for a single, historical year (calculated from variables AVLo, BAADTbVT, and SYVbT) and divided by the energy</t>
        </is>
      </c>
    </row>
    <row r="56">
      <c r="A56" t="inlineStr">
        <is>
          <t>use of buses in the start year (AEO 7) to find the fleet average passenger-miles/BTU.  We then adjust for the ratio of fleet average to new vehicle fuel economy</t>
        </is>
      </c>
    </row>
    <row r="57">
      <c r="A57" t="inlineStr">
        <is>
          <t>in freight HDVs (AEO 50), since this ratio is not available in the AEO data for</t>
        </is>
      </c>
    </row>
    <row r="58">
      <c r="A58" t="inlineStr">
        <is>
          <t>passenger HDVs.  For projecting future year efficiency improvements, we follow the</t>
        </is>
      </c>
    </row>
    <row r="59">
      <c r="A59" t="inlineStr">
        <is>
          <t>improvement rate of freight HDVs (AEO 50).</t>
        </is>
      </c>
    </row>
    <row r="60">
      <c r="A60" t="inlineStr">
        <is>
          <t>We adjust the efficiency for electricity, accounting for the share of electricity used by</t>
        </is>
      </c>
    </row>
    <row r="61">
      <c r="A61" t="inlineStr">
        <is>
          <t>plug-in hybrids.  (See tab "Calculations Etc" for these values and sources.)</t>
        </is>
      </c>
    </row>
    <row r="62">
      <c r="A62" t="inlineStr">
        <is>
          <t>Diesel HDV fuel economy is driven in large part by tightening fuel economy standards,</t>
        </is>
      </c>
    </row>
    <row r="63">
      <c r="A63" t="inlineStr">
        <is>
          <t>but electric vehicles already vastly exceed these standards.  Therefore, for battery</t>
        </is>
      </c>
    </row>
    <row r="64">
      <c r="A64" t="inlineStr">
        <is>
          <t>electric vehicles and the electric share of plug-in hybrid vehicles, we use an improvement</t>
        </is>
      </c>
    </row>
    <row r="65">
      <c r="A65" t="inlineStr">
        <is>
          <t>rate from a National Academies study rather than following the</t>
        </is>
      </c>
    </row>
    <row r="66">
      <c r="A66" t="inlineStr">
        <is>
          <t>improvement rate of Diesel HDVs.</t>
        </is>
      </c>
    </row>
    <row r="68">
      <c r="A68" s="52" t="inlineStr">
        <is>
          <t>freight HDVs</t>
        </is>
      </c>
    </row>
    <row r="69">
      <c r="A69" s="57" t="inlineStr">
        <is>
          <t>Sources: AEO 50, NAP F28, others as noted on "Calculations Etc" tab</t>
        </is>
      </c>
    </row>
    <row r="70">
      <c r="A70" t="inlineStr">
        <is>
          <t>New freight HDV efficiency is available directly from AEO 50.</t>
        </is>
      </c>
    </row>
    <row r="71">
      <c r="A71" t="inlineStr">
        <is>
          <t>We use freight loading from the variable AVLo to convert to cargo distance, and we use</t>
        </is>
      </c>
    </row>
    <row r="72">
      <c r="A72" t="inlineStr">
        <is>
          <t>the energy content in diesel (the most common fuel used by HDVs) to convert to BTU.</t>
        </is>
      </c>
    </row>
    <row r="73">
      <c r="A73" t="inlineStr">
        <is>
          <t>We adjust the efficiency for electricity, accounting for the share of electricity used by</t>
        </is>
      </c>
    </row>
    <row r="74">
      <c r="A74" t="inlineStr">
        <is>
          <t>plug-in hybrids.  (See tab "Calculations Etc" for these values and sources.)</t>
        </is>
      </c>
    </row>
    <row r="75">
      <c r="A75" t="inlineStr">
        <is>
          <t>Diesel HDV fuel economy is driven in large part by tightening fuel economy standards,</t>
        </is>
      </c>
    </row>
    <row r="76">
      <c r="A76" t="inlineStr">
        <is>
          <t>but electric vehicles already vastly exceed these standards.  Therefore, for battery</t>
        </is>
      </c>
    </row>
    <row r="77">
      <c r="A77" t="inlineStr">
        <is>
          <t>electric vehicles and the electric share of plug-in hybrid vehicles, we use an improvement</t>
        </is>
      </c>
    </row>
    <row r="78">
      <c r="A78" t="inlineStr">
        <is>
          <t>rate from a National Academies study rather than following the</t>
        </is>
      </c>
    </row>
    <row r="79">
      <c r="A79" t="inlineStr">
        <is>
          <t>improvement rate of Diesel HDVs.</t>
        </is>
      </c>
    </row>
    <row r="81">
      <c r="A81" s="52" t="inlineStr">
        <is>
          <t>freight and passenger aircraft</t>
        </is>
      </c>
    </row>
    <row r="82">
      <c r="A82" s="57" t="inlineStr">
        <is>
          <t>Sources: AEO 48, AEO 49</t>
        </is>
      </c>
    </row>
    <row r="83">
      <c r="A83" t="inlineStr">
        <is>
          <t xml:space="preserve">We take overall passenger*miles and freight ton*miles from AEO 48.  We divide by overall aircraft </t>
        </is>
      </c>
    </row>
    <row r="84">
      <c r="A84" t="inlineStr">
        <is>
          <t>fuel use (apportioning fuel use between passenger and freight aircraft based on</t>
        </is>
      </c>
    </row>
    <row r="85">
      <c r="A85" t="inlineStr">
        <is>
          <t>fractions of the active aircraft stock that consist of these types, from AEO 49).</t>
        </is>
      </c>
    </row>
    <row r="86">
      <c r="A86" t="inlineStr">
        <is>
          <t>We multiply by the ratio of new aircraft fuel economy to fleet average aircraft</t>
        </is>
      </c>
    </row>
    <row r="87">
      <c r="A87" t="inlineStr">
        <is>
          <t>fuel economy (from AEO 48).</t>
        </is>
      </c>
    </row>
    <row r="89">
      <c r="A89" s="52" t="inlineStr">
        <is>
          <t>freight rail</t>
        </is>
      </c>
    </row>
    <row r="90">
      <c r="A90" s="57" t="inlineStr">
        <is>
          <t>Sources: AEO 7, AEO 48, AEO 49</t>
        </is>
      </c>
    </row>
    <row r="91">
      <c r="A91" t="inlineStr">
        <is>
          <t>Freight rail efficiency is available directly from AEO 7.  Since a ratio of new rail fuel</t>
        </is>
      </c>
    </row>
    <row r="92">
      <c r="A92" t="inlineStr">
        <is>
          <t>economy to fleet average rail fuel economy is not available, we multiply by the</t>
        </is>
      </c>
    </row>
    <row r="93">
      <c r="A93" t="inlineStr">
        <is>
          <t>ratio for aircraft, as noted above.</t>
        </is>
      </c>
    </row>
    <row r="95">
      <c r="A95" s="52" t="inlineStr">
        <is>
          <t>passenger rail</t>
        </is>
      </c>
    </row>
    <row r="96">
      <c r="A96" s="57" t="inlineStr">
        <is>
          <t>Sources: AEO 7, others as noted on "Calculations Etc" tab</t>
        </is>
      </c>
    </row>
    <row r="97">
      <c r="A97" t="inlineStr">
        <is>
          <t>Passenger*miles are taken for a single, historical year (calculated from variables AVLo, BAADTbVT, and SYVbT) and divided by the energy</t>
        </is>
      </c>
    </row>
    <row r="98">
      <c r="A98" t="inlineStr">
        <is>
          <t>use of passenger rail in the start year (AEO 7).  We use this fleet average efficiency</t>
        </is>
      </c>
    </row>
    <row r="99">
      <c r="A99" t="inlineStr">
        <is>
          <t>as the efficiency for new passenger rail, and we hold it constant for all years, as we</t>
        </is>
      </c>
    </row>
    <row r="100">
      <c r="A100" t="inlineStr">
        <is>
          <t>do not have reason to believe passenger rail efficiency is changing significantly with time.</t>
        </is>
      </c>
    </row>
    <row r="102">
      <c r="A102" s="52" t="inlineStr">
        <is>
          <t>freight ships</t>
        </is>
      </c>
    </row>
    <row r="103">
      <c r="A103" s="57" t="inlineStr">
        <is>
          <t>Sources: AEO 7, AEO 48, AEO 49</t>
        </is>
      </c>
    </row>
    <row r="104">
      <c r="A104" t="inlineStr">
        <is>
          <t>Freight ship efficiency (for domestic shipping) is available directly from AEO 7.  We</t>
        </is>
      </c>
    </row>
    <row r="105">
      <c r="A105" t="inlineStr">
        <is>
          <t>use this value to represent all freight shipping.  Since a ratio of new ship fuel economy</t>
        </is>
      </c>
    </row>
    <row r="106">
      <c r="A106" t="inlineStr">
        <is>
          <t>to fleet average ship fuel economy is not available, we multiply by that ratio for aircraft,</t>
        </is>
      </c>
    </row>
    <row r="107">
      <c r="A107" t="inlineStr">
        <is>
          <t>calculated as noted above.</t>
        </is>
      </c>
    </row>
    <row r="109">
      <c r="A109" s="52" t="inlineStr">
        <is>
          <t>passenger ships</t>
        </is>
      </c>
    </row>
    <row r="110">
      <c r="A110" s="57" t="inlineStr">
        <is>
          <t>Sources: NRBS 40, AEO 7</t>
        </is>
      </c>
    </row>
    <row r="111">
      <c r="A111" t="inlineStr">
        <is>
          <t>Recreational boats (the EIA category, which we treat as passenger ships in the model) are</t>
        </is>
      </c>
    </row>
    <row r="112">
      <c r="A112" t="inlineStr">
        <is>
          <t>primarily characterized per hour of use, not per mile traveled, so statistics for this mode</t>
        </is>
      </c>
    </row>
    <row r="113">
      <c r="A113" t="inlineStr">
        <is>
          <t>are in passenger*hours, not passenger*miles.  The units ultimately cancel in the model,</t>
        </is>
      </c>
    </row>
    <row r="114">
      <c r="A114" t="inlineStr">
        <is>
          <t xml:space="preserve">producing correct BTU values.  </t>
        </is>
      </c>
    </row>
    <row r="115">
      <c r="A115" t="inlineStr">
        <is>
          <t>Passenger*hours are taken for a single, historical year (NRBS 40) and divided by the energy</t>
        </is>
      </c>
    </row>
    <row r="116">
      <c r="A116" t="inlineStr">
        <is>
          <t>use of recreational boats in the start year (AEO 7).  We use this fleet average efficiency</t>
        </is>
      </c>
    </row>
    <row r="117">
      <c r="A117" t="inlineStr">
        <is>
          <t>as the efficiency for new recreational boats, and we hold it constant for all years, as we</t>
        </is>
      </c>
    </row>
    <row r="118">
      <c r="A118" t="inlineStr">
        <is>
          <t>do not have reason to believe recreational boat efficiency is changing significantly with time.</t>
        </is>
      </c>
    </row>
    <row r="120">
      <c r="A120" s="52" t="inlineStr">
        <is>
          <t>passenger motorbikes</t>
        </is>
      </c>
    </row>
    <row r="121">
      <c r="A121" s="57" t="inlineStr">
        <is>
          <t>Sources: AEO 36, NTS 1-40</t>
        </is>
      </c>
    </row>
    <row r="122">
      <c r="A122" t="inlineStr">
        <is>
          <t>Passenger*miles are taken for a single, historical year (NTS 1-40) and divided by the energy</t>
        </is>
      </c>
    </row>
    <row r="123">
      <c r="A123" t="inlineStr">
        <is>
          <t>use of motorcycles in the start year (AEO36).  We use this fleet average efficiency</t>
        </is>
      </c>
    </row>
    <row r="124">
      <c r="A124" t="inlineStr">
        <is>
          <t>as the efficiency for new motorcycles, and we hold it constant for all years, as we</t>
        </is>
      </c>
    </row>
    <row r="125">
      <c r="A125" t="inlineStr">
        <is>
          <t>do not have reason to believe motorcycle efficiency is changing significantly with time.</t>
        </is>
      </c>
    </row>
    <row r="126">
      <c r="A126" t="inlineStr">
        <is>
          <t>Almost all motorcycles in the U.S. use gasoline.  Accordingly, we use the calculated</t>
        </is>
      </c>
    </row>
    <row r="127">
      <c r="A127" t="inlineStr">
        <is>
          <t>overall efficiency to represent gasoline, as well as other combustible fuel types.</t>
        </is>
      </c>
    </row>
    <row r="128">
      <c r="A128" t="inlineStr">
        <is>
          <t>We adjust the efficiency for electricity, accounting for the share of electricity used by</t>
        </is>
      </c>
    </row>
    <row r="129">
      <c r="A129" t="inlineStr">
        <is>
          <t>plug-in hybrids.  (See tab "Calculations Etc" for these values and sources.)</t>
        </is>
      </c>
    </row>
    <row r="131">
      <c r="A131" s="52" t="inlineStr">
        <is>
          <t>freight motorbikes</t>
        </is>
      </c>
    </row>
    <row r="132">
      <c r="A132" t="inlineStr">
        <is>
          <t>This vehicle type is not used in the U.S. model.</t>
        </is>
      </c>
    </row>
    <row r="135">
      <c r="A135" t="inlineStr">
        <is>
          <t>NTS_YR</t>
        </is>
      </c>
      <c r="B135" t="n">
        <v>2017</v>
      </c>
    </row>
  </sheetData>
  <hyperlinks>
    <hyperlink xmlns:r="http://schemas.openxmlformats.org/officeDocument/2006/relationships" ref="B25" r:id="rId1"/>
  </hyperlinks>
  <pageMargins left="0.7" right="0.7" top="0.75" bottom="0.75" header="0.3" footer="0.3"/>
  <pageSetup orientation="portrait"/>
</worksheet>
</file>

<file path=xl/worksheets/sheet10.xml><?xml version="1.0" encoding="utf-8"?>
<worksheet xmlns="http://schemas.openxmlformats.org/spreadsheetml/2006/main">
  <sheetPr>
    <outlinePr summaryBelow="1" summaryRight="1"/>
    <pageSetUpPr/>
  </sheetPr>
  <dimension ref="A1:AK43"/>
  <sheetViews>
    <sheetView topLeftCell="A10" workbookViewId="0">
      <selection activeCell="B16" sqref="B16"/>
    </sheetView>
  </sheetViews>
  <sheetFormatPr baseColWidth="8" defaultRowHeight="14.25"/>
  <cols>
    <col width="50.3984375" customWidth="1" style="44" min="1" max="1"/>
  </cols>
  <sheetData>
    <row r="1">
      <c r="A1" s="2" t="inlineStr">
        <is>
          <t>Aircraft shares by cargo type</t>
        </is>
      </c>
      <c r="B1" s="3" t="n"/>
      <c r="C1" s="3" t="n"/>
      <c r="D1" s="3" t="n"/>
      <c r="E1" s="3" t="n"/>
      <c r="F1" s="3" t="n"/>
      <c r="G1" s="3" t="n"/>
      <c r="H1" s="3" t="n"/>
      <c r="I1" s="3" t="n"/>
      <c r="J1" s="3" t="n"/>
      <c r="K1" s="3" t="n"/>
      <c r="L1" s="3" t="n"/>
      <c r="M1" s="3" t="n"/>
      <c r="N1" s="3" t="n"/>
      <c r="O1" s="3" t="n"/>
      <c r="P1" s="3" t="n"/>
      <c r="Q1" s="3" t="n"/>
      <c r="R1" s="3" t="n"/>
      <c r="S1" s="3" t="n"/>
      <c r="T1" s="3" t="n"/>
      <c r="U1" s="3" t="n"/>
      <c r="V1" s="3" t="n"/>
      <c r="W1" s="3" t="n"/>
      <c r="X1" s="3" t="n"/>
      <c r="Y1" s="3" t="n"/>
      <c r="Z1" s="3" t="n"/>
      <c r="AA1" s="3" t="n"/>
      <c r="AB1" s="3" t="n"/>
      <c r="AC1" s="3" t="n"/>
      <c r="AD1" s="3" t="n"/>
      <c r="AE1" s="3" t="n"/>
      <c r="AF1" s="3" t="n"/>
      <c r="AG1" s="3" t="n"/>
      <c r="AH1" s="3" t="n"/>
      <c r="AI1" s="3" t="n"/>
      <c r="AJ1" s="3" t="n"/>
    </row>
    <row r="2">
      <c r="B2" t="n">
        <v>2019</v>
      </c>
      <c r="C2" t="n">
        <v>2020</v>
      </c>
      <c r="D2" t="n">
        <v>2021</v>
      </c>
      <c r="E2" t="n">
        <v>2022</v>
      </c>
      <c r="F2" t="n">
        <v>2023</v>
      </c>
      <c r="G2" t="n">
        <v>2024</v>
      </c>
      <c r="H2" t="n">
        <v>2025</v>
      </c>
      <c r="I2" t="n">
        <v>2026</v>
      </c>
      <c r="J2" t="n">
        <v>2027</v>
      </c>
      <c r="K2" t="n">
        <v>2028</v>
      </c>
      <c r="L2" t="n">
        <v>2029</v>
      </c>
      <c r="M2" t="n">
        <v>2030</v>
      </c>
      <c r="N2" t="n">
        <v>2031</v>
      </c>
      <c r="O2" t="n">
        <v>2032</v>
      </c>
      <c r="P2" t="n">
        <v>2033</v>
      </c>
      <c r="Q2" t="n">
        <v>2034</v>
      </c>
      <c r="R2" t="n">
        <v>2035</v>
      </c>
      <c r="S2" t="n">
        <v>2036</v>
      </c>
      <c r="T2" t="n">
        <v>2037</v>
      </c>
      <c r="U2" t="n">
        <v>2038</v>
      </c>
      <c r="V2" t="n">
        <v>2039</v>
      </c>
      <c r="W2" t="n">
        <v>2040</v>
      </c>
      <c r="X2" t="n">
        <v>2041</v>
      </c>
      <c r="Y2" t="n">
        <v>2042</v>
      </c>
      <c r="Z2" t="n">
        <v>2043</v>
      </c>
      <c r="AA2" t="n">
        <v>2044</v>
      </c>
      <c r="AB2" t="n">
        <v>2045</v>
      </c>
      <c r="AC2" t="n">
        <v>2046</v>
      </c>
      <c r="AD2" t="n">
        <v>2047</v>
      </c>
      <c r="AE2" t="n">
        <v>2048</v>
      </c>
      <c r="AF2" t="n">
        <v>2049</v>
      </c>
      <c r="AG2" t="n">
        <v>2050</v>
      </c>
    </row>
    <row r="3">
      <c r="A3" t="inlineStr">
        <is>
          <t>share of active aircraft that are passenger aircraft</t>
        </is>
      </c>
      <c r="B3">
        <f>(INDEX('AEO 48'!$C$72:$AJ$72,MATCH('Calculations Etc'!B$2,'AEO 48'!$C$1:$AJ$1,0))-INDEX('AEO 48'!$C$184:$AJ$184,MATCH('Calculations Etc'!B$2,'AEO 48'!$C$1:$AJ$1,0)))/INDEX('AEO 48'!$C$72:$AJ$72,MATCH('Calculations Etc'!B$2,'AEO 48'!$C$1:$AJ$1,0))</f>
        <v/>
      </c>
      <c r="C3">
        <f>(INDEX('AEO 48'!$C$72:$AJ$72,MATCH('Calculations Etc'!C$2,'AEO 48'!$C$1:$AJ$1,0))-INDEX('AEO 48'!$C$184:$AJ$184,MATCH('Calculations Etc'!C$2,'AEO 48'!$C$1:$AJ$1,0)))/INDEX('AEO 48'!$C$72:$AJ$72,MATCH('Calculations Etc'!C$2,'AEO 48'!$C$1:$AJ$1,0))</f>
        <v/>
      </c>
      <c r="D3">
        <f>(INDEX('AEO 48'!$C$72:$AJ$72,MATCH('Calculations Etc'!D$2,'AEO 48'!$C$1:$AJ$1,0))-INDEX('AEO 48'!$C$184:$AJ$184,MATCH('Calculations Etc'!D$2,'AEO 48'!$C$1:$AJ$1,0)))/INDEX('AEO 48'!$C$72:$AJ$72,MATCH('Calculations Etc'!D$2,'AEO 48'!$C$1:$AJ$1,0))</f>
        <v/>
      </c>
      <c r="E3">
        <f>(INDEX('AEO 48'!$C$72:$AJ$72,MATCH('Calculations Etc'!E$2,'AEO 48'!$C$1:$AJ$1,0))-INDEX('AEO 48'!$C$184:$AJ$184,MATCH('Calculations Etc'!E$2,'AEO 48'!$C$1:$AJ$1,0)))/INDEX('AEO 48'!$C$72:$AJ$72,MATCH('Calculations Etc'!E$2,'AEO 48'!$C$1:$AJ$1,0))</f>
        <v/>
      </c>
      <c r="F3">
        <f>(INDEX('AEO 48'!$C$72:$AJ$72,MATCH('Calculations Etc'!F$2,'AEO 48'!$C$1:$AJ$1,0))-INDEX('AEO 48'!$C$184:$AJ$184,MATCH('Calculations Etc'!F$2,'AEO 48'!$C$1:$AJ$1,0)))/INDEX('AEO 48'!$C$72:$AJ$72,MATCH('Calculations Etc'!F$2,'AEO 48'!$C$1:$AJ$1,0))</f>
        <v/>
      </c>
      <c r="G3">
        <f>(INDEX('AEO 48'!$C$72:$AJ$72,MATCH('Calculations Etc'!G$2,'AEO 48'!$C$1:$AJ$1,0))-INDEX('AEO 48'!$C$184:$AJ$184,MATCH('Calculations Etc'!G$2,'AEO 48'!$C$1:$AJ$1,0)))/INDEX('AEO 48'!$C$72:$AJ$72,MATCH('Calculations Etc'!G$2,'AEO 48'!$C$1:$AJ$1,0))</f>
        <v/>
      </c>
      <c r="H3">
        <f>(INDEX('AEO 48'!$C$72:$AJ$72,MATCH('Calculations Etc'!H$2,'AEO 48'!$C$1:$AJ$1,0))-INDEX('AEO 48'!$C$184:$AJ$184,MATCH('Calculations Etc'!H$2,'AEO 48'!$C$1:$AJ$1,0)))/INDEX('AEO 48'!$C$72:$AJ$72,MATCH('Calculations Etc'!H$2,'AEO 48'!$C$1:$AJ$1,0))</f>
        <v/>
      </c>
      <c r="I3">
        <f>(INDEX('AEO 48'!$C$72:$AJ$72,MATCH('Calculations Etc'!I$2,'AEO 48'!$C$1:$AJ$1,0))-INDEX('AEO 48'!$C$184:$AJ$184,MATCH('Calculations Etc'!I$2,'AEO 48'!$C$1:$AJ$1,0)))/INDEX('AEO 48'!$C$72:$AJ$72,MATCH('Calculations Etc'!I$2,'AEO 48'!$C$1:$AJ$1,0))</f>
        <v/>
      </c>
      <c r="J3">
        <f>(INDEX('AEO 48'!$C$72:$AJ$72,MATCH('Calculations Etc'!J$2,'AEO 48'!$C$1:$AJ$1,0))-INDEX('AEO 48'!$C$184:$AJ$184,MATCH('Calculations Etc'!J$2,'AEO 48'!$C$1:$AJ$1,0)))/INDEX('AEO 48'!$C$72:$AJ$72,MATCH('Calculations Etc'!J$2,'AEO 48'!$C$1:$AJ$1,0))</f>
        <v/>
      </c>
      <c r="K3">
        <f>(INDEX('AEO 48'!$C$72:$AJ$72,MATCH('Calculations Etc'!K$2,'AEO 48'!$C$1:$AJ$1,0))-INDEX('AEO 48'!$C$184:$AJ$184,MATCH('Calculations Etc'!K$2,'AEO 48'!$C$1:$AJ$1,0)))/INDEX('AEO 48'!$C$72:$AJ$72,MATCH('Calculations Etc'!K$2,'AEO 48'!$C$1:$AJ$1,0))</f>
        <v/>
      </c>
      <c r="L3">
        <f>(INDEX('AEO 48'!$C$72:$AJ$72,MATCH('Calculations Etc'!L$2,'AEO 48'!$C$1:$AJ$1,0))-INDEX('AEO 48'!$C$184:$AJ$184,MATCH('Calculations Etc'!L$2,'AEO 48'!$C$1:$AJ$1,0)))/INDEX('AEO 48'!$C$72:$AJ$72,MATCH('Calculations Etc'!L$2,'AEO 48'!$C$1:$AJ$1,0))</f>
        <v/>
      </c>
      <c r="M3">
        <f>(INDEX('AEO 48'!$C$72:$AJ$72,MATCH('Calculations Etc'!M$2,'AEO 48'!$C$1:$AJ$1,0))-INDEX('AEO 48'!$C$184:$AJ$184,MATCH('Calculations Etc'!M$2,'AEO 48'!$C$1:$AJ$1,0)))/INDEX('AEO 48'!$C$72:$AJ$72,MATCH('Calculations Etc'!M$2,'AEO 48'!$C$1:$AJ$1,0))</f>
        <v/>
      </c>
      <c r="N3">
        <f>(INDEX('AEO 48'!$C$72:$AJ$72,MATCH('Calculations Etc'!N$2,'AEO 48'!$C$1:$AJ$1,0))-INDEX('AEO 48'!$C$184:$AJ$184,MATCH('Calculations Etc'!N$2,'AEO 48'!$C$1:$AJ$1,0)))/INDEX('AEO 48'!$C$72:$AJ$72,MATCH('Calculations Etc'!N$2,'AEO 48'!$C$1:$AJ$1,0))</f>
        <v/>
      </c>
      <c r="O3">
        <f>(INDEX('AEO 48'!$C$72:$AJ$72,MATCH('Calculations Etc'!O$2,'AEO 48'!$C$1:$AJ$1,0))-INDEX('AEO 48'!$C$184:$AJ$184,MATCH('Calculations Etc'!O$2,'AEO 48'!$C$1:$AJ$1,0)))/INDEX('AEO 48'!$C$72:$AJ$72,MATCH('Calculations Etc'!O$2,'AEO 48'!$C$1:$AJ$1,0))</f>
        <v/>
      </c>
      <c r="P3">
        <f>(INDEX('AEO 48'!$C$72:$AJ$72,MATCH('Calculations Etc'!P$2,'AEO 48'!$C$1:$AJ$1,0))-INDEX('AEO 48'!$C$184:$AJ$184,MATCH('Calculations Etc'!P$2,'AEO 48'!$C$1:$AJ$1,0)))/INDEX('AEO 48'!$C$72:$AJ$72,MATCH('Calculations Etc'!P$2,'AEO 48'!$C$1:$AJ$1,0))</f>
        <v/>
      </c>
      <c r="Q3">
        <f>(INDEX('AEO 48'!$C$72:$AJ$72,MATCH('Calculations Etc'!Q$2,'AEO 48'!$C$1:$AJ$1,0))-INDEX('AEO 48'!$C$184:$AJ$184,MATCH('Calculations Etc'!Q$2,'AEO 48'!$C$1:$AJ$1,0)))/INDEX('AEO 48'!$C$72:$AJ$72,MATCH('Calculations Etc'!Q$2,'AEO 48'!$C$1:$AJ$1,0))</f>
        <v/>
      </c>
      <c r="R3">
        <f>(INDEX('AEO 48'!$C$72:$AJ$72,MATCH('Calculations Etc'!R$2,'AEO 48'!$C$1:$AJ$1,0))-INDEX('AEO 48'!$C$184:$AJ$184,MATCH('Calculations Etc'!R$2,'AEO 48'!$C$1:$AJ$1,0)))/INDEX('AEO 48'!$C$72:$AJ$72,MATCH('Calculations Etc'!R$2,'AEO 48'!$C$1:$AJ$1,0))</f>
        <v/>
      </c>
      <c r="S3">
        <f>(INDEX('AEO 48'!$C$72:$AJ$72,MATCH('Calculations Etc'!S$2,'AEO 48'!$C$1:$AJ$1,0))-INDEX('AEO 48'!$C$184:$AJ$184,MATCH('Calculations Etc'!S$2,'AEO 48'!$C$1:$AJ$1,0)))/INDEX('AEO 48'!$C$72:$AJ$72,MATCH('Calculations Etc'!S$2,'AEO 48'!$C$1:$AJ$1,0))</f>
        <v/>
      </c>
      <c r="T3">
        <f>(INDEX('AEO 48'!$C$72:$AJ$72,MATCH('Calculations Etc'!T$2,'AEO 48'!$C$1:$AJ$1,0))-INDEX('AEO 48'!$C$184:$AJ$184,MATCH('Calculations Etc'!T$2,'AEO 48'!$C$1:$AJ$1,0)))/INDEX('AEO 48'!$C$72:$AJ$72,MATCH('Calculations Etc'!T$2,'AEO 48'!$C$1:$AJ$1,0))</f>
        <v/>
      </c>
      <c r="U3">
        <f>(INDEX('AEO 48'!$C$72:$AJ$72,MATCH('Calculations Etc'!U$2,'AEO 48'!$C$1:$AJ$1,0))-INDEX('AEO 48'!$C$184:$AJ$184,MATCH('Calculations Etc'!U$2,'AEO 48'!$C$1:$AJ$1,0)))/INDEX('AEO 48'!$C$72:$AJ$72,MATCH('Calculations Etc'!U$2,'AEO 48'!$C$1:$AJ$1,0))</f>
        <v/>
      </c>
      <c r="V3">
        <f>(INDEX('AEO 48'!$C$72:$AJ$72,MATCH('Calculations Etc'!V$2,'AEO 48'!$C$1:$AJ$1,0))-INDEX('AEO 48'!$C$184:$AJ$184,MATCH('Calculations Etc'!V$2,'AEO 48'!$C$1:$AJ$1,0)))/INDEX('AEO 48'!$C$72:$AJ$72,MATCH('Calculations Etc'!V$2,'AEO 48'!$C$1:$AJ$1,0))</f>
        <v/>
      </c>
      <c r="W3">
        <f>(INDEX('AEO 48'!$C$72:$AJ$72,MATCH('Calculations Etc'!W$2,'AEO 48'!$C$1:$AJ$1,0))-INDEX('AEO 48'!$C$184:$AJ$184,MATCH('Calculations Etc'!W$2,'AEO 48'!$C$1:$AJ$1,0)))/INDEX('AEO 48'!$C$72:$AJ$72,MATCH('Calculations Etc'!W$2,'AEO 48'!$C$1:$AJ$1,0))</f>
        <v/>
      </c>
      <c r="X3">
        <f>(INDEX('AEO 48'!$C$72:$AJ$72,MATCH('Calculations Etc'!X$2,'AEO 48'!$C$1:$AJ$1,0))-INDEX('AEO 48'!$C$184:$AJ$184,MATCH('Calculations Etc'!X$2,'AEO 48'!$C$1:$AJ$1,0)))/INDEX('AEO 48'!$C$72:$AJ$72,MATCH('Calculations Etc'!X$2,'AEO 48'!$C$1:$AJ$1,0))</f>
        <v/>
      </c>
      <c r="Y3">
        <f>(INDEX('AEO 48'!$C$72:$AJ$72,MATCH('Calculations Etc'!Y$2,'AEO 48'!$C$1:$AJ$1,0))-INDEX('AEO 48'!$C$184:$AJ$184,MATCH('Calculations Etc'!Y$2,'AEO 48'!$C$1:$AJ$1,0)))/INDEX('AEO 48'!$C$72:$AJ$72,MATCH('Calculations Etc'!Y$2,'AEO 48'!$C$1:$AJ$1,0))</f>
        <v/>
      </c>
      <c r="Z3">
        <f>(INDEX('AEO 48'!$C$72:$AJ$72,MATCH('Calculations Etc'!Z$2,'AEO 48'!$C$1:$AJ$1,0))-INDEX('AEO 48'!$C$184:$AJ$184,MATCH('Calculations Etc'!Z$2,'AEO 48'!$C$1:$AJ$1,0)))/INDEX('AEO 48'!$C$72:$AJ$72,MATCH('Calculations Etc'!Z$2,'AEO 48'!$C$1:$AJ$1,0))</f>
        <v/>
      </c>
      <c r="AA3">
        <f>(INDEX('AEO 48'!$C$72:$AJ$72,MATCH('Calculations Etc'!AA$2,'AEO 48'!$C$1:$AJ$1,0))-INDEX('AEO 48'!$C$184:$AJ$184,MATCH('Calculations Etc'!AA$2,'AEO 48'!$C$1:$AJ$1,0)))/INDEX('AEO 48'!$C$72:$AJ$72,MATCH('Calculations Etc'!AA$2,'AEO 48'!$C$1:$AJ$1,0))</f>
        <v/>
      </c>
      <c r="AB3">
        <f>(INDEX('AEO 48'!$C$72:$AJ$72,MATCH('Calculations Etc'!AB$2,'AEO 48'!$C$1:$AJ$1,0))-INDEX('AEO 48'!$C$184:$AJ$184,MATCH('Calculations Etc'!AB$2,'AEO 48'!$C$1:$AJ$1,0)))/INDEX('AEO 48'!$C$72:$AJ$72,MATCH('Calculations Etc'!AB$2,'AEO 48'!$C$1:$AJ$1,0))</f>
        <v/>
      </c>
      <c r="AC3">
        <f>(INDEX('AEO 48'!$C$72:$AJ$72,MATCH('Calculations Etc'!AC$2,'AEO 48'!$C$1:$AJ$1,0))-INDEX('AEO 48'!$C$184:$AJ$184,MATCH('Calculations Etc'!AC$2,'AEO 48'!$C$1:$AJ$1,0)))/INDEX('AEO 48'!$C$72:$AJ$72,MATCH('Calculations Etc'!AC$2,'AEO 48'!$C$1:$AJ$1,0))</f>
        <v/>
      </c>
      <c r="AD3">
        <f>(INDEX('AEO 48'!$C$72:$AJ$72,MATCH('Calculations Etc'!AD$2,'AEO 48'!$C$1:$AJ$1,0))-INDEX('AEO 48'!$C$184:$AJ$184,MATCH('Calculations Etc'!AD$2,'AEO 48'!$C$1:$AJ$1,0)))/INDEX('AEO 48'!$C$72:$AJ$72,MATCH('Calculations Etc'!AD$2,'AEO 48'!$C$1:$AJ$1,0))</f>
        <v/>
      </c>
      <c r="AE3">
        <f>(INDEX('AEO 48'!$C$72:$AJ$72,MATCH('Calculations Etc'!AE$2,'AEO 48'!$C$1:$AJ$1,0))-INDEX('AEO 48'!$C$184:$AJ$184,MATCH('Calculations Etc'!AE$2,'AEO 48'!$C$1:$AJ$1,0)))/INDEX('AEO 48'!$C$72:$AJ$72,MATCH('Calculations Etc'!AE$2,'AEO 48'!$C$1:$AJ$1,0))</f>
        <v/>
      </c>
      <c r="AF3">
        <f>(INDEX('AEO 48'!$C$72:$AJ$72,MATCH('Calculations Etc'!AF$2,'AEO 48'!$C$1:$AJ$1,0))-INDEX('AEO 48'!$C$184:$AJ$184,MATCH('Calculations Etc'!AF$2,'AEO 48'!$C$1:$AJ$1,0)))/INDEX('AEO 48'!$C$72:$AJ$72,MATCH('Calculations Etc'!AF$2,'AEO 48'!$C$1:$AJ$1,0))</f>
        <v/>
      </c>
      <c r="AG3">
        <f>(INDEX('AEO 48'!$C$72:$AJ$72,MATCH('Calculations Etc'!AG$2,'AEO 48'!$C$1:$AJ$1,0))-INDEX('AEO 48'!$C$184:$AJ$184,MATCH('Calculations Etc'!AG$2,'AEO 48'!$C$1:$AJ$1,0)))/INDEX('AEO 48'!$C$72:$AJ$72,MATCH('Calculations Etc'!AG$2,'AEO 48'!$C$1:$AJ$1,0))</f>
        <v/>
      </c>
    </row>
    <row r="4">
      <c r="A4" t="inlineStr">
        <is>
          <t>share of active aircraft that are cargo aircraft</t>
        </is>
      </c>
      <c r="B4">
        <f>INDEX('AEO 48'!$C$184:$AJ$184,MATCH('Calculations Etc'!B$2,'AEO 48'!$C$1:$AJ$1,0))/INDEX('AEO 48'!$C$72:$AJ$72,MATCH('Calculations Etc'!B$2,'AEO 48'!$C$1:$AJ$1,0))</f>
        <v/>
      </c>
      <c r="C4">
        <f>INDEX('AEO 48'!$C$184:$AJ$184,MATCH('Calculations Etc'!C$2,'AEO 48'!$C$1:$AJ$1,0))/INDEX('AEO 48'!$C$72:$AJ$72,MATCH('Calculations Etc'!C$2,'AEO 48'!$C$1:$AJ$1,0))</f>
        <v/>
      </c>
      <c r="D4">
        <f>INDEX('AEO 48'!$C$184:$AJ$184,MATCH('Calculations Etc'!D$2,'AEO 48'!$C$1:$AJ$1,0))/INDEX('AEO 48'!$C$72:$AJ$72,MATCH('Calculations Etc'!D$2,'AEO 48'!$C$1:$AJ$1,0))</f>
        <v/>
      </c>
      <c r="E4">
        <f>INDEX('AEO 48'!$C$184:$AJ$184,MATCH('Calculations Etc'!E$2,'AEO 48'!$C$1:$AJ$1,0))/INDEX('AEO 48'!$C$72:$AJ$72,MATCH('Calculations Etc'!E$2,'AEO 48'!$C$1:$AJ$1,0))</f>
        <v/>
      </c>
      <c r="F4">
        <f>INDEX('AEO 48'!$C$184:$AJ$184,MATCH('Calculations Etc'!F$2,'AEO 48'!$C$1:$AJ$1,0))/INDEX('AEO 48'!$C$72:$AJ$72,MATCH('Calculations Etc'!F$2,'AEO 48'!$C$1:$AJ$1,0))</f>
        <v/>
      </c>
      <c r="G4">
        <f>INDEX('AEO 48'!$C$184:$AJ$184,MATCH('Calculations Etc'!G$2,'AEO 48'!$C$1:$AJ$1,0))/INDEX('AEO 48'!$C$72:$AJ$72,MATCH('Calculations Etc'!G$2,'AEO 48'!$C$1:$AJ$1,0))</f>
        <v/>
      </c>
      <c r="H4">
        <f>INDEX('AEO 48'!$C$184:$AJ$184,MATCH('Calculations Etc'!H$2,'AEO 48'!$C$1:$AJ$1,0))/INDEX('AEO 48'!$C$72:$AJ$72,MATCH('Calculations Etc'!H$2,'AEO 48'!$C$1:$AJ$1,0))</f>
        <v/>
      </c>
      <c r="I4">
        <f>INDEX('AEO 48'!$C$184:$AJ$184,MATCH('Calculations Etc'!I$2,'AEO 48'!$C$1:$AJ$1,0))/INDEX('AEO 48'!$C$72:$AJ$72,MATCH('Calculations Etc'!I$2,'AEO 48'!$C$1:$AJ$1,0))</f>
        <v/>
      </c>
      <c r="J4">
        <f>INDEX('AEO 48'!$C$184:$AJ$184,MATCH('Calculations Etc'!J$2,'AEO 48'!$C$1:$AJ$1,0))/INDEX('AEO 48'!$C$72:$AJ$72,MATCH('Calculations Etc'!J$2,'AEO 48'!$C$1:$AJ$1,0))</f>
        <v/>
      </c>
      <c r="K4">
        <f>INDEX('AEO 48'!$C$184:$AJ$184,MATCH('Calculations Etc'!K$2,'AEO 48'!$C$1:$AJ$1,0))/INDEX('AEO 48'!$C$72:$AJ$72,MATCH('Calculations Etc'!K$2,'AEO 48'!$C$1:$AJ$1,0))</f>
        <v/>
      </c>
      <c r="L4">
        <f>INDEX('AEO 48'!$C$184:$AJ$184,MATCH('Calculations Etc'!L$2,'AEO 48'!$C$1:$AJ$1,0))/INDEX('AEO 48'!$C$72:$AJ$72,MATCH('Calculations Etc'!L$2,'AEO 48'!$C$1:$AJ$1,0))</f>
        <v/>
      </c>
      <c r="M4">
        <f>INDEX('AEO 48'!$C$184:$AJ$184,MATCH('Calculations Etc'!M$2,'AEO 48'!$C$1:$AJ$1,0))/INDEX('AEO 48'!$C$72:$AJ$72,MATCH('Calculations Etc'!M$2,'AEO 48'!$C$1:$AJ$1,0))</f>
        <v/>
      </c>
      <c r="N4">
        <f>INDEX('AEO 48'!$C$184:$AJ$184,MATCH('Calculations Etc'!N$2,'AEO 48'!$C$1:$AJ$1,0))/INDEX('AEO 48'!$C$72:$AJ$72,MATCH('Calculations Etc'!N$2,'AEO 48'!$C$1:$AJ$1,0))</f>
        <v/>
      </c>
      <c r="O4">
        <f>INDEX('AEO 48'!$C$184:$AJ$184,MATCH('Calculations Etc'!O$2,'AEO 48'!$C$1:$AJ$1,0))/INDEX('AEO 48'!$C$72:$AJ$72,MATCH('Calculations Etc'!O$2,'AEO 48'!$C$1:$AJ$1,0))</f>
        <v/>
      </c>
      <c r="P4">
        <f>INDEX('AEO 48'!$C$184:$AJ$184,MATCH('Calculations Etc'!P$2,'AEO 48'!$C$1:$AJ$1,0))/INDEX('AEO 48'!$C$72:$AJ$72,MATCH('Calculations Etc'!P$2,'AEO 48'!$C$1:$AJ$1,0))</f>
        <v/>
      </c>
      <c r="Q4">
        <f>INDEX('AEO 48'!$C$184:$AJ$184,MATCH('Calculations Etc'!Q$2,'AEO 48'!$C$1:$AJ$1,0))/INDEX('AEO 48'!$C$72:$AJ$72,MATCH('Calculations Etc'!Q$2,'AEO 48'!$C$1:$AJ$1,0))</f>
        <v/>
      </c>
      <c r="R4">
        <f>INDEX('AEO 48'!$C$184:$AJ$184,MATCH('Calculations Etc'!R$2,'AEO 48'!$C$1:$AJ$1,0))/INDEX('AEO 48'!$C$72:$AJ$72,MATCH('Calculations Etc'!R$2,'AEO 48'!$C$1:$AJ$1,0))</f>
        <v/>
      </c>
      <c r="S4">
        <f>INDEX('AEO 48'!$C$184:$AJ$184,MATCH('Calculations Etc'!S$2,'AEO 48'!$C$1:$AJ$1,0))/INDEX('AEO 48'!$C$72:$AJ$72,MATCH('Calculations Etc'!S$2,'AEO 48'!$C$1:$AJ$1,0))</f>
        <v/>
      </c>
      <c r="T4">
        <f>INDEX('AEO 48'!$C$184:$AJ$184,MATCH('Calculations Etc'!T$2,'AEO 48'!$C$1:$AJ$1,0))/INDEX('AEO 48'!$C$72:$AJ$72,MATCH('Calculations Etc'!T$2,'AEO 48'!$C$1:$AJ$1,0))</f>
        <v/>
      </c>
      <c r="U4">
        <f>INDEX('AEO 48'!$C$184:$AJ$184,MATCH('Calculations Etc'!U$2,'AEO 48'!$C$1:$AJ$1,0))/INDEX('AEO 48'!$C$72:$AJ$72,MATCH('Calculations Etc'!U$2,'AEO 48'!$C$1:$AJ$1,0))</f>
        <v/>
      </c>
      <c r="V4">
        <f>INDEX('AEO 48'!$C$184:$AJ$184,MATCH('Calculations Etc'!V$2,'AEO 48'!$C$1:$AJ$1,0))/INDEX('AEO 48'!$C$72:$AJ$72,MATCH('Calculations Etc'!V$2,'AEO 48'!$C$1:$AJ$1,0))</f>
        <v/>
      </c>
      <c r="W4">
        <f>INDEX('AEO 48'!$C$184:$AJ$184,MATCH('Calculations Etc'!W$2,'AEO 48'!$C$1:$AJ$1,0))/INDEX('AEO 48'!$C$72:$AJ$72,MATCH('Calculations Etc'!W$2,'AEO 48'!$C$1:$AJ$1,0))</f>
        <v/>
      </c>
      <c r="X4">
        <f>INDEX('AEO 48'!$C$184:$AJ$184,MATCH('Calculations Etc'!X$2,'AEO 48'!$C$1:$AJ$1,0))/INDEX('AEO 48'!$C$72:$AJ$72,MATCH('Calculations Etc'!X$2,'AEO 48'!$C$1:$AJ$1,0))</f>
        <v/>
      </c>
      <c r="Y4">
        <f>INDEX('AEO 48'!$C$184:$AJ$184,MATCH('Calculations Etc'!Y$2,'AEO 48'!$C$1:$AJ$1,0))/INDEX('AEO 48'!$C$72:$AJ$72,MATCH('Calculations Etc'!Y$2,'AEO 48'!$C$1:$AJ$1,0))</f>
        <v/>
      </c>
      <c r="Z4">
        <f>INDEX('AEO 48'!$C$184:$AJ$184,MATCH('Calculations Etc'!Z$2,'AEO 48'!$C$1:$AJ$1,0))/INDEX('AEO 48'!$C$72:$AJ$72,MATCH('Calculations Etc'!Z$2,'AEO 48'!$C$1:$AJ$1,0))</f>
        <v/>
      </c>
      <c r="AA4">
        <f>INDEX('AEO 48'!$C$184:$AJ$184,MATCH('Calculations Etc'!AA$2,'AEO 48'!$C$1:$AJ$1,0))/INDEX('AEO 48'!$C$72:$AJ$72,MATCH('Calculations Etc'!AA$2,'AEO 48'!$C$1:$AJ$1,0))</f>
        <v/>
      </c>
      <c r="AB4">
        <f>INDEX('AEO 48'!$C$184:$AJ$184,MATCH('Calculations Etc'!AB$2,'AEO 48'!$C$1:$AJ$1,0))/INDEX('AEO 48'!$C$72:$AJ$72,MATCH('Calculations Etc'!AB$2,'AEO 48'!$C$1:$AJ$1,0))</f>
        <v/>
      </c>
      <c r="AC4">
        <f>INDEX('AEO 48'!$C$184:$AJ$184,MATCH('Calculations Etc'!AC$2,'AEO 48'!$C$1:$AJ$1,0))/INDEX('AEO 48'!$C$72:$AJ$72,MATCH('Calculations Etc'!AC$2,'AEO 48'!$C$1:$AJ$1,0))</f>
        <v/>
      </c>
      <c r="AD4">
        <f>INDEX('AEO 48'!$C$184:$AJ$184,MATCH('Calculations Etc'!AD$2,'AEO 48'!$C$1:$AJ$1,0))/INDEX('AEO 48'!$C$72:$AJ$72,MATCH('Calculations Etc'!AD$2,'AEO 48'!$C$1:$AJ$1,0))</f>
        <v/>
      </c>
      <c r="AE4">
        <f>INDEX('AEO 48'!$C$184:$AJ$184,MATCH('Calculations Etc'!AE$2,'AEO 48'!$C$1:$AJ$1,0))/INDEX('AEO 48'!$C$72:$AJ$72,MATCH('Calculations Etc'!AE$2,'AEO 48'!$C$1:$AJ$1,0))</f>
        <v/>
      </c>
      <c r="AF4">
        <f>INDEX('AEO 48'!$C$184:$AJ$184,MATCH('Calculations Etc'!AF$2,'AEO 48'!$C$1:$AJ$1,0))/INDEX('AEO 48'!$C$72:$AJ$72,MATCH('Calculations Etc'!AF$2,'AEO 48'!$C$1:$AJ$1,0))</f>
        <v/>
      </c>
      <c r="AG4">
        <f>INDEX('AEO 48'!$C$184:$AJ$184,MATCH('Calculations Etc'!AG$2,'AEO 48'!$C$1:$AJ$1,0))/INDEX('AEO 48'!$C$72:$AJ$72,MATCH('Calculations Etc'!AG$2,'AEO 48'!$C$1:$AJ$1,0))</f>
        <v/>
      </c>
    </row>
    <row r="6">
      <c r="A6" s="2" t="inlineStr">
        <is>
          <t>Ratios of New Vehicle Fuel Economy to Fleet Average Fuel Economy</t>
        </is>
      </c>
      <c r="B6" s="3" t="n"/>
      <c r="C6" s="3" t="n"/>
      <c r="D6" s="3" t="n"/>
      <c r="E6" s="3" t="n"/>
      <c r="F6" s="3" t="n"/>
      <c r="G6" s="3" t="n"/>
      <c r="H6" s="3" t="n"/>
      <c r="I6" s="3" t="n"/>
      <c r="J6" s="3" t="n"/>
      <c r="K6" s="3" t="n"/>
      <c r="L6" s="3" t="n"/>
      <c r="M6" s="3" t="n"/>
      <c r="N6" s="3" t="n"/>
      <c r="O6" s="3" t="n"/>
      <c r="P6" s="3" t="n"/>
      <c r="Q6" s="3" t="n"/>
      <c r="R6" s="3" t="n"/>
      <c r="S6" s="3" t="n"/>
      <c r="T6" s="3" t="n"/>
      <c r="U6" s="3" t="n"/>
      <c r="V6" s="3" t="n"/>
      <c r="W6" s="3" t="n"/>
      <c r="X6" s="3" t="n"/>
      <c r="Y6" s="3" t="n"/>
      <c r="Z6" s="3" t="n"/>
      <c r="AA6" s="3" t="n"/>
      <c r="AB6" s="3" t="n"/>
      <c r="AC6" s="3" t="n"/>
      <c r="AD6" s="3" t="n"/>
      <c r="AE6" s="3" t="n"/>
      <c r="AF6" s="3" t="n"/>
      <c r="AG6" s="3" t="n"/>
      <c r="AH6" s="3" t="n"/>
      <c r="AI6" s="3" t="n"/>
      <c r="AJ6" s="3" t="n"/>
    </row>
    <row r="7">
      <c r="B7" t="n">
        <v>2019</v>
      </c>
      <c r="C7" t="n">
        <v>2020</v>
      </c>
      <c r="D7" t="n">
        <v>2021</v>
      </c>
      <c r="E7" t="n">
        <v>2022</v>
      </c>
      <c r="F7" t="n">
        <v>2023</v>
      </c>
      <c r="G7" t="n">
        <v>2024</v>
      </c>
      <c r="H7" t="n">
        <v>2025</v>
      </c>
      <c r="I7" t="n">
        <v>2026</v>
      </c>
      <c r="J7" t="n">
        <v>2027</v>
      </c>
      <c r="K7" t="n">
        <v>2028</v>
      </c>
      <c r="L7" t="n">
        <v>2029</v>
      </c>
      <c r="M7" t="n">
        <v>2030</v>
      </c>
      <c r="N7" t="n">
        <v>2031</v>
      </c>
      <c r="O7" t="n">
        <v>2032</v>
      </c>
      <c r="P7" t="n">
        <v>2033</v>
      </c>
      <c r="Q7" t="n">
        <v>2034</v>
      </c>
      <c r="R7" t="n">
        <v>2035</v>
      </c>
      <c r="S7" t="n">
        <v>2036</v>
      </c>
      <c r="T7" t="n">
        <v>2037</v>
      </c>
      <c r="U7" t="n">
        <v>2038</v>
      </c>
      <c r="V7" t="n">
        <v>2039</v>
      </c>
      <c r="W7" t="n">
        <v>2040</v>
      </c>
      <c r="X7" t="n">
        <v>2041</v>
      </c>
      <c r="Y7" t="n">
        <v>2042</v>
      </c>
      <c r="Z7" t="n">
        <v>2043</v>
      </c>
      <c r="AA7" t="n">
        <v>2044</v>
      </c>
      <c r="AB7" t="n">
        <v>2045</v>
      </c>
      <c r="AC7" t="n">
        <v>2046</v>
      </c>
      <c r="AD7" t="n">
        <v>2047</v>
      </c>
      <c r="AE7" t="n">
        <v>2048</v>
      </c>
      <c r="AF7" t="n">
        <v>2049</v>
      </c>
      <c r="AG7" t="n">
        <v>2050</v>
      </c>
    </row>
    <row r="8">
      <c r="A8" t="inlineStr">
        <is>
          <t>aircraft</t>
        </is>
      </c>
      <c r="B8">
        <f>INDEX('AEO 47'!$C$179:$AJ$179,MATCH('Calculations Etc'!B$2,'AEO 47'!$C$1:$AJ$1,0))/INDEX('AEO 47'!$C$184:$AJ$184,MATCH('Calculations Etc'!B$2,'AEO 47'!$C$1:$AJ$1,0))</f>
        <v/>
      </c>
      <c r="C8">
        <f>INDEX('AEO 47'!$C$179:$AJ$179,MATCH('Calculations Etc'!C$2,'AEO 47'!$C$1:$AJ$1,0))/INDEX('AEO 47'!$C$184:$AJ$184,MATCH('Calculations Etc'!C$2,'AEO 47'!$C$1:$AJ$1,0))</f>
        <v/>
      </c>
      <c r="D8">
        <f>INDEX('AEO 47'!$C$179:$AJ$179,MATCH('Calculations Etc'!D$2,'AEO 47'!$C$1:$AJ$1,0))/INDEX('AEO 47'!$C$184:$AJ$184,MATCH('Calculations Etc'!D$2,'AEO 47'!$C$1:$AJ$1,0))</f>
        <v/>
      </c>
      <c r="E8">
        <f>INDEX('AEO 47'!$C$179:$AJ$179,MATCH('Calculations Etc'!E$2,'AEO 47'!$C$1:$AJ$1,0))/INDEX('AEO 47'!$C$184:$AJ$184,MATCH('Calculations Etc'!E$2,'AEO 47'!$C$1:$AJ$1,0))</f>
        <v/>
      </c>
      <c r="F8">
        <f>INDEX('AEO 47'!$C$179:$AJ$179,MATCH('Calculations Etc'!F$2,'AEO 47'!$C$1:$AJ$1,0))/INDEX('AEO 47'!$C$184:$AJ$184,MATCH('Calculations Etc'!F$2,'AEO 47'!$C$1:$AJ$1,0))</f>
        <v/>
      </c>
      <c r="G8">
        <f>INDEX('AEO 47'!$C$179:$AJ$179,MATCH('Calculations Etc'!G$2,'AEO 47'!$C$1:$AJ$1,0))/INDEX('AEO 47'!$C$184:$AJ$184,MATCH('Calculations Etc'!G$2,'AEO 47'!$C$1:$AJ$1,0))</f>
        <v/>
      </c>
      <c r="H8">
        <f>INDEX('AEO 47'!$C$179:$AJ$179,MATCH('Calculations Etc'!H$2,'AEO 47'!$C$1:$AJ$1,0))/INDEX('AEO 47'!$C$184:$AJ$184,MATCH('Calculations Etc'!H$2,'AEO 47'!$C$1:$AJ$1,0))</f>
        <v/>
      </c>
      <c r="I8">
        <f>INDEX('AEO 47'!$C$179:$AJ$179,MATCH('Calculations Etc'!I$2,'AEO 47'!$C$1:$AJ$1,0))/INDEX('AEO 47'!$C$184:$AJ$184,MATCH('Calculations Etc'!I$2,'AEO 47'!$C$1:$AJ$1,0))</f>
        <v/>
      </c>
      <c r="J8">
        <f>INDEX('AEO 47'!$C$179:$AJ$179,MATCH('Calculations Etc'!J$2,'AEO 47'!$C$1:$AJ$1,0))/INDEX('AEO 47'!$C$184:$AJ$184,MATCH('Calculations Etc'!J$2,'AEO 47'!$C$1:$AJ$1,0))</f>
        <v/>
      </c>
      <c r="K8">
        <f>INDEX('AEO 47'!$C$179:$AJ$179,MATCH('Calculations Etc'!K$2,'AEO 47'!$C$1:$AJ$1,0))/INDEX('AEO 47'!$C$184:$AJ$184,MATCH('Calculations Etc'!K$2,'AEO 47'!$C$1:$AJ$1,0))</f>
        <v/>
      </c>
      <c r="L8">
        <f>INDEX('AEO 47'!$C$179:$AJ$179,MATCH('Calculations Etc'!L$2,'AEO 47'!$C$1:$AJ$1,0))/INDEX('AEO 47'!$C$184:$AJ$184,MATCH('Calculations Etc'!L$2,'AEO 47'!$C$1:$AJ$1,0))</f>
        <v/>
      </c>
      <c r="M8">
        <f>INDEX('AEO 47'!$C$179:$AJ$179,MATCH('Calculations Etc'!M$2,'AEO 47'!$C$1:$AJ$1,0))/INDEX('AEO 47'!$C$184:$AJ$184,MATCH('Calculations Etc'!M$2,'AEO 47'!$C$1:$AJ$1,0))</f>
        <v/>
      </c>
      <c r="N8">
        <f>INDEX('AEO 47'!$C$179:$AJ$179,MATCH('Calculations Etc'!N$2,'AEO 47'!$C$1:$AJ$1,0))/INDEX('AEO 47'!$C$184:$AJ$184,MATCH('Calculations Etc'!N$2,'AEO 47'!$C$1:$AJ$1,0))</f>
        <v/>
      </c>
      <c r="O8">
        <f>INDEX('AEO 47'!$C$179:$AJ$179,MATCH('Calculations Etc'!O$2,'AEO 47'!$C$1:$AJ$1,0))/INDEX('AEO 47'!$C$184:$AJ$184,MATCH('Calculations Etc'!O$2,'AEO 47'!$C$1:$AJ$1,0))</f>
        <v/>
      </c>
      <c r="P8">
        <f>INDEX('AEO 47'!$C$179:$AJ$179,MATCH('Calculations Etc'!P$2,'AEO 47'!$C$1:$AJ$1,0))/INDEX('AEO 47'!$C$184:$AJ$184,MATCH('Calculations Etc'!P$2,'AEO 47'!$C$1:$AJ$1,0))</f>
        <v/>
      </c>
      <c r="Q8">
        <f>INDEX('AEO 47'!$C$179:$AJ$179,MATCH('Calculations Etc'!Q$2,'AEO 47'!$C$1:$AJ$1,0))/INDEX('AEO 47'!$C$184:$AJ$184,MATCH('Calculations Etc'!Q$2,'AEO 47'!$C$1:$AJ$1,0))</f>
        <v/>
      </c>
      <c r="R8">
        <f>INDEX('AEO 47'!$C$179:$AJ$179,MATCH('Calculations Etc'!R$2,'AEO 47'!$C$1:$AJ$1,0))/INDEX('AEO 47'!$C$184:$AJ$184,MATCH('Calculations Etc'!R$2,'AEO 47'!$C$1:$AJ$1,0))</f>
        <v/>
      </c>
      <c r="S8">
        <f>INDEX('AEO 47'!$C$179:$AJ$179,MATCH('Calculations Etc'!S$2,'AEO 47'!$C$1:$AJ$1,0))/INDEX('AEO 47'!$C$184:$AJ$184,MATCH('Calculations Etc'!S$2,'AEO 47'!$C$1:$AJ$1,0))</f>
        <v/>
      </c>
      <c r="T8">
        <f>INDEX('AEO 47'!$C$179:$AJ$179,MATCH('Calculations Etc'!T$2,'AEO 47'!$C$1:$AJ$1,0))/INDEX('AEO 47'!$C$184:$AJ$184,MATCH('Calculations Etc'!T$2,'AEO 47'!$C$1:$AJ$1,0))</f>
        <v/>
      </c>
      <c r="U8">
        <f>INDEX('AEO 47'!$C$179:$AJ$179,MATCH('Calculations Etc'!U$2,'AEO 47'!$C$1:$AJ$1,0))/INDEX('AEO 47'!$C$184:$AJ$184,MATCH('Calculations Etc'!U$2,'AEO 47'!$C$1:$AJ$1,0))</f>
        <v/>
      </c>
      <c r="V8">
        <f>INDEX('AEO 47'!$C$179:$AJ$179,MATCH('Calculations Etc'!V$2,'AEO 47'!$C$1:$AJ$1,0))/INDEX('AEO 47'!$C$184:$AJ$184,MATCH('Calculations Etc'!V$2,'AEO 47'!$C$1:$AJ$1,0))</f>
        <v/>
      </c>
      <c r="W8">
        <f>INDEX('AEO 47'!$C$179:$AJ$179,MATCH('Calculations Etc'!W$2,'AEO 47'!$C$1:$AJ$1,0))/INDEX('AEO 47'!$C$184:$AJ$184,MATCH('Calculations Etc'!W$2,'AEO 47'!$C$1:$AJ$1,0))</f>
        <v/>
      </c>
      <c r="X8">
        <f>INDEX('AEO 47'!$C$179:$AJ$179,MATCH('Calculations Etc'!X$2,'AEO 47'!$C$1:$AJ$1,0))/INDEX('AEO 47'!$C$184:$AJ$184,MATCH('Calculations Etc'!X$2,'AEO 47'!$C$1:$AJ$1,0))</f>
        <v/>
      </c>
      <c r="Y8">
        <f>INDEX('AEO 47'!$C$179:$AJ$179,MATCH('Calculations Etc'!Y$2,'AEO 47'!$C$1:$AJ$1,0))/INDEX('AEO 47'!$C$184:$AJ$184,MATCH('Calculations Etc'!Y$2,'AEO 47'!$C$1:$AJ$1,0))</f>
        <v/>
      </c>
      <c r="Z8">
        <f>INDEX('AEO 47'!$C$179:$AJ$179,MATCH('Calculations Etc'!Z$2,'AEO 47'!$C$1:$AJ$1,0))/INDEX('AEO 47'!$C$184:$AJ$184,MATCH('Calculations Etc'!Z$2,'AEO 47'!$C$1:$AJ$1,0))</f>
        <v/>
      </c>
      <c r="AA8">
        <f>INDEX('AEO 47'!$C$179:$AJ$179,MATCH('Calculations Etc'!AA$2,'AEO 47'!$C$1:$AJ$1,0))/INDEX('AEO 47'!$C$184:$AJ$184,MATCH('Calculations Etc'!AA$2,'AEO 47'!$C$1:$AJ$1,0))</f>
        <v/>
      </c>
      <c r="AB8">
        <f>INDEX('AEO 47'!$C$179:$AJ$179,MATCH('Calculations Etc'!AB$2,'AEO 47'!$C$1:$AJ$1,0))/INDEX('AEO 47'!$C$184:$AJ$184,MATCH('Calculations Etc'!AB$2,'AEO 47'!$C$1:$AJ$1,0))</f>
        <v/>
      </c>
      <c r="AC8">
        <f>INDEX('AEO 47'!$C$179:$AJ$179,MATCH('Calculations Etc'!AC$2,'AEO 47'!$C$1:$AJ$1,0))/INDEX('AEO 47'!$C$184:$AJ$184,MATCH('Calculations Etc'!AC$2,'AEO 47'!$C$1:$AJ$1,0))</f>
        <v/>
      </c>
      <c r="AD8">
        <f>INDEX('AEO 47'!$C$179:$AJ$179,MATCH('Calculations Etc'!AD$2,'AEO 47'!$C$1:$AJ$1,0))/INDEX('AEO 47'!$C$184:$AJ$184,MATCH('Calculations Etc'!AD$2,'AEO 47'!$C$1:$AJ$1,0))</f>
        <v/>
      </c>
      <c r="AE8">
        <f>INDEX('AEO 47'!$C$179:$AJ$179,MATCH('Calculations Etc'!AE$2,'AEO 47'!$C$1:$AJ$1,0))/INDEX('AEO 47'!$C$184:$AJ$184,MATCH('Calculations Etc'!AE$2,'AEO 47'!$C$1:$AJ$1,0))</f>
        <v/>
      </c>
      <c r="AF8">
        <f>INDEX('AEO 47'!$C$179:$AJ$179,MATCH('Calculations Etc'!AF$2,'AEO 47'!$C$1:$AJ$1,0))/INDEX('AEO 47'!$C$184:$AJ$184,MATCH('Calculations Etc'!AF$2,'AEO 47'!$C$1:$AJ$1,0))</f>
        <v/>
      </c>
      <c r="AG8">
        <f>INDEX('AEO 47'!$C$179:$AJ$179,MATCH('Calculations Etc'!AG$2,'AEO 47'!$C$1:$AJ$1,0))/INDEX('AEO 47'!$C$184:$AJ$184,MATCH('Calculations Etc'!AG$2,'AEO 47'!$C$1:$AJ$1,0))</f>
        <v/>
      </c>
    </row>
    <row r="9">
      <c r="A9" t="inlineStr">
        <is>
          <t>freight HDVs</t>
        </is>
      </c>
      <c r="B9">
        <f>INDEX('AEO 50'!$C$207:$AJ$207,MATCH('Calculations Etc'!B$2,'AEO 50'!$C$1:$AJ$1,0))/INDEX('AEO 50'!$C$133:$AJ$133,MATCH('Calculations Etc'!B$2,'AEO 50'!$C$1:$AJ$1,0))</f>
        <v/>
      </c>
      <c r="C9">
        <f>INDEX('AEO 50'!$C$207:$AJ$207,MATCH('Calculations Etc'!C$2,'AEO 50'!$C$1:$AJ$1,0))/INDEX('AEO 50'!$C$133:$AJ$133,MATCH('Calculations Etc'!C$2,'AEO 50'!$C$1:$AJ$1,0))</f>
        <v/>
      </c>
      <c r="D9">
        <f>INDEX('AEO 50'!$C$207:$AJ$207,MATCH('Calculations Etc'!D$2,'AEO 50'!$C$1:$AJ$1,0))/INDEX('AEO 50'!$C$133:$AJ$133,MATCH('Calculations Etc'!D$2,'AEO 50'!$C$1:$AJ$1,0))</f>
        <v/>
      </c>
      <c r="E9">
        <f>INDEX('AEO 50'!$C$207:$AJ$207,MATCH('Calculations Etc'!E$2,'AEO 50'!$C$1:$AJ$1,0))/INDEX('AEO 50'!$C$133:$AJ$133,MATCH('Calculations Etc'!E$2,'AEO 50'!$C$1:$AJ$1,0))</f>
        <v/>
      </c>
      <c r="F9">
        <f>INDEX('AEO 50'!$C$207:$AJ$207,MATCH('Calculations Etc'!F$2,'AEO 50'!$C$1:$AJ$1,0))/INDEX('AEO 50'!$C$133:$AJ$133,MATCH('Calculations Etc'!F$2,'AEO 50'!$C$1:$AJ$1,0))</f>
        <v/>
      </c>
      <c r="G9">
        <f>INDEX('AEO 50'!$C$207:$AJ$207,MATCH('Calculations Etc'!G$2,'AEO 50'!$C$1:$AJ$1,0))/INDEX('AEO 50'!$C$133:$AJ$133,MATCH('Calculations Etc'!G$2,'AEO 50'!$C$1:$AJ$1,0))</f>
        <v/>
      </c>
      <c r="H9">
        <f>INDEX('AEO 50'!$C$207:$AJ$207,MATCH('Calculations Etc'!H$2,'AEO 50'!$C$1:$AJ$1,0))/INDEX('AEO 50'!$C$133:$AJ$133,MATCH('Calculations Etc'!H$2,'AEO 50'!$C$1:$AJ$1,0))</f>
        <v/>
      </c>
      <c r="I9">
        <f>INDEX('AEO 50'!$C$207:$AJ$207,MATCH('Calculations Etc'!I$2,'AEO 50'!$C$1:$AJ$1,0))/INDEX('AEO 50'!$C$133:$AJ$133,MATCH('Calculations Etc'!I$2,'AEO 50'!$C$1:$AJ$1,0))</f>
        <v/>
      </c>
      <c r="J9">
        <f>INDEX('AEO 50'!$C$207:$AJ$207,MATCH('Calculations Etc'!J$2,'AEO 50'!$C$1:$AJ$1,0))/INDEX('AEO 50'!$C$133:$AJ$133,MATCH('Calculations Etc'!J$2,'AEO 50'!$C$1:$AJ$1,0))</f>
        <v/>
      </c>
      <c r="K9">
        <f>INDEX('AEO 50'!$C$207:$AJ$207,MATCH('Calculations Etc'!K$2,'AEO 50'!$C$1:$AJ$1,0))/INDEX('AEO 50'!$C$133:$AJ$133,MATCH('Calculations Etc'!K$2,'AEO 50'!$C$1:$AJ$1,0))</f>
        <v/>
      </c>
      <c r="L9">
        <f>INDEX('AEO 50'!$C$207:$AJ$207,MATCH('Calculations Etc'!L$2,'AEO 50'!$C$1:$AJ$1,0))/INDEX('AEO 50'!$C$133:$AJ$133,MATCH('Calculations Etc'!L$2,'AEO 50'!$C$1:$AJ$1,0))</f>
        <v/>
      </c>
      <c r="M9">
        <f>INDEX('AEO 50'!$C$207:$AJ$207,MATCH('Calculations Etc'!M$2,'AEO 50'!$C$1:$AJ$1,0))/INDEX('AEO 50'!$C$133:$AJ$133,MATCH('Calculations Etc'!M$2,'AEO 50'!$C$1:$AJ$1,0))</f>
        <v/>
      </c>
      <c r="N9">
        <f>INDEX('AEO 50'!$C$207:$AJ$207,MATCH('Calculations Etc'!N$2,'AEO 50'!$C$1:$AJ$1,0))/INDEX('AEO 50'!$C$133:$AJ$133,MATCH('Calculations Etc'!N$2,'AEO 50'!$C$1:$AJ$1,0))</f>
        <v/>
      </c>
      <c r="O9">
        <f>INDEX('AEO 50'!$C$207:$AJ$207,MATCH('Calculations Etc'!O$2,'AEO 50'!$C$1:$AJ$1,0))/INDEX('AEO 50'!$C$133:$AJ$133,MATCH('Calculations Etc'!O$2,'AEO 50'!$C$1:$AJ$1,0))</f>
        <v/>
      </c>
      <c r="P9">
        <f>INDEX('AEO 50'!$C$207:$AJ$207,MATCH('Calculations Etc'!P$2,'AEO 50'!$C$1:$AJ$1,0))/INDEX('AEO 50'!$C$133:$AJ$133,MATCH('Calculations Etc'!P$2,'AEO 50'!$C$1:$AJ$1,0))</f>
        <v/>
      </c>
      <c r="Q9">
        <f>INDEX('AEO 50'!$C$207:$AJ$207,MATCH('Calculations Etc'!Q$2,'AEO 50'!$C$1:$AJ$1,0))/INDEX('AEO 50'!$C$133:$AJ$133,MATCH('Calculations Etc'!Q$2,'AEO 50'!$C$1:$AJ$1,0))</f>
        <v/>
      </c>
      <c r="R9">
        <f>INDEX('AEO 50'!$C$207:$AJ$207,MATCH('Calculations Etc'!R$2,'AEO 50'!$C$1:$AJ$1,0))/INDEX('AEO 50'!$C$133:$AJ$133,MATCH('Calculations Etc'!R$2,'AEO 50'!$C$1:$AJ$1,0))</f>
        <v/>
      </c>
      <c r="S9">
        <f>INDEX('AEO 50'!$C$207:$AJ$207,MATCH('Calculations Etc'!S$2,'AEO 50'!$C$1:$AJ$1,0))/INDEX('AEO 50'!$C$133:$AJ$133,MATCH('Calculations Etc'!S$2,'AEO 50'!$C$1:$AJ$1,0))</f>
        <v/>
      </c>
      <c r="T9">
        <f>INDEX('AEO 50'!$C$207:$AJ$207,MATCH('Calculations Etc'!T$2,'AEO 50'!$C$1:$AJ$1,0))/INDEX('AEO 50'!$C$133:$AJ$133,MATCH('Calculations Etc'!T$2,'AEO 50'!$C$1:$AJ$1,0))</f>
        <v/>
      </c>
      <c r="U9">
        <f>INDEX('AEO 50'!$C$207:$AJ$207,MATCH('Calculations Etc'!U$2,'AEO 50'!$C$1:$AJ$1,0))/INDEX('AEO 50'!$C$133:$AJ$133,MATCH('Calculations Etc'!U$2,'AEO 50'!$C$1:$AJ$1,0))</f>
        <v/>
      </c>
      <c r="V9">
        <f>INDEX('AEO 50'!$C$207:$AJ$207,MATCH('Calculations Etc'!V$2,'AEO 50'!$C$1:$AJ$1,0))/INDEX('AEO 50'!$C$133:$AJ$133,MATCH('Calculations Etc'!V$2,'AEO 50'!$C$1:$AJ$1,0))</f>
        <v/>
      </c>
      <c r="W9">
        <f>INDEX('AEO 50'!$C$207:$AJ$207,MATCH('Calculations Etc'!W$2,'AEO 50'!$C$1:$AJ$1,0))/INDEX('AEO 50'!$C$133:$AJ$133,MATCH('Calculations Etc'!W$2,'AEO 50'!$C$1:$AJ$1,0))</f>
        <v/>
      </c>
      <c r="X9">
        <f>INDEX('AEO 50'!$C$207:$AJ$207,MATCH('Calculations Etc'!X$2,'AEO 50'!$C$1:$AJ$1,0))/INDEX('AEO 50'!$C$133:$AJ$133,MATCH('Calculations Etc'!X$2,'AEO 50'!$C$1:$AJ$1,0))</f>
        <v/>
      </c>
      <c r="Y9">
        <f>INDEX('AEO 50'!$C$207:$AJ$207,MATCH('Calculations Etc'!Y$2,'AEO 50'!$C$1:$AJ$1,0))/INDEX('AEO 50'!$C$133:$AJ$133,MATCH('Calculations Etc'!Y$2,'AEO 50'!$C$1:$AJ$1,0))</f>
        <v/>
      </c>
      <c r="Z9">
        <f>INDEX('AEO 50'!$C$207:$AJ$207,MATCH('Calculations Etc'!Z$2,'AEO 50'!$C$1:$AJ$1,0))/INDEX('AEO 50'!$C$133:$AJ$133,MATCH('Calculations Etc'!Z$2,'AEO 50'!$C$1:$AJ$1,0))</f>
        <v/>
      </c>
      <c r="AA9">
        <f>INDEX('AEO 50'!$C$207:$AJ$207,MATCH('Calculations Etc'!AA$2,'AEO 50'!$C$1:$AJ$1,0))/INDEX('AEO 50'!$C$133:$AJ$133,MATCH('Calculations Etc'!AA$2,'AEO 50'!$C$1:$AJ$1,0))</f>
        <v/>
      </c>
      <c r="AB9">
        <f>INDEX('AEO 50'!$C$207:$AJ$207,MATCH('Calculations Etc'!AB$2,'AEO 50'!$C$1:$AJ$1,0))/INDEX('AEO 50'!$C$133:$AJ$133,MATCH('Calculations Etc'!AB$2,'AEO 50'!$C$1:$AJ$1,0))</f>
        <v/>
      </c>
      <c r="AC9">
        <f>INDEX('AEO 50'!$C$207:$AJ$207,MATCH('Calculations Etc'!AC$2,'AEO 50'!$C$1:$AJ$1,0))/INDEX('AEO 50'!$C$133:$AJ$133,MATCH('Calculations Etc'!AC$2,'AEO 50'!$C$1:$AJ$1,0))</f>
        <v/>
      </c>
      <c r="AD9">
        <f>INDEX('AEO 50'!$C$207:$AJ$207,MATCH('Calculations Etc'!AD$2,'AEO 50'!$C$1:$AJ$1,0))/INDEX('AEO 50'!$C$133:$AJ$133,MATCH('Calculations Etc'!AD$2,'AEO 50'!$C$1:$AJ$1,0))</f>
        <v/>
      </c>
      <c r="AE9">
        <f>INDEX('AEO 50'!$C$207:$AJ$207,MATCH('Calculations Etc'!AE$2,'AEO 50'!$C$1:$AJ$1,0))/INDEX('AEO 50'!$C$133:$AJ$133,MATCH('Calculations Etc'!AE$2,'AEO 50'!$C$1:$AJ$1,0))</f>
        <v/>
      </c>
      <c r="AF9">
        <f>INDEX('AEO 50'!$C$207:$AJ$207,MATCH('Calculations Etc'!AF$2,'AEO 50'!$C$1:$AJ$1,0))/INDEX('AEO 50'!$C$133:$AJ$133,MATCH('Calculations Etc'!AF$2,'AEO 50'!$C$1:$AJ$1,0))</f>
        <v/>
      </c>
      <c r="AG9">
        <f>INDEX('AEO 50'!$C$207:$AJ$207,MATCH('Calculations Etc'!AG$2,'AEO 50'!$C$1:$AJ$1,0))/INDEX('AEO 50'!$C$133:$AJ$133,MATCH('Calculations Etc'!AG$2,'AEO 50'!$C$1:$AJ$1,0))</f>
        <v/>
      </c>
    </row>
    <row r="11">
      <c r="A11" s="2" t="inlineStr">
        <is>
          <t>Passenger HDV Fleet Fuel Economy (AEO 7)</t>
        </is>
      </c>
      <c r="B11" s="2" t="n"/>
      <c r="C11" s="3" t="n"/>
      <c r="D11" s="3" t="n"/>
      <c r="E11" s="3" t="n"/>
      <c r="F11" s="3" t="n"/>
      <c r="G11" s="3" t="n"/>
      <c r="H11" s="3" t="n"/>
      <c r="I11" s="3" t="n"/>
      <c r="J11" s="3" t="n"/>
      <c r="K11" s="3" t="n"/>
      <c r="L11" s="3" t="n"/>
      <c r="M11" s="3" t="n"/>
      <c r="N11" s="3" t="n"/>
      <c r="O11" s="3" t="n"/>
      <c r="P11" s="3" t="n"/>
      <c r="Q11" s="3" t="n"/>
      <c r="R11" s="3" t="n"/>
      <c r="S11" s="3" t="n"/>
      <c r="T11" s="3" t="n"/>
      <c r="U11" s="3" t="n"/>
      <c r="V11" s="3" t="n"/>
      <c r="W11" s="3" t="n"/>
      <c r="X11" s="3" t="n"/>
      <c r="Y11" s="3" t="n"/>
      <c r="Z11" s="3" t="n"/>
      <c r="AA11" s="3" t="n"/>
      <c r="AB11" s="3" t="n"/>
      <c r="AC11" s="3" t="n"/>
      <c r="AD11" s="3" t="n"/>
      <c r="AE11" s="3" t="n"/>
      <c r="AF11" s="3" t="n"/>
      <c r="AG11" s="3" t="n"/>
      <c r="AH11" s="3" t="n"/>
      <c r="AI11" s="3" t="n"/>
      <c r="AJ11" s="52" t="n"/>
    </row>
    <row r="12">
      <c r="B12" t="n">
        <v>2019</v>
      </c>
      <c r="C12" t="n">
        <v>2020</v>
      </c>
      <c r="D12" t="n">
        <v>2021</v>
      </c>
      <c r="E12" t="n">
        <v>2022</v>
      </c>
      <c r="F12" t="n">
        <v>2023</v>
      </c>
      <c r="G12" t="n">
        <v>2024</v>
      </c>
      <c r="H12" t="n">
        <v>2025</v>
      </c>
      <c r="I12" t="n">
        <v>2026</v>
      </c>
      <c r="J12" t="n">
        <v>2027</v>
      </c>
      <c r="K12" t="n">
        <v>2028</v>
      </c>
      <c r="L12" t="n">
        <v>2029</v>
      </c>
      <c r="M12" t="n">
        <v>2030</v>
      </c>
      <c r="N12" t="n">
        <v>2031</v>
      </c>
      <c r="O12" t="n">
        <v>2032</v>
      </c>
      <c r="P12" t="n">
        <v>2033</v>
      </c>
      <c r="Q12" t="n">
        <v>2034</v>
      </c>
      <c r="R12" t="n">
        <v>2035</v>
      </c>
      <c r="S12" t="n">
        <v>2036</v>
      </c>
      <c r="T12" t="n">
        <v>2037</v>
      </c>
      <c r="U12" t="n">
        <v>2038</v>
      </c>
      <c r="V12" t="n">
        <v>2039</v>
      </c>
      <c r="W12" t="n">
        <v>2040</v>
      </c>
      <c r="X12" t="n">
        <v>2041</v>
      </c>
      <c r="Y12" t="n">
        <v>2042</v>
      </c>
      <c r="Z12" t="n">
        <v>2043</v>
      </c>
      <c r="AA12" t="n">
        <v>2044</v>
      </c>
      <c r="AB12" t="n">
        <v>2045</v>
      </c>
      <c r="AC12" t="n">
        <v>2046</v>
      </c>
      <c r="AD12" t="n">
        <v>2047</v>
      </c>
      <c r="AE12" t="n">
        <v>2048</v>
      </c>
      <c r="AF12" t="n">
        <v>2049</v>
      </c>
      <c r="AG12" t="n">
        <v>2050</v>
      </c>
    </row>
    <row r="13">
      <c r="A13" t="inlineStr">
        <is>
          <t>passgnermiles/btu</t>
        </is>
      </c>
      <c r="B13">
        <f>('AEO 7'!C22*10^9)/('AEO 7'!C58*10^15)</f>
        <v/>
      </c>
      <c r="C13">
        <f>('AEO 7'!D22*10^9)/('AEO 7'!D58*10^15)</f>
        <v/>
      </c>
      <c r="D13">
        <f>('AEO 7'!E22*10^9)/('AEO 7'!E58*10^15)</f>
        <v/>
      </c>
      <c r="E13">
        <f>('AEO 7'!F22*10^9)/('AEO 7'!F58*10^15)</f>
        <v/>
      </c>
      <c r="F13">
        <f>('AEO 7'!G22*10^9)/('AEO 7'!G58*10^15)</f>
        <v/>
      </c>
      <c r="G13">
        <f>('AEO 7'!H22*10^9)/('AEO 7'!H58*10^15)</f>
        <v/>
      </c>
      <c r="H13">
        <f>('AEO 7'!I22*10^9)/('AEO 7'!I58*10^15)</f>
        <v/>
      </c>
      <c r="I13">
        <f>('AEO 7'!J22*10^9)/('AEO 7'!J58*10^15)</f>
        <v/>
      </c>
      <c r="J13">
        <f>('AEO 7'!K22*10^9)/('AEO 7'!K58*10^15)</f>
        <v/>
      </c>
      <c r="K13">
        <f>('AEO 7'!L22*10^9)/('AEO 7'!L58*10^15)</f>
        <v/>
      </c>
      <c r="L13">
        <f>('AEO 7'!M22*10^9)/('AEO 7'!M58*10^15)</f>
        <v/>
      </c>
      <c r="M13">
        <f>('AEO 7'!N22*10^9)/('AEO 7'!N58*10^15)</f>
        <v/>
      </c>
      <c r="N13">
        <f>('AEO 7'!O22*10^9)/('AEO 7'!O58*10^15)</f>
        <v/>
      </c>
      <c r="O13">
        <f>('AEO 7'!P22*10^9)/('AEO 7'!P58*10^15)</f>
        <v/>
      </c>
      <c r="P13">
        <f>('AEO 7'!Q22*10^9)/('AEO 7'!Q58*10^15)</f>
        <v/>
      </c>
      <c r="Q13">
        <f>('AEO 7'!R22*10^9)/('AEO 7'!R58*10^15)</f>
        <v/>
      </c>
      <c r="R13">
        <f>('AEO 7'!S22*10^9)/('AEO 7'!S58*10^15)</f>
        <v/>
      </c>
      <c r="S13">
        <f>('AEO 7'!T22*10^9)/('AEO 7'!T58*10^15)</f>
        <v/>
      </c>
      <c r="T13">
        <f>('AEO 7'!U22*10^9)/('AEO 7'!U58*10^15)</f>
        <v/>
      </c>
      <c r="U13">
        <f>('AEO 7'!V22*10^9)/('AEO 7'!V58*10^15)</f>
        <v/>
      </c>
      <c r="V13">
        <f>('AEO 7'!W22*10^9)/('AEO 7'!W58*10^15)</f>
        <v/>
      </c>
      <c r="W13">
        <f>('AEO 7'!X22*10^9)/('AEO 7'!X58*10^15)</f>
        <v/>
      </c>
      <c r="X13">
        <f>('AEO 7'!Y22*10^9)/('AEO 7'!Y58*10^15)</f>
        <v/>
      </c>
      <c r="Y13">
        <f>('AEO 7'!Z22*10^9)/('AEO 7'!Z58*10^15)</f>
        <v/>
      </c>
      <c r="Z13">
        <f>('AEO 7'!AA22*10^9)/('AEO 7'!AA58*10^15)</f>
        <v/>
      </c>
      <c r="AA13">
        <f>('AEO 7'!AB22*10^9)/('AEO 7'!AB58*10^15)</f>
        <v/>
      </c>
      <c r="AB13">
        <f>('AEO 7'!AC22*10^9)/('AEO 7'!AC58*10^15)</f>
        <v/>
      </c>
      <c r="AC13">
        <f>('AEO 7'!AD22*10^9)/('AEO 7'!AD58*10^15)</f>
        <v/>
      </c>
      <c r="AD13">
        <f>('AEO 7'!AE22*10^9)/('AEO 7'!AE58*10^15)</f>
        <v/>
      </c>
      <c r="AE13">
        <f>('AEO 7'!AF22*10^9)/('AEO 7'!AF58*10^15)</f>
        <v/>
      </c>
      <c r="AF13">
        <f>('AEO 7'!AG22*10^9)/('AEO 7'!AG58*10^15)</f>
        <v/>
      </c>
      <c r="AG13">
        <f>('AEO 7'!AH22*10^9)/('AEO 7'!AH58*10^15)</f>
        <v/>
      </c>
    </row>
    <row r="15">
      <c r="A15" s="2" t="inlineStr">
        <is>
          <t>Perc Reduction in Fuel Use for Electricity</t>
        </is>
      </c>
      <c r="B15" s="3" t="n"/>
      <c r="D15" s="2" t="inlineStr">
        <is>
          <t>Source:</t>
        </is>
      </c>
    </row>
    <row r="16">
      <c r="A16" t="inlineStr">
        <is>
          <t>LDVs and motorbikes</t>
        </is>
      </c>
      <c r="B16" s="114" t="n">
        <v>0.6859504132231404</v>
      </c>
      <c r="D16" s="57" t="inlineStr">
        <is>
          <t>For sources and calculations, see the variable BTFURfE.</t>
        </is>
      </c>
    </row>
    <row r="17">
      <c r="A17" t="inlineStr">
        <is>
          <t>HDVs</t>
        </is>
      </c>
      <c r="B17" s="114" t="n">
        <v>0.6888103651354535</v>
      </c>
    </row>
    <row r="19">
      <c r="A19" s="2" t="inlineStr">
        <is>
          <t>Perc of Electricity Use for Plug-In Hybrid Vehicles</t>
        </is>
      </c>
      <c r="B19" s="3" t="n"/>
      <c r="D19" s="2" t="inlineStr">
        <is>
          <t>Source:</t>
        </is>
      </c>
    </row>
    <row r="20">
      <c r="A20" t="inlineStr">
        <is>
          <t>electricity share</t>
        </is>
      </c>
      <c r="B20" t="n">
        <v>0.55</v>
      </c>
      <c r="D20" s="57" t="inlineStr">
        <is>
          <t>For source, see the variable BPoEFUbVT.</t>
        </is>
      </c>
    </row>
    <row r="22">
      <c r="A22" s="2" t="inlineStr">
        <is>
          <t>Vehicle Loadings (in people or freight tons / vehicle)</t>
        </is>
      </c>
      <c r="B22" s="3" t="n"/>
      <c r="D22" s="2" t="inlineStr">
        <is>
          <t>Source:</t>
        </is>
      </c>
    </row>
    <row r="23">
      <c r="A23" t="inlineStr">
        <is>
          <t>passenger LDVs</t>
        </is>
      </c>
      <c r="B23" t="n">
        <v>1.67</v>
      </c>
      <c r="D23" s="57" t="inlineStr">
        <is>
          <t>For sources and calculations, see the variable AVLo.</t>
        </is>
      </c>
    </row>
    <row r="24">
      <c r="A24" t="inlineStr">
        <is>
          <t>freight LDVs</t>
        </is>
      </c>
      <c r="B24" t="n">
        <v>1</v>
      </c>
    </row>
    <row r="25">
      <c r="A25" t="inlineStr">
        <is>
          <t>freight HDVs</t>
        </is>
      </c>
      <c r="B25" t="n">
        <v>16</v>
      </c>
    </row>
    <row r="26">
      <c r="A26" t="inlineStr">
        <is>
          <t>passenger rail</t>
        </is>
      </c>
      <c r="B26" t="n">
        <v>48.6567316850741</v>
      </c>
    </row>
    <row r="28">
      <c r="A28" s="2" t="inlineStr">
        <is>
          <t>BTU per Gallon Liquid Fuels</t>
        </is>
      </c>
      <c r="B28" s="3" t="n"/>
      <c r="D28" s="2" t="inlineStr">
        <is>
          <t>Source:</t>
        </is>
      </c>
    </row>
    <row r="29">
      <c r="A29" t="inlineStr">
        <is>
          <t>gasoline</t>
        </is>
      </c>
      <c r="B29" t="n">
        <v>120476</v>
      </c>
      <c r="D29" t="inlineStr">
        <is>
          <t>EIA</t>
        </is>
      </c>
      <c r="E29" t="inlineStr">
        <is>
          <t>Energy Explained: Units and Calculators</t>
        </is>
      </c>
    </row>
    <row r="30">
      <c r="A30" t="inlineStr">
        <is>
          <t>diesel</t>
        </is>
      </c>
      <c r="B30" t="n">
        <v>137452</v>
      </c>
      <c r="D30" s="5" t="n">
        <v>2017</v>
      </c>
      <c r="E30" t="inlineStr">
        <is>
          <t>https://www.eia.gov/energyexplained/index.cfm/index.cfm?page=about_energy_units</t>
        </is>
      </c>
    </row>
    <row r="31"/>
    <row r="32">
      <c r="A32" s="2" t="inlineStr">
        <is>
          <t>Passenger Rail Passenger Miles</t>
        </is>
      </c>
      <c r="B32" s="2" t="n"/>
      <c r="D32" s="2" t="inlineStr">
        <is>
          <t>Source:</t>
        </is>
      </c>
      <c r="AJ32" s="52" t="n"/>
    </row>
    <row r="33">
      <c r="A33" t="inlineStr">
        <is>
          <t>Average Dist Traveled by vehicle</t>
        </is>
      </c>
      <c r="B33" t="n">
        <v>331471.8512390809</v>
      </c>
      <c r="D33" s="57" t="inlineStr">
        <is>
          <t>For sources and calculations, see the variables BAADTbVT and SYVbT</t>
        </is>
      </c>
      <c r="AJ33" s="57" t="n"/>
    </row>
    <row r="34">
      <c r="A34" t="inlineStr">
        <is>
          <t>Number of Vehicles</t>
        </is>
      </c>
      <c r="B34" s="51" t="n">
        <v>2458.1</v>
      </c>
    </row>
    <row r="36">
      <c r="A36" s="2" t="inlineStr">
        <is>
          <t>Hydrogen vs. Gasoline Efficiency</t>
        </is>
      </c>
      <c r="B36" s="3" t="n"/>
      <c r="D36" s="2" t="inlineStr">
        <is>
          <t>Source:</t>
        </is>
      </c>
    </row>
    <row r="37">
      <c r="A37" t="inlineStr">
        <is>
          <t>gasoline car efficiency</t>
        </is>
      </c>
      <c r="B37" s="54" t="n">
        <v>0.2</v>
      </c>
      <c r="D37" s="57" t="inlineStr">
        <is>
          <t>U.S. Department of Energy Hydrogen Program</t>
        </is>
      </c>
    </row>
    <row r="38">
      <c r="A38" t="inlineStr">
        <is>
          <t>hydrogen FCV efficiency</t>
        </is>
      </c>
      <c r="B38" s="54" t="n">
        <v>0.5</v>
      </c>
      <c r="D38" s="57" t="inlineStr">
        <is>
          <t>See "About" tab for full bibliographic details.</t>
        </is>
      </c>
    </row>
    <row r="39">
      <c r="A39" t="inlineStr">
        <is>
          <t>distance multiplier for hydrogen vehicles</t>
        </is>
      </c>
      <c r="B39">
        <f>B38/B37</f>
        <v/>
      </c>
    </row>
    <row r="41">
      <c r="A41" s="2" t="inlineStr">
        <is>
          <t>Propane (LPG) vs. Gasoline Efficiency</t>
        </is>
      </c>
      <c r="B41" s="2" t="n"/>
      <c r="D41" s="2" t="inlineStr">
        <is>
          <t>Source:</t>
        </is>
      </c>
    </row>
    <row r="42">
      <c r="A42" t="inlineStr">
        <is>
          <t>reduction in efficiency for propane</t>
        </is>
      </c>
      <c r="B42" s="115" t="n">
        <v>0.225</v>
      </c>
      <c r="D42" s="56" t="inlineStr">
        <is>
          <t>https://www.sustainablebusinesstoolkit.com/lpg-vs-petrol-vehicles/</t>
        </is>
      </c>
    </row>
    <row r="43">
      <c r="A43" t="inlineStr">
        <is>
          <t>distance multiplier for propane vehicles</t>
        </is>
      </c>
      <c r="B43">
        <f>1-B42</f>
        <v/>
      </c>
      <c r="D43" s="56" t="inlineStr">
        <is>
          <t>https://afdc.energy.gov/vehicles/propane.html</t>
        </is>
      </c>
    </row>
  </sheetData>
  <hyperlinks>
    <hyperlink xmlns:r="http://schemas.openxmlformats.org/officeDocument/2006/relationships" ref="D42" r:id="rId1"/>
    <hyperlink xmlns:r="http://schemas.openxmlformats.org/officeDocument/2006/relationships" ref="D43" r:id="rId2"/>
  </hyperlinks>
  <pageMargins left="0.7" right="0.7" top="0.75" bottom="0.75" header="0.3" footer="0.3"/>
  <pageSetup orientation="portrait"/>
</worksheet>
</file>

<file path=xl/worksheets/sheet11.xml><?xml version="1.0" encoding="utf-8"?>
<worksheet xmlns="http://schemas.openxmlformats.org/spreadsheetml/2006/main">
  <sheetPr>
    <tabColor theme="3"/>
    <outlinePr summaryBelow="1" summaryRight="1"/>
    <pageSetUpPr/>
  </sheetPr>
  <dimension ref="A1:AI15"/>
  <sheetViews>
    <sheetView workbookViewId="0">
      <selection activeCell="D12" sqref="D12"/>
    </sheetView>
  </sheetViews>
  <sheetFormatPr baseColWidth="8" defaultRowHeight="14.25"/>
  <cols>
    <col width="31.1328125" customWidth="1" style="44" min="1" max="1"/>
  </cols>
  <sheetData>
    <row r="1">
      <c r="A1" s="52" t="inlineStr">
        <is>
          <t>Fuel Economy (thing*miles/BTU)</t>
        </is>
      </c>
      <c r="B1" t="n">
        <v>2019</v>
      </c>
      <c r="C1" t="n">
        <v>2020</v>
      </c>
      <c r="D1" t="n">
        <v>2021</v>
      </c>
      <c r="E1" t="n">
        <v>2022</v>
      </c>
      <c r="F1" t="n">
        <v>2023</v>
      </c>
      <c r="G1" t="n">
        <v>2024</v>
      </c>
      <c r="H1" t="n">
        <v>2025</v>
      </c>
      <c r="I1" t="n">
        <v>2026</v>
      </c>
      <c r="J1" t="n">
        <v>2027</v>
      </c>
      <c r="K1" t="n">
        <v>2028</v>
      </c>
      <c r="L1" t="n">
        <v>2029</v>
      </c>
      <c r="M1" t="n">
        <v>2030</v>
      </c>
      <c r="N1" t="n">
        <v>2031</v>
      </c>
      <c r="O1" t="n">
        <v>2032</v>
      </c>
      <c r="P1" t="n">
        <v>2033</v>
      </c>
      <c r="Q1" t="n">
        <v>2034</v>
      </c>
      <c r="R1" t="n">
        <v>2035</v>
      </c>
      <c r="S1" t="n">
        <v>2036</v>
      </c>
      <c r="T1" t="n">
        <v>2037</v>
      </c>
      <c r="U1" t="n">
        <v>2038</v>
      </c>
      <c r="V1" t="n">
        <v>2039</v>
      </c>
      <c r="W1" t="n">
        <v>2040</v>
      </c>
      <c r="X1" t="n">
        <v>2041</v>
      </c>
      <c r="Y1" t="n">
        <v>2042</v>
      </c>
      <c r="Z1" t="n">
        <v>2043</v>
      </c>
      <c r="AA1" t="n">
        <v>2044</v>
      </c>
      <c r="AB1" t="n">
        <v>2045</v>
      </c>
      <c r="AC1" t="n">
        <v>2046</v>
      </c>
      <c r="AD1" t="n">
        <v>2047</v>
      </c>
      <c r="AE1" t="n">
        <v>2048</v>
      </c>
      <c r="AF1" t="n">
        <v>2049</v>
      </c>
      <c r="AG1" t="n">
        <v>2050</v>
      </c>
    </row>
    <row r="2">
      <c r="A2" t="inlineStr">
        <is>
          <t>battery electric vehicle</t>
        </is>
      </c>
      <c r="B2" s="39">
        <f>B$4/(1-'Calculations Etc'!$B$16)</f>
        <v/>
      </c>
      <c r="C2" s="39">
        <f>$B2+$B2*(C$1-$B$1)/($AG$1-$B$1)*'NAP F28'!$B$24</f>
        <v/>
      </c>
      <c r="D2" s="39">
        <f>$B2+$B2*(D$1-$B$1)/($AG$1-$B$1)*'NAP F28'!$B$24</f>
        <v/>
      </c>
      <c r="E2" s="39">
        <f>$B2+$B2*(E$1-$B$1)/($AG$1-$B$1)*'NAP F28'!$B$24</f>
        <v/>
      </c>
      <c r="F2" s="39">
        <f>$B2+$B2*(F$1-$B$1)/($AG$1-$B$1)*'NAP F28'!$B$24</f>
        <v/>
      </c>
      <c r="G2" s="39">
        <f>$B2+$B2*(G$1-$B$1)/($AG$1-$B$1)*'NAP F28'!$B$24</f>
        <v/>
      </c>
      <c r="H2" s="39">
        <f>$B2+$B2*(H$1-$B$1)/($AG$1-$B$1)*'NAP F28'!$B$24</f>
        <v/>
      </c>
      <c r="I2" s="39">
        <f>$B2+$B2*(I$1-$B$1)/($AG$1-$B$1)*'NAP F28'!$B$24</f>
        <v/>
      </c>
      <c r="J2" s="39">
        <f>$B2+$B2*(J$1-$B$1)/($AG$1-$B$1)*'NAP F28'!$B$24</f>
        <v/>
      </c>
      <c r="K2" s="39">
        <f>$B2+$B2*(K$1-$B$1)/($AG$1-$B$1)*'NAP F28'!$B$24</f>
        <v/>
      </c>
      <c r="L2" s="39">
        <f>$B2+$B2*(L$1-$B$1)/($AG$1-$B$1)*'NAP F28'!$B$24</f>
        <v/>
      </c>
      <c r="M2" s="39">
        <f>$B2+$B2*(M$1-$B$1)/($AG$1-$B$1)*'NAP F28'!$B$24</f>
        <v/>
      </c>
      <c r="N2" s="39">
        <f>$B2+$B2*(N$1-$B$1)/($AG$1-$B$1)*'NAP F28'!$B$24</f>
        <v/>
      </c>
      <c r="O2" s="39">
        <f>$B2+$B2*(O$1-$B$1)/($AG$1-$B$1)*'NAP F28'!$B$24</f>
        <v/>
      </c>
      <c r="P2" s="39">
        <f>$B2+$B2*(P$1-$B$1)/($AG$1-$B$1)*'NAP F28'!$B$24</f>
        <v/>
      </c>
      <c r="Q2" s="39">
        <f>$B2+$B2*(Q$1-$B$1)/($AG$1-$B$1)*'NAP F28'!$B$24</f>
        <v/>
      </c>
      <c r="R2" s="39">
        <f>$B2+$B2*(R$1-$B$1)/($AG$1-$B$1)*'NAP F28'!$B$24</f>
        <v/>
      </c>
      <c r="S2" s="39">
        <f>$B2+$B2*(S$1-$B$1)/($AG$1-$B$1)*'NAP F28'!$B$24</f>
        <v/>
      </c>
      <c r="T2" s="39">
        <f>$B2+$B2*(T$1-$B$1)/($AG$1-$B$1)*'NAP F28'!$B$24</f>
        <v/>
      </c>
      <c r="U2" s="39">
        <f>$B2+$B2*(U$1-$B$1)/($AG$1-$B$1)*'NAP F28'!$B$24</f>
        <v/>
      </c>
      <c r="V2" s="39">
        <f>$B2+$B2*(V$1-$B$1)/($AG$1-$B$1)*'NAP F28'!$B$24</f>
        <v/>
      </c>
      <c r="W2" s="39">
        <f>$B2+$B2*(W$1-$B$1)/($AG$1-$B$1)*'NAP F28'!$B$24</f>
        <v/>
      </c>
      <c r="X2" s="39">
        <f>$B2+$B2*(X$1-$B$1)/($AG$1-$B$1)*'NAP F28'!$B$24</f>
        <v/>
      </c>
      <c r="Y2" s="39">
        <f>$B2+$B2*(Y$1-$B$1)/($AG$1-$B$1)*'NAP F28'!$B$24</f>
        <v/>
      </c>
      <c r="Z2" s="39">
        <f>$B2+$B2*(Z$1-$B$1)/($AG$1-$B$1)*'NAP F28'!$B$24</f>
        <v/>
      </c>
      <c r="AA2" s="39">
        <f>$B2+$B2*(AA$1-$B$1)/($AG$1-$B$1)*'NAP F28'!$B$24</f>
        <v/>
      </c>
      <c r="AB2" s="39">
        <f>$B2+$B2*(AB$1-$B$1)/($AG$1-$B$1)*'NAP F28'!$B$24</f>
        <v/>
      </c>
      <c r="AC2" s="39">
        <f>$B2+$B2*(AC$1-$B$1)/($AG$1-$B$1)*'NAP F28'!$B$24</f>
        <v/>
      </c>
      <c r="AD2" s="39">
        <f>$B2+$B2*(AD$1-$B$1)/($AG$1-$B$1)*'NAP F28'!$B$24</f>
        <v/>
      </c>
      <c r="AE2" s="39">
        <f>$B2+$B2*(AE$1-$B$1)/($AG$1-$B$1)*'NAP F28'!$B$24</f>
        <v/>
      </c>
      <c r="AF2" s="39">
        <f>$B2+$B2*(AF$1-$B$1)/($AG$1-$B$1)*'NAP F28'!$B$24</f>
        <v/>
      </c>
      <c r="AG2" s="39">
        <f>$B2+$B2*(AG$1-$B$1)/($AG$1-$B$1)*'NAP F28'!$B$24</f>
        <v/>
      </c>
      <c r="AH2" s="39" t="n"/>
      <c r="AI2" s="39" t="n"/>
    </row>
    <row r="3">
      <c r="A3" t="inlineStr">
        <is>
          <t>natural gas vehicle</t>
        </is>
      </c>
      <c r="B3" s="39">
        <f>B$4</f>
        <v/>
      </c>
      <c r="C3" s="39">
        <f>C$4</f>
        <v/>
      </c>
      <c r="D3" s="39">
        <f>D$4</f>
        <v/>
      </c>
      <c r="E3" s="39">
        <f>E$4</f>
        <v/>
      </c>
      <c r="F3" s="39">
        <f>F$4</f>
        <v/>
      </c>
      <c r="G3" s="39">
        <f>G$4</f>
        <v/>
      </c>
      <c r="H3" s="39">
        <f>H$4</f>
        <v/>
      </c>
      <c r="I3" s="39">
        <f>I$4</f>
        <v/>
      </c>
      <c r="J3" s="39">
        <f>J$4</f>
        <v/>
      </c>
      <c r="K3" s="39">
        <f>K$4</f>
        <v/>
      </c>
      <c r="L3" s="39">
        <f>L$4</f>
        <v/>
      </c>
      <c r="M3" s="39">
        <f>M$4</f>
        <v/>
      </c>
      <c r="N3" s="39">
        <f>N$4</f>
        <v/>
      </c>
      <c r="O3" s="39">
        <f>O$4</f>
        <v/>
      </c>
      <c r="P3" s="39">
        <f>P$4</f>
        <v/>
      </c>
      <c r="Q3" s="39">
        <f>Q$4</f>
        <v/>
      </c>
      <c r="R3" s="39">
        <f>R$4</f>
        <v/>
      </c>
      <c r="S3" s="39">
        <f>S$4</f>
        <v/>
      </c>
      <c r="T3" s="39">
        <f>T$4</f>
        <v/>
      </c>
      <c r="U3" s="39">
        <f>U$4</f>
        <v/>
      </c>
      <c r="V3" s="39">
        <f>V$4</f>
        <v/>
      </c>
      <c r="W3" s="39">
        <f>W$4</f>
        <v/>
      </c>
      <c r="X3" s="39">
        <f>X$4</f>
        <v/>
      </c>
      <c r="Y3" s="39">
        <f>Y$4</f>
        <v/>
      </c>
      <c r="Z3" s="39">
        <f>Z$4</f>
        <v/>
      </c>
      <c r="AA3" s="39">
        <f>AA$4</f>
        <v/>
      </c>
      <c r="AB3" s="39">
        <f>AB$4</f>
        <v/>
      </c>
      <c r="AC3" s="39">
        <f>AC$4</f>
        <v/>
      </c>
      <c r="AD3" s="39">
        <f>AD$4</f>
        <v/>
      </c>
      <c r="AE3" s="39">
        <f>AE$4</f>
        <v/>
      </c>
      <c r="AF3" s="39">
        <f>AF$4</f>
        <v/>
      </c>
      <c r="AG3" s="39">
        <f>AG$4</f>
        <v/>
      </c>
      <c r="AH3" s="39" t="n"/>
      <c r="AI3" s="39" t="n"/>
    </row>
    <row r="4">
      <c r="A4" t="inlineStr">
        <is>
          <t>gasoline vehicle</t>
        </is>
      </c>
      <c r="B4" s="102" t="n">
        <v>0.000587123960954879</v>
      </c>
      <c r="C4" s="39" t="n">
        <v>0.0006032885396261496</v>
      </c>
      <c r="D4" s="39" t="n">
        <v>0.0006332860788870813</v>
      </c>
      <c r="E4" s="39" t="n">
        <v>0.0006598424833161792</v>
      </c>
      <c r="F4" s="39" t="n">
        <v>0.0006864710516617417</v>
      </c>
      <c r="G4" s="39" t="n">
        <v>0.0007094285614562236</v>
      </c>
      <c r="H4" s="39" t="n">
        <v>0.0007493060700056441</v>
      </c>
      <c r="I4" s="39" t="n">
        <v>0.0007520052305853447</v>
      </c>
      <c r="J4" s="39" t="n">
        <v>0.0007522666203227199</v>
      </c>
      <c r="K4" s="39" t="n">
        <v>0.0007536254810086656</v>
      </c>
      <c r="L4" s="39" t="n">
        <v>0.0007560440672831104</v>
      </c>
      <c r="M4" s="39" t="n">
        <v>0.000760560494372323</v>
      </c>
      <c r="N4" s="39" t="n">
        <v>0.0007665111342508051</v>
      </c>
      <c r="O4" s="39" t="n">
        <v>0.0007715656995584182</v>
      </c>
      <c r="P4" s="39" t="n">
        <v>0.0007767490260300806</v>
      </c>
      <c r="Q4" s="39" t="n">
        <v>0.0007819246315448719</v>
      </c>
      <c r="R4" s="39" t="n">
        <v>0.0007869776582057838</v>
      </c>
      <c r="S4" s="39" t="n">
        <v>0.0007913482465387296</v>
      </c>
      <c r="T4" s="39" t="n">
        <v>0.0007950729913841761</v>
      </c>
      <c r="U4" s="39" t="n">
        <v>0.0007981375874863043</v>
      </c>
      <c r="V4" s="39" t="n">
        <v>0.0008014248160629503</v>
      </c>
      <c r="W4" s="39" t="n">
        <v>0.0008042152419569042</v>
      </c>
      <c r="X4" s="39" t="n">
        <v>0.0008054781243567183</v>
      </c>
      <c r="Y4" s="39" t="n">
        <v>0.000807186036056974</v>
      </c>
      <c r="Z4" s="39" t="n">
        <v>0.000809329079816727</v>
      </c>
      <c r="AA4" s="39" t="n">
        <v>0.0008109663523855374</v>
      </c>
      <c r="AB4" s="39" t="n">
        <v>0.0008128510282545901</v>
      </c>
      <c r="AC4" s="39" t="n">
        <v>0.0008147537520336</v>
      </c>
      <c r="AD4" s="39" t="n">
        <v>0.0008166892448288456</v>
      </c>
      <c r="AE4" s="39" t="n">
        <v>0.0008195264677612138</v>
      </c>
      <c r="AF4" s="39" t="n">
        <v>0.0008220583317009197</v>
      </c>
      <c r="AG4" s="39" t="n">
        <v>0.0008244016213187689</v>
      </c>
      <c r="AH4" s="39" t="n"/>
      <c r="AI4" s="39" t="n"/>
    </row>
    <row r="5">
      <c r="A5" t="inlineStr">
        <is>
          <t>diesel vehicle</t>
        </is>
      </c>
      <c r="B5" s="39">
        <f>B$4</f>
        <v/>
      </c>
      <c r="C5" s="39">
        <f>C$4</f>
        <v/>
      </c>
      <c r="D5" s="39">
        <f>D$4</f>
        <v/>
      </c>
      <c r="E5" s="39">
        <f>E$4</f>
        <v/>
      </c>
      <c r="F5" s="39">
        <f>F$4</f>
        <v/>
      </c>
      <c r="G5" s="39">
        <f>G$4</f>
        <v/>
      </c>
      <c r="H5" s="39">
        <f>H$4</f>
        <v/>
      </c>
      <c r="I5" s="39">
        <f>I$4</f>
        <v/>
      </c>
      <c r="J5" s="39">
        <f>J$4</f>
        <v/>
      </c>
      <c r="K5" s="39">
        <f>K$4</f>
        <v/>
      </c>
      <c r="L5" s="39">
        <f>L$4</f>
        <v/>
      </c>
      <c r="M5" s="39">
        <f>M$4</f>
        <v/>
      </c>
      <c r="N5" s="39">
        <f>N$4</f>
        <v/>
      </c>
      <c r="O5" s="39">
        <f>O$4</f>
        <v/>
      </c>
      <c r="P5" s="39">
        <f>P$4</f>
        <v/>
      </c>
      <c r="Q5" s="39">
        <f>Q$4</f>
        <v/>
      </c>
      <c r="R5" s="39">
        <f>R$4</f>
        <v/>
      </c>
      <c r="S5" s="39">
        <f>S$4</f>
        <v/>
      </c>
      <c r="T5" s="39">
        <f>T$4</f>
        <v/>
      </c>
      <c r="U5" s="39">
        <f>U$4</f>
        <v/>
      </c>
      <c r="V5" s="39">
        <f>V$4</f>
        <v/>
      </c>
      <c r="W5" s="39">
        <f>W$4</f>
        <v/>
      </c>
      <c r="X5" s="39">
        <f>X$4</f>
        <v/>
      </c>
      <c r="Y5" s="39">
        <f>Y$4</f>
        <v/>
      </c>
      <c r="Z5" s="39">
        <f>Z$4</f>
        <v/>
      </c>
      <c r="AA5" s="39">
        <f>AA$4</f>
        <v/>
      </c>
      <c r="AB5" s="39">
        <f>AB$4</f>
        <v/>
      </c>
      <c r="AC5" s="39">
        <f>AC$4</f>
        <v/>
      </c>
      <c r="AD5" s="39">
        <f>AD$4</f>
        <v/>
      </c>
      <c r="AE5" s="39">
        <f>AE$4</f>
        <v/>
      </c>
      <c r="AF5" s="39">
        <f>AF$4</f>
        <v/>
      </c>
      <c r="AG5" s="39">
        <f>AG$4</f>
        <v/>
      </c>
      <c r="AH5" s="39" t="n"/>
      <c r="AI5" s="39" t="n"/>
    </row>
    <row r="6">
      <c r="A6" t="inlineStr">
        <is>
          <t>plugin hybrid vehicle</t>
        </is>
      </c>
      <c r="B6" s="39">
        <f>B4*(1-'Calculations Etc'!$B$20)+B2*'Calculations Etc'!$B$20</f>
        <v/>
      </c>
      <c r="C6" s="39">
        <f>C4*(1-'Calculations Etc'!$B$20)+C2*'Calculations Etc'!$B$20</f>
        <v/>
      </c>
      <c r="D6" s="39">
        <f>D4*(1-'Calculations Etc'!$B$20)+D2*'Calculations Etc'!$B$20</f>
        <v/>
      </c>
      <c r="E6" s="39">
        <f>E4*(1-'Calculations Etc'!$B$20)+E2*'Calculations Etc'!$B$20</f>
        <v/>
      </c>
      <c r="F6" s="39">
        <f>F4*(1-'Calculations Etc'!$B$20)+F2*'Calculations Etc'!$B$20</f>
        <v/>
      </c>
      <c r="G6" s="39">
        <f>G4*(1-'Calculations Etc'!$B$20)+G2*'Calculations Etc'!$B$20</f>
        <v/>
      </c>
      <c r="H6" s="39">
        <f>H4*(1-'Calculations Etc'!$B$20)+H2*'Calculations Etc'!$B$20</f>
        <v/>
      </c>
      <c r="I6" s="39">
        <f>I4*(1-'Calculations Etc'!$B$20)+I2*'Calculations Etc'!$B$20</f>
        <v/>
      </c>
      <c r="J6" s="39">
        <f>J4*(1-'Calculations Etc'!$B$20)+J2*'Calculations Etc'!$B$20</f>
        <v/>
      </c>
      <c r="K6" s="39">
        <f>K4*(1-'Calculations Etc'!$B$20)+K2*'Calculations Etc'!$B$20</f>
        <v/>
      </c>
      <c r="L6" s="39">
        <f>L4*(1-'Calculations Etc'!$B$20)+L2*'Calculations Etc'!$B$20</f>
        <v/>
      </c>
      <c r="M6" s="39">
        <f>M4*(1-'Calculations Etc'!$B$20)+M2*'Calculations Etc'!$B$20</f>
        <v/>
      </c>
      <c r="N6" s="39">
        <f>N4*(1-'Calculations Etc'!$B$20)+N2*'Calculations Etc'!$B$20</f>
        <v/>
      </c>
      <c r="O6" s="39">
        <f>O4*(1-'Calculations Etc'!$B$20)+O2*'Calculations Etc'!$B$20</f>
        <v/>
      </c>
      <c r="P6" s="39">
        <f>P4*(1-'Calculations Etc'!$B$20)+P2*'Calculations Etc'!$B$20</f>
        <v/>
      </c>
      <c r="Q6" s="39">
        <f>Q4*(1-'Calculations Etc'!$B$20)+Q2*'Calculations Etc'!$B$20</f>
        <v/>
      </c>
      <c r="R6" s="39">
        <f>R4*(1-'Calculations Etc'!$B$20)+R2*'Calculations Etc'!$B$20</f>
        <v/>
      </c>
      <c r="S6" s="39">
        <f>S4*(1-'Calculations Etc'!$B$20)+S2*'Calculations Etc'!$B$20</f>
        <v/>
      </c>
      <c r="T6" s="39">
        <f>T4*(1-'Calculations Etc'!$B$20)+T2*'Calculations Etc'!$B$20</f>
        <v/>
      </c>
      <c r="U6" s="39">
        <f>U4*(1-'Calculations Etc'!$B$20)+U2*'Calculations Etc'!$B$20</f>
        <v/>
      </c>
      <c r="V6" s="39">
        <f>V4*(1-'Calculations Etc'!$B$20)+V2*'Calculations Etc'!$B$20</f>
        <v/>
      </c>
      <c r="W6" s="39">
        <f>W4*(1-'Calculations Etc'!$B$20)+W2*'Calculations Etc'!$B$20</f>
        <v/>
      </c>
      <c r="X6" s="39">
        <f>X4*(1-'Calculations Etc'!$B$20)+X2*'Calculations Etc'!$B$20</f>
        <v/>
      </c>
      <c r="Y6" s="39">
        <f>Y4*(1-'Calculations Etc'!$B$20)+Y2*'Calculations Etc'!$B$20</f>
        <v/>
      </c>
      <c r="Z6" s="39">
        <f>Z4*(1-'Calculations Etc'!$B$20)+Z2*'Calculations Etc'!$B$20</f>
        <v/>
      </c>
      <c r="AA6" s="39">
        <f>AA4*(1-'Calculations Etc'!$B$20)+AA2*'Calculations Etc'!$B$20</f>
        <v/>
      </c>
      <c r="AB6" s="39">
        <f>AB4*(1-'Calculations Etc'!$B$20)+AB2*'Calculations Etc'!$B$20</f>
        <v/>
      </c>
      <c r="AC6" s="39">
        <f>AC4*(1-'Calculations Etc'!$B$20)+AC2*'Calculations Etc'!$B$20</f>
        <v/>
      </c>
      <c r="AD6" s="39">
        <f>AD4*(1-'Calculations Etc'!$B$20)+AD2*'Calculations Etc'!$B$20</f>
        <v/>
      </c>
      <c r="AE6" s="39">
        <f>AE4*(1-'Calculations Etc'!$B$20)+AE2*'Calculations Etc'!$B$20</f>
        <v/>
      </c>
      <c r="AF6" s="39">
        <f>AF4*(1-'Calculations Etc'!$B$20)+AF2*'Calculations Etc'!$B$20</f>
        <v/>
      </c>
      <c r="AG6" s="39">
        <f>AG4*(1-'Calculations Etc'!$B$20)+AG2*'Calculations Etc'!$B$20</f>
        <v/>
      </c>
      <c r="AH6" s="39" t="n"/>
      <c r="AI6" s="39" t="n"/>
    </row>
    <row r="7">
      <c r="A7" t="inlineStr">
        <is>
          <t>LPG vehicle</t>
        </is>
      </c>
      <c r="B7" s="39">
        <f>B4*'Calculations Etc'!$B$43</f>
        <v/>
      </c>
      <c r="C7" s="39">
        <f>C4*'Calculations Etc'!$B$43</f>
        <v/>
      </c>
      <c r="D7" s="39">
        <f>D4*'Calculations Etc'!$B$43</f>
        <v/>
      </c>
      <c r="E7" s="39">
        <f>E4*'Calculations Etc'!$B$43</f>
        <v/>
      </c>
      <c r="F7" s="39">
        <f>F4*'Calculations Etc'!$B$43</f>
        <v/>
      </c>
      <c r="G7" s="39">
        <f>G4*'Calculations Etc'!$B$43</f>
        <v/>
      </c>
      <c r="H7" s="39">
        <f>H4*'Calculations Etc'!$B$43</f>
        <v/>
      </c>
      <c r="I7" s="39">
        <f>I4*'Calculations Etc'!$B$43</f>
        <v/>
      </c>
      <c r="J7" s="39">
        <f>J4*'Calculations Etc'!$B$43</f>
        <v/>
      </c>
      <c r="K7" s="39">
        <f>K4*'Calculations Etc'!$B$43</f>
        <v/>
      </c>
      <c r="L7" s="39">
        <f>L4*'Calculations Etc'!$B$43</f>
        <v/>
      </c>
      <c r="M7" s="39">
        <f>M4*'Calculations Etc'!$B$43</f>
        <v/>
      </c>
      <c r="N7" s="39">
        <f>N4*'Calculations Etc'!$B$43</f>
        <v/>
      </c>
      <c r="O7" s="39">
        <f>O4*'Calculations Etc'!$B$43</f>
        <v/>
      </c>
      <c r="P7" s="39">
        <f>P4*'Calculations Etc'!$B$43</f>
        <v/>
      </c>
      <c r="Q7" s="39">
        <f>Q4*'Calculations Etc'!$B$43</f>
        <v/>
      </c>
      <c r="R7" s="39">
        <f>R4*'Calculations Etc'!$B$43</f>
        <v/>
      </c>
      <c r="S7" s="39">
        <f>S4*'Calculations Etc'!$B$43</f>
        <v/>
      </c>
      <c r="T7" s="39">
        <f>T4*'Calculations Etc'!$B$43</f>
        <v/>
      </c>
      <c r="U7" s="39">
        <f>U4*'Calculations Etc'!$B$43</f>
        <v/>
      </c>
      <c r="V7" s="39">
        <f>V4*'Calculations Etc'!$B$43</f>
        <v/>
      </c>
      <c r="W7" s="39">
        <f>W4*'Calculations Etc'!$B$43</f>
        <v/>
      </c>
      <c r="X7" s="39">
        <f>X4*'Calculations Etc'!$B$43</f>
        <v/>
      </c>
      <c r="Y7" s="39">
        <f>Y4*'Calculations Etc'!$B$43</f>
        <v/>
      </c>
      <c r="Z7" s="39">
        <f>Z4*'Calculations Etc'!$B$43</f>
        <v/>
      </c>
      <c r="AA7" s="39">
        <f>AA4*'Calculations Etc'!$B$43</f>
        <v/>
      </c>
      <c r="AB7" s="39">
        <f>AB4*'Calculations Etc'!$B$43</f>
        <v/>
      </c>
      <c r="AC7" s="39">
        <f>AC4*'Calculations Etc'!$B$43</f>
        <v/>
      </c>
      <c r="AD7" s="39">
        <f>AD4*'Calculations Etc'!$B$43</f>
        <v/>
      </c>
      <c r="AE7" s="39">
        <f>AE4*'Calculations Etc'!$B$43</f>
        <v/>
      </c>
      <c r="AF7" s="39">
        <f>AF4*'Calculations Etc'!$B$43</f>
        <v/>
      </c>
      <c r="AG7" s="39">
        <f>AG4*'Calculations Etc'!$B$43</f>
        <v/>
      </c>
      <c r="AH7" s="39" t="n"/>
      <c r="AI7" s="39" t="n"/>
    </row>
    <row r="8">
      <c r="A8" t="inlineStr">
        <is>
          <t>hydrogen vehicle</t>
        </is>
      </c>
      <c r="B8" s="39">
        <f>B4*'Calculations Etc'!$B$39</f>
        <v/>
      </c>
      <c r="C8" s="39">
        <f>C4*'Calculations Etc'!$B$39</f>
        <v/>
      </c>
      <c r="D8" s="39">
        <f>D4*'Calculations Etc'!$B$39</f>
        <v/>
      </c>
      <c r="E8" s="39">
        <f>E4*'Calculations Etc'!$B$39</f>
        <v/>
      </c>
      <c r="F8" s="39">
        <f>F4*'Calculations Etc'!$B$39</f>
        <v/>
      </c>
      <c r="G8" s="39">
        <f>G4*'Calculations Etc'!$B$39</f>
        <v/>
      </c>
      <c r="H8" s="39">
        <f>H4*'Calculations Etc'!$B$39</f>
        <v/>
      </c>
      <c r="I8" s="39">
        <f>I4*'Calculations Etc'!$B$39</f>
        <v/>
      </c>
      <c r="J8" s="39">
        <f>J4*'Calculations Etc'!$B$39</f>
        <v/>
      </c>
      <c r="K8" s="39">
        <f>K4*'Calculations Etc'!$B$39</f>
        <v/>
      </c>
      <c r="L8" s="39">
        <f>L4*'Calculations Etc'!$B$39</f>
        <v/>
      </c>
      <c r="M8" s="39">
        <f>M4*'Calculations Etc'!$B$39</f>
        <v/>
      </c>
      <c r="N8" s="39">
        <f>N4*'Calculations Etc'!$B$39</f>
        <v/>
      </c>
      <c r="O8" s="39">
        <f>O4*'Calculations Etc'!$B$39</f>
        <v/>
      </c>
      <c r="P8" s="39">
        <f>P4*'Calculations Etc'!$B$39</f>
        <v/>
      </c>
      <c r="Q8" s="39">
        <f>Q4*'Calculations Etc'!$B$39</f>
        <v/>
      </c>
      <c r="R8" s="39">
        <f>R4*'Calculations Etc'!$B$39</f>
        <v/>
      </c>
      <c r="S8" s="39">
        <f>S4*'Calculations Etc'!$B$39</f>
        <v/>
      </c>
      <c r="T8" s="39">
        <f>T4*'Calculations Etc'!$B$39</f>
        <v/>
      </c>
      <c r="U8" s="39">
        <f>U4*'Calculations Etc'!$B$39</f>
        <v/>
      </c>
      <c r="V8" s="39">
        <f>V4*'Calculations Etc'!$B$39</f>
        <v/>
      </c>
      <c r="W8" s="39">
        <f>W4*'Calculations Etc'!$B$39</f>
        <v/>
      </c>
      <c r="X8" s="39">
        <f>X4*'Calculations Etc'!$B$39</f>
        <v/>
      </c>
      <c r="Y8" s="39">
        <f>Y4*'Calculations Etc'!$B$39</f>
        <v/>
      </c>
      <c r="Z8" s="39">
        <f>Z4*'Calculations Etc'!$B$39</f>
        <v/>
      </c>
      <c r="AA8" s="39">
        <f>AA4*'Calculations Etc'!$B$39</f>
        <v/>
      </c>
      <c r="AB8" s="39">
        <f>AB4*'Calculations Etc'!$B$39</f>
        <v/>
      </c>
      <c r="AC8" s="39">
        <f>AC4*'Calculations Etc'!$B$39</f>
        <v/>
      </c>
      <c r="AD8" s="39">
        <f>AD4*'Calculations Etc'!$B$39</f>
        <v/>
      </c>
      <c r="AE8" s="39">
        <f>AE4*'Calculations Etc'!$B$39</f>
        <v/>
      </c>
      <c r="AF8" s="39">
        <f>AF4*'Calculations Etc'!$B$39</f>
        <v/>
      </c>
      <c r="AG8" s="39">
        <f>AG4*'Calculations Etc'!$B$39</f>
        <v/>
      </c>
      <c r="AH8" s="39" t="n"/>
      <c r="AI8" s="39" t="n"/>
    </row>
    <row r="11">
      <c r="B11" s="116" t="n"/>
    </row>
    <row r="12">
      <c r="B12" s="116" t="n"/>
    </row>
    <row r="13">
      <c r="B13" s="116" t="n"/>
    </row>
    <row r="14">
      <c r="B14" s="116" t="n"/>
    </row>
    <row r="15">
      <c r="B15" s="116" t="n"/>
    </row>
  </sheetData>
  <pageMargins left="0.7" right="0.7" top="0.75" bottom="0.75" header="0.3" footer="0.3"/>
  <pageSetup orientation="portrait"/>
</worksheet>
</file>

<file path=xl/worksheets/sheet12.xml><?xml version="1.0" encoding="utf-8"?>
<worksheet xmlns="http://schemas.openxmlformats.org/spreadsheetml/2006/main">
  <sheetPr>
    <tabColor theme="3"/>
    <outlinePr summaryBelow="1" summaryRight="1"/>
    <pageSetUpPr/>
  </sheetPr>
  <dimension ref="A1:AI8"/>
  <sheetViews>
    <sheetView zoomScaleNormal="100" workbookViewId="0">
      <selection activeCell="B4" sqref="B4"/>
    </sheetView>
  </sheetViews>
  <sheetFormatPr baseColWidth="8" defaultRowHeight="14.25"/>
  <cols>
    <col width="31.1328125" customWidth="1" style="44" min="1" max="1"/>
  </cols>
  <sheetData>
    <row r="1">
      <c r="A1" s="52" t="inlineStr">
        <is>
          <t>Fuel Economy (thing*miles/BTU)</t>
        </is>
      </c>
      <c r="B1" t="n">
        <v>2019</v>
      </c>
      <c r="C1" t="n">
        <v>2020</v>
      </c>
      <c r="D1" t="n">
        <v>2021</v>
      </c>
      <c r="E1" t="n">
        <v>2022</v>
      </c>
      <c r="F1" t="n">
        <v>2023</v>
      </c>
      <c r="G1" t="n">
        <v>2024</v>
      </c>
      <c r="H1" t="n">
        <v>2025</v>
      </c>
      <c r="I1" t="n">
        <v>2026</v>
      </c>
      <c r="J1" t="n">
        <v>2027</v>
      </c>
      <c r="K1" t="n">
        <v>2028</v>
      </c>
      <c r="L1" t="n">
        <v>2029</v>
      </c>
      <c r="M1" t="n">
        <v>2030</v>
      </c>
      <c r="N1" t="n">
        <v>2031</v>
      </c>
      <c r="O1" t="n">
        <v>2032</v>
      </c>
      <c r="P1" t="n">
        <v>2033</v>
      </c>
      <c r="Q1" t="n">
        <v>2034</v>
      </c>
      <c r="R1" t="n">
        <v>2035</v>
      </c>
      <c r="S1" t="n">
        <v>2036</v>
      </c>
      <c r="T1" t="n">
        <v>2037</v>
      </c>
      <c r="U1" t="n">
        <v>2038</v>
      </c>
      <c r="V1" t="n">
        <v>2039</v>
      </c>
      <c r="W1" t="n">
        <v>2040</v>
      </c>
      <c r="X1" t="n">
        <v>2041</v>
      </c>
      <c r="Y1" t="n">
        <v>2042</v>
      </c>
      <c r="Z1" t="n">
        <v>2043</v>
      </c>
      <c r="AA1" t="n">
        <v>2044</v>
      </c>
      <c r="AB1" t="n">
        <v>2045</v>
      </c>
      <c r="AC1" t="n">
        <v>2046</v>
      </c>
      <c r="AD1" t="n">
        <v>2047</v>
      </c>
      <c r="AE1" t="n">
        <v>2048</v>
      </c>
      <c r="AF1" t="n">
        <v>2049</v>
      </c>
      <c r="AG1" t="n">
        <v>2050</v>
      </c>
    </row>
    <row r="2">
      <c r="A2" t="inlineStr">
        <is>
          <t>battery electric vehicle</t>
        </is>
      </c>
      <c r="B2" s="39">
        <f>B$4/(1-'Calculations Etc'!$B$16)</f>
        <v/>
      </c>
      <c r="C2" s="39">
        <f>$B2+$B2*(C$1-$B$1)/($AG$1-$B$1)*'NAP F28'!$B$24</f>
        <v/>
      </c>
      <c r="D2" s="39">
        <f>$B2+$B2*(D$1-$B$1)/($AG$1-$B$1)*'NAP F28'!$B$24</f>
        <v/>
      </c>
      <c r="E2" s="39">
        <f>$B2+$B2*(E$1-$B$1)/($AG$1-$B$1)*'NAP F28'!$B$24</f>
        <v/>
      </c>
      <c r="F2" s="39">
        <f>$B2+$B2*(F$1-$B$1)/($AG$1-$B$1)*'NAP F28'!$B$24</f>
        <v/>
      </c>
      <c r="G2" s="39">
        <f>$B2+$B2*(G$1-$B$1)/($AG$1-$B$1)*'NAP F28'!$B$24</f>
        <v/>
      </c>
      <c r="H2" s="39">
        <f>$B2+$B2*(H$1-$B$1)/($AG$1-$B$1)*'NAP F28'!$B$24</f>
        <v/>
      </c>
      <c r="I2" s="39">
        <f>$B2+$B2*(I$1-$B$1)/($AG$1-$B$1)*'NAP F28'!$B$24</f>
        <v/>
      </c>
      <c r="J2" s="39">
        <f>$B2+$B2*(J$1-$B$1)/($AG$1-$B$1)*'NAP F28'!$B$24</f>
        <v/>
      </c>
      <c r="K2" s="39">
        <f>$B2+$B2*(K$1-$B$1)/($AG$1-$B$1)*'NAP F28'!$B$24</f>
        <v/>
      </c>
      <c r="L2" s="39">
        <f>$B2+$B2*(L$1-$B$1)/($AG$1-$B$1)*'NAP F28'!$B$24</f>
        <v/>
      </c>
      <c r="M2" s="39">
        <f>$B2+$B2*(M$1-$B$1)/($AG$1-$B$1)*'NAP F28'!$B$24</f>
        <v/>
      </c>
      <c r="N2" s="39">
        <f>$B2+$B2*(N$1-$B$1)/($AG$1-$B$1)*'NAP F28'!$B$24</f>
        <v/>
      </c>
      <c r="O2" s="39">
        <f>$B2+$B2*(O$1-$B$1)/($AG$1-$B$1)*'NAP F28'!$B$24</f>
        <v/>
      </c>
      <c r="P2" s="39">
        <f>$B2+$B2*(P$1-$B$1)/($AG$1-$B$1)*'NAP F28'!$B$24</f>
        <v/>
      </c>
      <c r="Q2" s="39">
        <f>$B2+$B2*(Q$1-$B$1)/($AG$1-$B$1)*'NAP F28'!$B$24</f>
        <v/>
      </c>
      <c r="R2" s="39">
        <f>$B2+$B2*(R$1-$B$1)/($AG$1-$B$1)*'NAP F28'!$B$24</f>
        <v/>
      </c>
      <c r="S2" s="39">
        <f>$B2+$B2*(S$1-$B$1)/($AG$1-$B$1)*'NAP F28'!$B$24</f>
        <v/>
      </c>
      <c r="T2" s="39">
        <f>$B2+$B2*(T$1-$B$1)/($AG$1-$B$1)*'NAP F28'!$B$24</f>
        <v/>
      </c>
      <c r="U2" s="39">
        <f>$B2+$B2*(U$1-$B$1)/($AG$1-$B$1)*'NAP F28'!$B$24</f>
        <v/>
      </c>
      <c r="V2" s="39">
        <f>$B2+$B2*(V$1-$B$1)/($AG$1-$B$1)*'NAP F28'!$B$24</f>
        <v/>
      </c>
      <c r="W2" s="39">
        <f>$B2+$B2*(W$1-$B$1)/($AG$1-$B$1)*'NAP F28'!$B$24</f>
        <v/>
      </c>
      <c r="X2" s="39">
        <f>$B2+$B2*(X$1-$B$1)/($AG$1-$B$1)*'NAP F28'!$B$24</f>
        <v/>
      </c>
      <c r="Y2" s="39">
        <f>$B2+$B2*(Y$1-$B$1)/($AG$1-$B$1)*'NAP F28'!$B$24</f>
        <v/>
      </c>
      <c r="Z2" s="39">
        <f>$B2+$B2*(Z$1-$B$1)/($AG$1-$B$1)*'NAP F28'!$B$24</f>
        <v/>
      </c>
      <c r="AA2" s="39">
        <f>$B2+$B2*(AA$1-$B$1)/($AG$1-$B$1)*'NAP F28'!$B$24</f>
        <v/>
      </c>
      <c r="AB2" s="39">
        <f>$B2+$B2*(AB$1-$B$1)/($AG$1-$B$1)*'NAP F28'!$B$24</f>
        <v/>
      </c>
      <c r="AC2" s="39">
        <f>$B2+$B2*(AC$1-$B$1)/($AG$1-$B$1)*'NAP F28'!$B$24</f>
        <v/>
      </c>
      <c r="AD2" s="39">
        <f>$B2+$B2*(AD$1-$B$1)/($AG$1-$B$1)*'NAP F28'!$B$24</f>
        <v/>
      </c>
      <c r="AE2" s="39">
        <f>$B2+$B2*(AE$1-$B$1)/($AG$1-$B$1)*'NAP F28'!$B$24</f>
        <v/>
      </c>
      <c r="AF2" s="39">
        <f>$B2+$B2*(AF$1-$B$1)/($AG$1-$B$1)*'NAP F28'!$B$24</f>
        <v/>
      </c>
      <c r="AG2" s="39">
        <f>$B2+$B2*(AG$1-$B$1)/($AG$1-$B$1)*'NAP F28'!$B$24</f>
        <v/>
      </c>
      <c r="AH2" s="39" t="n"/>
      <c r="AI2" s="39" t="n"/>
    </row>
    <row r="3">
      <c r="A3" t="inlineStr">
        <is>
          <t>natural gas vehicle</t>
        </is>
      </c>
      <c r="B3" s="39">
        <f>B$4</f>
        <v/>
      </c>
      <c r="C3" s="39">
        <f>C$4</f>
        <v/>
      </c>
      <c r="D3" s="39">
        <f>D$4</f>
        <v/>
      </c>
      <c r="E3" s="39">
        <f>E$4</f>
        <v/>
      </c>
      <c r="F3" s="39">
        <f>F$4</f>
        <v/>
      </c>
      <c r="G3" s="39">
        <f>G$4</f>
        <v/>
      </c>
      <c r="H3" s="39">
        <f>H$4</f>
        <v/>
      </c>
      <c r="I3" s="39">
        <f>I$4</f>
        <v/>
      </c>
      <c r="J3" s="39">
        <f>J$4</f>
        <v/>
      </c>
      <c r="K3" s="39">
        <f>K$4</f>
        <v/>
      </c>
      <c r="L3" s="39">
        <f>L$4</f>
        <v/>
      </c>
      <c r="M3" s="39">
        <f>M$4</f>
        <v/>
      </c>
      <c r="N3" s="39">
        <f>N$4</f>
        <v/>
      </c>
      <c r="O3" s="39">
        <f>O$4</f>
        <v/>
      </c>
      <c r="P3" s="39">
        <f>P$4</f>
        <v/>
      </c>
      <c r="Q3" s="39">
        <f>Q$4</f>
        <v/>
      </c>
      <c r="R3" s="39">
        <f>R$4</f>
        <v/>
      </c>
      <c r="S3" s="39">
        <f>S$4</f>
        <v/>
      </c>
      <c r="T3" s="39">
        <f>T$4</f>
        <v/>
      </c>
      <c r="U3" s="39">
        <f>U$4</f>
        <v/>
      </c>
      <c r="V3" s="39">
        <f>V$4</f>
        <v/>
      </c>
      <c r="W3" s="39">
        <f>W$4</f>
        <v/>
      </c>
      <c r="X3" s="39">
        <f>X$4</f>
        <v/>
      </c>
      <c r="Y3" s="39">
        <f>Y$4</f>
        <v/>
      </c>
      <c r="Z3" s="39">
        <f>Z$4</f>
        <v/>
      </c>
      <c r="AA3" s="39">
        <f>AA$4</f>
        <v/>
      </c>
      <c r="AB3" s="39">
        <f>AB$4</f>
        <v/>
      </c>
      <c r="AC3" s="39">
        <f>AC$4</f>
        <v/>
      </c>
      <c r="AD3" s="39">
        <f>AD$4</f>
        <v/>
      </c>
      <c r="AE3" s="39">
        <f>AE$4</f>
        <v/>
      </c>
      <c r="AF3" s="39">
        <f>AF$4</f>
        <v/>
      </c>
      <c r="AG3" s="39">
        <f>AG$4</f>
        <v/>
      </c>
      <c r="AH3" s="39" t="n"/>
      <c r="AI3" s="39" t="n"/>
    </row>
    <row r="4">
      <c r="A4" t="inlineStr">
        <is>
          <t>gasoline vehicle</t>
        </is>
      </c>
      <c r="B4" s="102" t="n">
        <v>0.000293403084431754</v>
      </c>
      <c r="C4" s="39" t="n">
        <v>0.0003015660380490721</v>
      </c>
      <c r="D4" s="39" t="n">
        <v>0.0003138046996912248</v>
      </c>
      <c r="E4" s="39" t="n">
        <v>0.0003280483249775889</v>
      </c>
      <c r="F4" s="39" t="n">
        <v>0.0003400717653308543</v>
      </c>
      <c r="G4" s="39" t="n">
        <v>0.0003547851771307148</v>
      </c>
      <c r="H4" s="39" t="n">
        <v>0.0003726103622298217</v>
      </c>
      <c r="I4" s="39" t="n">
        <v>0.0003749005196055646</v>
      </c>
      <c r="J4" s="39" t="n">
        <v>0.0003761257096849165</v>
      </c>
      <c r="K4" s="39" t="n">
        <v>0.0003772789601248381</v>
      </c>
      <c r="L4" s="39" t="n">
        <v>0.0003787363375278064</v>
      </c>
      <c r="M4" s="39" t="n">
        <v>0.0003811799113516385</v>
      </c>
      <c r="N4" s="39" t="n">
        <v>0.0003836180318071649</v>
      </c>
      <c r="O4" s="39" t="n">
        <v>0.0003857786613101365</v>
      </c>
      <c r="P4" s="39" t="n">
        <v>0.0003881668548092566</v>
      </c>
      <c r="Q4" s="39" t="n">
        <v>0.0003905017181845346</v>
      </c>
      <c r="R4" s="39" t="n">
        <v>0.0003925709352900162</v>
      </c>
      <c r="S4" s="39" t="n">
        <v>0.0003943281981473488</v>
      </c>
      <c r="T4" s="39" t="n">
        <v>0.0003956260251004349</v>
      </c>
      <c r="U4" s="39" t="n">
        <v>0.000396872837743617</v>
      </c>
      <c r="V4" s="39" t="n">
        <v>0.0003982797403632259</v>
      </c>
      <c r="W4" s="39" t="n">
        <v>0.0003992786032072778</v>
      </c>
      <c r="X4" s="39" t="n">
        <v>0.0003998155815266111</v>
      </c>
      <c r="Y4" s="39" t="n">
        <v>0.0004007443723231183</v>
      </c>
      <c r="Z4" s="39" t="n">
        <v>0.0004016152179687241</v>
      </c>
      <c r="AA4" s="39" t="n">
        <v>0.0004022640608917958</v>
      </c>
      <c r="AB4" s="39" t="n">
        <v>0.0004031398120787543</v>
      </c>
      <c r="AC4" s="39" t="n">
        <v>0.0004036645140940934</v>
      </c>
      <c r="AD4" s="39" t="n">
        <v>0.0004045212905474949</v>
      </c>
      <c r="AE4" s="39" t="n">
        <v>0.000405549943557223</v>
      </c>
      <c r="AF4" s="39" t="n">
        <v>0.0004063353946014144</v>
      </c>
      <c r="AG4" s="39" t="n">
        <v>0.0004070185348119127</v>
      </c>
      <c r="AH4" s="39" t="n"/>
      <c r="AI4" s="39" t="n"/>
    </row>
    <row r="5">
      <c r="A5" t="inlineStr">
        <is>
          <t>diesel vehicle</t>
        </is>
      </c>
      <c r="B5" s="39">
        <f>B$4</f>
        <v/>
      </c>
      <c r="C5" s="39">
        <f>C$4</f>
        <v/>
      </c>
      <c r="D5" s="39">
        <f>D$4</f>
        <v/>
      </c>
      <c r="E5" s="39">
        <f>E$4</f>
        <v/>
      </c>
      <c r="F5" s="39">
        <f>F$4</f>
        <v/>
      </c>
      <c r="G5" s="39">
        <f>G$4</f>
        <v/>
      </c>
      <c r="H5" s="39">
        <f>H$4</f>
        <v/>
      </c>
      <c r="I5" s="39">
        <f>I$4</f>
        <v/>
      </c>
      <c r="J5" s="39">
        <f>J$4</f>
        <v/>
      </c>
      <c r="K5" s="39">
        <f>K$4</f>
        <v/>
      </c>
      <c r="L5" s="39">
        <f>L$4</f>
        <v/>
      </c>
      <c r="M5" s="39">
        <f>M$4</f>
        <v/>
      </c>
      <c r="N5" s="39">
        <f>N$4</f>
        <v/>
      </c>
      <c r="O5" s="39">
        <f>O$4</f>
        <v/>
      </c>
      <c r="P5" s="39">
        <f>P$4</f>
        <v/>
      </c>
      <c r="Q5" s="39">
        <f>Q$4</f>
        <v/>
      </c>
      <c r="R5" s="39">
        <f>R$4</f>
        <v/>
      </c>
      <c r="S5" s="39">
        <f>S$4</f>
        <v/>
      </c>
      <c r="T5" s="39">
        <f>T$4</f>
        <v/>
      </c>
      <c r="U5" s="39">
        <f>U$4</f>
        <v/>
      </c>
      <c r="V5" s="39">
        <f>V$4</f>
        <v/>
      </c>
      <c r="W5" s="39">
        <f>W$4</f>
        <v/>
      </c>
      <c r="X5" s="39">
        <f>X$4</f>
        <v/>
      </c>
      <c r="Y5" s="39">
        <f>Y$4</f>
        <v/>
      </c>
      <c r="Z5" s="39">
        <f>Z$4</f>
        <v/>
      </c>
      <c r="AA5" s="39">
        <f>AA$4</f>
        <v/>
      </c>
      <c r="AB5" s="39">
        <f>AB$4</f>
        <v/>
      </c>
      <c r="AC5" s="39">
        <f>AC$4</f>
        <v/>
      </c>
      <c r="AD5" s="39">
        <f>AD$4</f>
        <v/>
      </c>
      <c r="AE5" s="39">
        <f>AE$4</f>
        <v/>
      </c>
      <c r="AF5" s="39">
        <f>AF$4</f>
        <v/>
      </c>
      <c r="AG5" s="39">
        <f>AG$4</f>
        <v/>
      </c>
      <c r="AH5" s="39" t="n"/>
      <c r="AI5" s="39" t="n"/>
    </row>
    <row r="6">
      <c r="A6" t="inlineStr">
        <is>
          <t>plugin hybrid vehicle</t>
        </is>
      </c>
      <c r="B6" s="39">
        <f>B4*(1-'Calculations Etc'!$B$20)+B2*'Calculations Etc'!$B$20</f>
        <v/>
      </c>
      <c r="C6" s="39">
        <f>C4*(1-'Calculations Etc'!$B$20)+C2*'Calculations Etc'!$B$20</f>
        <v/>
      </c>
      <c r="D6" s="39">
        <f>D4*(1-'Calculations Etc'!$B$20)+D2*'Calculations Etc'!$B$20</f>
        <v/>
      </c>
      <c r="E6" s="39">
        <f>E4*(1-'Calculations Etc'!$B$20)+E2*'Calculations Etc'!$B$20</f>
        <v/>
      </c>
      <c r="F6" s="39">
        <f>F4*(1-'Calculations Etc'!$B$20)+F2*'Calculations Etc'!$B$20</f>
        <v/>
      </c>
      <c r="G6" s="39">
        <f>G4*(1-'Calculations Etc'!$B$20)+G2*'Calculations Etc'!$B$20</f>
        <v/>
      </c>
      <c r="H6" s="39">
        <f>H4*(1-'Calculations Etc'!$B$20)+H2*'Calculations Etc'!$B$20</f>
        <v/>
      </c>
      <c r="I6" s="39">
        <f>I4*(1-'Calculations Etc'!$B$20)+I2*'Calculations Etc'!$B$20</f>
        <v/>
      </c>
      <c r="J6" s="39">
        <f>J4*(1-'Calculations Etc'!$B$20)+J2*'Calculations Etc'!$B$20</f>
        <v/>
      </c>
      <c r="K6" s="39">
        <f>K4*(1-'Calculations Etc'!$B$20)+K2*'Calculations Etc'!$B$20</f>
        <v/>
      </c>
      <c r="L6" s="39">
        <f>L4*(1-'Calculations Etc'!$B$20)+L2*'Calculations Etc'!$B$20</f>
        <v/>
      </c>
      <c r="M6" s="39">
        <f>M4*(1-'Calculations Etc'!$B$20)+M2*'Calculations Etc'!$B$20</f>
        <v/>
      </c>
      <c r="N6" s="39">
        <f>N4*(1-'Calculations Etc'!$B$20)+N2*'Calculations Etc'!$B$20</f>
        <v/>
      </c>
      <c r="O6" s="39">
        <f>O4*(1-'Calculations Etc'!$B$20)+O2*'Calculations Etc'!$B$20</f>
        <v/>
      </c>
      <c r="P6" s="39">
        <f>P4*(1-'Calculations Etc'!$B$20)+P2*'Calculations Etc'!$B$20</f>
        <v/>
      </c>
      <c r="Q6" s="39">
        <f>Q4*(1-'Calculations Etc'!$B$20)+Q2*'Calculations Etc'!$B$20</f>
        <v/>
      </c>
      <c r="R6" s="39">
        <f>R4*(1-'Calculations Etc'!$B$20)+R2*'Calculations Etc'!$B$20</f>
        <v/>
      </c>
      <c r="S6" s="39">
        <f>S4*(1-'Calculations Etc'!$B$20)+S2*'Calculations Etc'!$B$20</f>
        <v/>
      </c>
      <c r="T6" s="39">
        <f>T4*(1-'Calculations Etc'!$B$20)+T2*'Calculations Etc'!$B$20</f>
        <v/>
      </c>
      <c r="U6" s="39">
        <f>U4*(1-'Calculations Etc'!$B$20)+U2*'Calculations Etc'!$B$20</f>
        <v/>
      </c>
      <c r="V6" s="39">
        <f>V4*(1-'Calculations Etc'!$B$20)+V2*'Calculations Etc'!$B$20</f>
        <v/>
      </c>
      <c r="W6" s="39">
        <f>W4*(1-'Calculations Etc'!$B$20)+W2*'Calculations Etc'!$B$20</f>
        <v/>
      </c>
      <c r="X6" s="39">
        <f>X4*(1-'Calculations Etc'!$B$20)+X2*'Calculations Etc'!$B$20</f>
        <v/>
      </c>
      <c r="Y6" s="39">
        <f>Y4*(1-'Calculations Etc'!$B$20)+Y2*'Calculations Etc'!$B$20</f>
        <v/>
      </c>
      <c r="Z6" s="39">
        <f>Z4*(1-'Calculations Etc'!$B$20)+Z2*'Calculations Etc'!$B$20</f>
        <v/>
      </c>
      <c r="AA6" s="39">
        <f>AA4*(1-'Calculations Etc'!$B$20)+AA2*'Calculations Etc'!$B$20</f>
        <v/>
      </c>
      <c r="AB6" s="39">
        <f>AB4*(1-'Calculations Etc'!$B$20)+AB2*'Calculations Etc'!$B$20</f>
        <v/>
      </c>
      <c r="AC6" s="39">
        <f>AC4*(1-'Calculations Etc'!$B$20)+AC2*'Calculations Etc'!$B$20</f>
        <v/>
      </c>
      <c r="AD6" s="39">
        <f>AD4*(1-'Calculations Etc'!$B$20)+AD2*'Calculations Etc'!$B$20</f>
        <v/>
      </c>
      <c r="AE6" s="39">
        <f>AE4*(1-'Calculations Etc'!$B$20)+AE2*'Calculations Etc'!$B$20</f>
        <v/>
      </c>
      <c r="AF6" s="39">
        <f>AF4*(1-'Calculations Etc'!$B$20)+AF2*'Calculations Etc'!$B$20</f>
        <v/>
      </c>
      <c r="AG6" s="39">
        <f>AG4*(1-'Calculations Etc'!$B$20)+AG2*'Calculations Etc'!$B$20</f>
        <v/>
      </c>
      <c r="AH6" s="39" t="n"/>
      <c r="AI6" s="39" t="n"/>
    </row>
    <row r="7">
      <c r="A7" t="inlineStr">
        <is>
          <t>LPG vehicle</t>
        </is>
      </c>
      <c r="B7" s="39">
        <f>B4*'Calculations Etc'!$B$43</f>
        <v/>
      </c>
      <c r="C7" s="39">
        <f>C4*'Calculations Etc'!$B$43</f>
        <v/>
      </c>
      <c r="D7" s="39">
        <f>D4*'Calculations Etc'!$B$43</f>
        <v/>
      </c>
      <c r="E7" s="39">
        <f>E4*'Calculations Etc'!$B$43</f>
        <v/>
      </c>
      <c r="F7" s="39">
        <f>F4*'Calculations Etc'!$B$43</f>
        <v/>
      </c>
      <c r="G7" s="39">
        <f>G4*'Calculations Etc'!$B$43</f>
        <v/>
      </c>
      <c r="H7" s="39">
        <f>H4*'Calculations Etc'!$B$43</f>
        <v/>
      </c>
      <c r="I7" s="39">
        <f>I4*'Calculations Etc'!$B$43</f>
        <v/>
      </c>
      <c r="J7" s="39">
        <f>J4*'Calculations Etc'!$B$43</f>
        <v/>
      </c>
      <c r="K7" s="39">
        <f>K4*'Calculations Etc'!$B$43</f>
        <v/>
      </c>
      <c r="L7" s="39">
        <f>L4*'Calculations Etc'!$B$43</f>
        <v/>
      </c>
      <c r="M7" s="39">
        <f>M4*'Calculations Etc'!$B$43</f>
        <v/>
      </c>
      <c r="N7" s="39">
        <f>N4*'Calculations Etc'!$B$43</f>
        <v/>
      </c>
      <c r="O7" s="39">
        <f>O4*'Calculations Etc'!$B$43</f>
        <v/>
      </c>
      <c r="P7" s="39">
        <f>P4*'Calculations Etc'!$B$43</f>
        <v/>
      </c>
      <c r="Q7" s="39">
        <f>Q4*'Calculations Etc'!$B$43</f>
        <v/>
      </c>
      <c r="R7" s="39">
        <f>R4*'Calculations Etc'!$B$43</f>
        <v/>
      </c>
      <c r="S7" s="39">
        <f>S4*'Calculations Etc'!$B$43</f>
        <v/>
      </c>
      <c r="T7" s="39">
        <f>T4*'Calculations Etc'!$B$43</f>
        <v/>
      </c>
      <c r="U7" s="39">
        <f>U4*'Calculations Etc'!$B$43</f>
        <v/>
      </c>
      <c r="V7" s="39">
        <f>V4*'Calculations Etc'!$B$43</f>
        <v/>
      </c>
      <c r="W7" s="39">
        <f>W4*'Calculations Etc'!$B$43</f>
        <v/>
      </c>
      <c r="X7" s="39">
        <f>X4*'Calculations Etc'!$B$43</f>
        <v/>
      </c>
      <c r="Y7" s="39">
        <f>Y4*'Calculations Etc'!$B$43</f>
        <v/>
      </c>
      <c r="Z7" s="39">
        <f>Z4*'Calculations Etc'!$B$43</f>
        <v/>
      </c>
      <c r="AA7" s="39">
        <f>AA4*'Calculations Etc'!$B$43</f>
        <v/>
      </c>
      <c r="AB7" s="39">
        <f>AB4*'Calculations Etc'!$B$43</f>
        <v/>
      </c>
      <c r="AC7" s="39">
        <f>AC4*'Calculations Etc'!$B$43</f>
        <v/>
      </c>
      <c r="AD7" s="39">
        <f>AD4*'Calculations Etc'!$B$43</f>
        <v/>
      </c>
      <c r="AE7" s="39">
        <f>AE4*'Calculations Etc'!$B$43</f>
        <v/>
      </c>
      <c r="AF7" s="39">
        <f>AF4*'Calculations Etc'!$B$43</f>
        <v/>
      </c>
      <c r="AG7" s="39">
        <f>AG4*'Calculations Etc'!$B$43</f>
        <v/>
      </c>
      <c r="AH7" s="39" t="n"/>
      <c r="AI7" s="39" t="n"/>
    </row>
    <row r="8">
      <c r="A8" t="inlineStr">
        <is>
          <t>hydrogen vehicle</t>
        </is>
      </c>
      <c r="B8" s="39">
        <f>B4*'Calculations Etc'!$B$39</f>
        <v/>
      </c>
      <c r="C8" s="39">
        <f>C4*'Calculations Etc'!$B$39</f>
        <v/>
      </c>
      <c r="D8" s="39">
        <f>D4*'Calculations Etc'!$B$39</f>
        <v/>
      </c>
      <c r="E8" s="39">
        <f>E4*'Calculations Etc'!$B$39</f>
        <v/>
      </c>
      <c r="F8" s="39">
        <f>F4*'Calculations Etc'!$B$39</f>
        <v/>
      </c>
      <c r="G8" s="39">
        <f>G4*'Calculations Etc'!$B$39</f>
        <v/>
      </c>
      <c r="H8" s="39">
        <f>H4*'Calculations Etc'!$B$39</f>
        <v/>
      </c>
      <c r="I8" s="39">
        <f>I4*'Calculations Etc'!$B$39</f>
        <v/>
      </c>
      <c r="J8" s="39">
        <f>J4*'Calculations Etc'!$B$39</f>
        <v/>
      </c>
      <c r="K8" s="39">
        <f>K4*'Calculations Etc'!$B$39</f>
        <v/>
      </c>
      <c r="L8" s="39">
        <f>L4*'Calculations Etc'!$B$39</f>
        <v/>
      </c>
      <c r="M8" s="39">
        <f>M4*'Calculations Etc'!$B$39</f>
        <v/>
      </c>
      <c r="N8" s="39">
        <f>N4*'Calculations Etc'!$B$39</f>
        <v/>
      </c>
      <c r="O8" s="39">
        <f>O4*'Calculations Etc'!$B$39</f>
        <v/>
      </c>
      <c r="P8" s="39">
        <f>P4*'Calculations Etc'!$B$39</f>
        <v/>
      </c>
      <c r="Q8" s="39">
        <f>Q4*'Calculations Etc'!$B$39</f>
        <v/>
      </c>
      <c r="R8" s="39">
        <f>R4*'Calculations Etc'!$B$39</f>
        <v/>
      </c>
      <c r="S8" s="39">
        <f>S4*'Calculations Etc'!$B$39</f>
        <v/>
      </c>
      <c r="T8" s="39">
        <f>T4*'Calculations Etc'!$B$39</f>
        <v/>
      </c>
      <c r="U8" s="39">
        <f>U4*'Calculations Etc'!$B$39</f>
        <v/>
      </c>
      <c r="V8" s="39">
        <f>V4*'Calculations Etc'!$B$39</f>
        <v/>
      </c>
      <c r="W8" s="39">
        <f>W4*'Calculations Etc'!$B$39</f>
        <v/>
      </c>
      <c r="X8" s="39">
        <f>X4*'Calculations Etc'!$B$39</f>
        <v/>
      </c>
      <c r="Y8" s="39">
        <f>Y4*'Calculations Etc'!$B$39</f>
        <v/>
      </c>
      <c r="Z8" s="39">
        <f>Z4*'Calculations Etc'!$B$39</f>
        <v/>
      </c>
      <c r="AA8" s="39">
        <f>AA4*'Calculations Etc'!$B$39</f>
        <v/>
      </c>
      <c r="AB8" s="39">
        <f>AB4*'Calculations Etc'!$B$39</f>
        <v/>
      </c>
      <c r="AC8" s="39">
        <f>AC4*'Calculations Etc'!$B$39</f>
        <v/>
      </c>
      <c r="AD8" s="39">
        <f>AD4*'Calculations Etc'!$B$39</f>
        <v/>
      </c>
      <c r="AE8" s="39">
        <f>AE4*'Calculations Etc'!$B$39</f>
        <v/>
      </c>
      <c r="AF8" s="39">
        <f>AF4*'Calculations Etc'!$B$39</f>
        <v/>
      </c>
      <c r="AG8" s="39">
        <f>AG4*'Calculations Etc'!$B$39</f>
        <v/>
      </c>
      <c r="AH8" s="39" t="n"/>
      <c r="AI8" s="39" t="n"/>
    </row>
  </sheetData>
  <pageMargins left="0.7" right="0.7" top="0.75" bottom="0.75" header="0.3" footer="0.3"/>
</worksheet>
</file>

<file path=xl/worksheets/sheet13.xml><?xml version="1.0" encoding="utf-8"?>
<worksheet xmlns="http://schemas.openxmlformats.org/spreadsheetml/2006/main">
  <sheetPr>
    <tabColor theme="3"/>
    <outlinePr summaryBelow="1" summaryRight="1"/>
    <pageSetUpPr/>
  </sheetPr>
  <dimension ref="A1:AI8"/>
  <sheetViews>
    <sheetView workbookViewId="0">
      <selection activeCell="B5" sqref="B5"/>
    </sheetView>
  </sheetViews>
  <sheetFormatPr baseColWidth="8" defaultRowHeight="14.25"/>
  <cols>
    <col width="31.1328125" customWidth="1" style="44" min="1" max="1"/>
  </cols>
  <sheetData>
    <row r="1">
      <c r="A1" s="52" t="inlineStr">
        <is>
          <t>Fuel Economy (thing*miles/BTU)</t>
        </is>
      </c>
      <c r="B1" t="n">
        <v>2019</v>
      </c>
      <c r="C1" t="n">
        <v>2020</v>
      </c>
      <c r="D1" t="n">
        <v>2021</v>
      </c>
      <c r="E1" t="n">
        <v>2022</v>
      </c>
      <c r="F1" t="n">
        <v>2023</v>
      </c>
      <c r="G1" t="n">
        <v>2024</v>
      </c>
      <c r="H1" t="n">
        <v>2025</v>
      </c>
      <c r="I1" t="n">
        <v>2026</v>
      </c>
      <c r="J1" t="n">
        <v>2027</v>
      </c>
      <c r="K1" t="n">
        <v>2028</v>
      </c>
      <c r="L1" t="n">
        <v>2029</v>
      </c>
      <c r="M1" t="n">
        <v>2030</v>
      </c>
      <c r="N1" t="n">
        <v>2031</v>
      </c>
      <c r="O1" t="n">
        <v>2032</v>
      </c>
      <c r="P1" t="n">
        <v>2033</v>
      </c>
      <c r="Q1" t="n">
        <v>2034</v>
      </c>
      <c r="R1" t="n">
        <v>2035</v>
      </c>
      <c r="S1" t="n">
        <v>2036</v>
      </c>
      <c r="T1" t="n">
        <v>2037</v>
      </c>
      <c r="U1" t="n">
        <v>2038</v>
      </c>
      <c r="V1" t="n">
        <v>2039</v>
      </c>
      <c r="W1" t="n">
        <v>2040</v>
      </c>
      <c r="X1" t="n">
        <v>2041</v>
      </c>
      <c r="Y1" t="n">
        <v>2042</v>
      </c>
      <c r="Z1" t="n">
        <v>2043</v>
      </c>
      <c r="AA1" t="n">
        <v>2044</v>
      </c>
      <c r="AB1" t="n">
        <v>2045</v>
      </c>
      <c r="AC1" t="n">
        <v>2046</v>
      </c>
      <c r="AD1" t="n">
        <v>2047</v>
      </c>
      <c r="AE1" t="n">
        <v>2048</v>
      </c>
      <c r="AF1" t="n">
        <v>2049</v>
      </c>
      <c r="AG1" t="n">
        <v>2050</v>
      </c>
    </row>
    <row r="2">
      <c r="A2" t="inlineStr">
        <is>
          <t>battery electric vehicle</t>
        </is>
      </c>
      <c r="B2" s="39">
        <f>B$4/(1-'Calculations Etc'!$B$17)</f>
        <v/>
      </c>
      <c r="C2" s="39">
        <f>$B2+$B2*(C$1-$B$1)/($AG$1-$B$1)*'NAP F28'!$B$24</f>
        <v/>
      </c>
      <c r="D2" s="39">
        <f>$B2+$B2*(D$1-$B$1)/($AG$1-$B$1)*'NAP F28'!$B$24</f>
        <v/>
      </c>
      <c r="E2" s="39">
        <f>$B2+$B2*(E$1-$B$1)/($AG$1-$B$1)*'NAP F28'!$B$24</f>
        <v/>
      </c>
      <c r="F2" s="39">
        <f>$B2+$B2*(F$1-$B$1)/($AG$1-$B$1)*'NAP F28'!$B$24</f>
        <v/>
      </c>
      <c r="G2" s="39">
        <f>$B2+$B2*(G$1-$B$1)/($AG$1-$B$1)*'NAP F28'!$B$24</f>
        <v/>
      </c>
      <c r="H2" s="39">
        <f>$B2+$B2*(H$1-$B$1)/($AG$1-$B$1)*'NAP F28'!$B$24</f>
        <v/>
      </c>
      <c r="I2" s="39">
        <f>$B2+$B2*(I$1-$B$1)/($AG$1-$B$1)*'NAP F28'!$B$24</f>
        <v/>
      </c>
      <c r="J2" s="39">
        <f>$B2+$B2*(J$1-$B$1)/($AG$1-$B$1)*'NAP F28'!$B$24</f>
        <v/>
      </c>
      <c r="K2" s="39">
        <f>$B2+$B2*(K$1-$B$1)/($AG$1-$B$1)*'NAP F28'!$B$24</f>
        <v/>
      </c>
      <c r="L2" s="39">
        <f>$B2+$B2*(L$1-$B$1)/($AG$1-$B$1)*'NAP F28'!$B$24</f>
        <v/>
      </c>
      <c r="M2" s="39">
        <f>$B2+$B2*(M$1-$B$1)/($AG$1-$B$1)*'NAP F28'!$B$24</f>
        <v/>
      </c>
      <c r="N2" s="39">
        <f>$B2+$B2*(N$1-$B$1)/($AG$1-$B$1)*'NAP F28'!$B$24</f>
        <v/>
      </c>
      <c r="O2" s="39">
        <f>$B2+$B2*(O$1-$B$1)/($AG$1-$B$1)*'NAP F28'!$B$24</f>
        <v/>
      </c>
      <c r="P2" s="39">
        <f>$B2+$B2*(P$1-$B$1)/($AG$1-$B$1)*'NAP F28'!$B$24</f>
        <v/>
      </c>
      <c r="Q2" s="39">
        <f>$B2+$B2*(Q$1-$B$1)/($AG$1-$B$1)*'NAP F28'!$B$24</f>
        <v/>
      </c>
      <c r="R2" s="39">
        <f>$B2+$B2*(R$1-$B$1)/($AG$1-$B$1)*'NAP F28'!$B$24</f>
        <v/>
      </c>
      <c r="S2" s="39">
        <f>$B2+$B2*(S$1-$B$1)/($AG$1-$B$1)*'NAP F28'!$B$24</f>
        <v/>
      </c>
      <c r="T2" s="39">
        <f>$B2+$B2*(T$1-$B$1)/($AG$1-$B$1)*'NAP F28'!$B$24</f>
        <v/>
      </c>
      <c r="U2" s="39">
        <f>$B2+$B2*(U$1-$B$1)/($AG$1-$B$1)*'NAP F28'!$B$24</f>
        <v/>
      </c>
      <c r="V2" s="39">
        <f>$B2+$B2*(V$1-$B$1)/($AG$1-$B$1)*'NAP F28'!$B$24</f>
        <v/>
      </c>
      <c r="W2" s="39">
        <f>$B2+$B2*(W$1-$B$1)/($AG$1-$B$1)*'NAP F28'!$B$24</f>
        <v/>
      </c>
      <c r="X2" s="39">
        <f>$B2+$B2*(X$1-$B$1)/($AG$1-$B$1)*'NAP F28'!$B$24</f>
        <v/>
      </c>
      <c r="Y2" s="39">
        <f>$B2+$B2*(Y$1-$B$1)/($AG$1-$B$1)*'NAP F28'!$B$24</f>
        <v/>
      </c>
      <c r="Z2" s="39">
        <f>$B2+$B2*(Z$1-$B$1)/($AG$1-$B$1)*'NAP F28'!$B$24</f>
        <v/>
      </c>
      <c r="AA2" s="39">
        <f>$B2+$B2*(AA$1-$B$1)/($AG$1-$B$1)*'NAP F28'!$B$24</f>
        <v/>
      </c>
      <c r="AB2" s="39">
        <f>$B2+$B2*(AB$1-$B$1)/($AG$1-$B$1)*'NAP F28'!$B$24</f>
        <v/>
      </c>
      <c r="AC2" s="39">
        <f>$B2+$B2*(AC$1-$B$1)/($AG$1-$B$1)*'NAP F28'!$B$24</f>
        <v/>
      </c>
      <c r="AD2" s="39">
        <f>$B2+$B2*(AD$1-$B$1)/($AG$1-$B$1)*'NAP F28'!$B$24</f>
        <v/>
      </c>
      <c r="AE2" s="39">
        <f>$B2+$B2*(AE$1-$B$1)/($AG$1-$B$1)*'NAP F28'!$B$24</f>
        <v/>
      </c>
      <c r="AF2" s="39">
        <f>$B2+$B2*(AF$1-$B$1)/($AG$1-$B$1)*'NAP F28'!$B$24</f>
        <v/>
      </c>
      <c r="AG2" s="39">
        <f>$B2+$B2*(AG$1-$B$1)/($AG$1-$B$1)*'NAP F28'!$B$24</f>
        <v/>
      </c>
      <c r="AH2" s="39" t="n"/>
      <c r="AI2" s="39" t="n"/>
    </row>
    <row r="3">
      <c r="A3" t="inlineStr">
        <is>
          <t>natural gas vehicle</t>
        </is>
      </c>
      <c r="B3" s="39">
        <f>B$5</f>
        <v/>
      </c>
      <c r="C3" s="39">
        <f>C$5</f>
        <v/>
      </c>
      <c r="D3" s="39">
        <f>D$5</f>
        <v/>
      </c>
      <c r="E3" s="39">
        <f>E$5</f>
        <v/>
      </c>
      <c r="F3" s="39">
        <f>F$5</f>
        <v/>
      </c>
      <c r="G3" s="39">
        <f>G$5</f>
        <v/>
      </c>
      <c r="H3" s="39">
        <f>H$5</f>
        <v/>
      </c>
      <c r="I3" s="39">
        <f>I$5</f>
        <v/>
      </c>
      <c r="J3" s="39">
        <f>J$5</f>
        <v/>
      </c>
      <c r="K3" s="39">
        <f>K$5</f>
        <v/>
      </c>
      <c r="L3" s="39">
        <f>L$5</f>
        <v/>
      </c>
      <c r="M3" s="39">
        <f>M$5</f>
        <v/>
      </c>
      <c r="N3" s="39">
        <f>N$5</f>
        <v/>
      </c>
      <c r="O3" s="39">
        <f>O$5</f>
        <v/>
      </c>
      <c r="P3" s="39">
        <f>P$5</f>
        <v/>
      </c>
      <c r="Q3" s="39">
        <f>Q$5</f>
        <v/>
      </c>
      <c r="R3" s="39">
        <f>R$5</f>
        <v/>
      </c>
      <c r="S3" s="39">
        <f>S$5</f>
        <v/>
      </c>
      <c r="T3" s="39">
        <f>T$5</f>
        <v/>
      </c>
      <c r="U3" s="39">
        <f>U$5</f>
        <v/>
      </c>
      <c r="V3" s="39">
        <f>V$5</f>
        <v/>
      </c>
      <c r="W3" s="39">
        <f>W$5</f>
        <v/>
      </c>
      <c r="X3" s="39">
        <f>X$5</f>
        <v/>
      </c>
      <c r="Y3" s="39">
        <f>Y$5</f>
        <v/>
      </c>
      <c r="Z3" s="39">
        <f>Z$5</f>
        <v/>
      </c>
      <c r="AA3" s="39">
        <f>AA$5</f>
        <v/>
      </c>
      <c r="AB3" s="39">
        <f>AB$5</f>
        <v/>
      </c>
      <c r="AC3" s="39">
        <f>AC$5</f>
        <v/>
      </c>
      <c r="AD3" s="39">
        <f>AD$5</f>
        <v/>
      </c>
      <c r="AE3" s="39">
        <f>AE$5</f>
        <v/>
      </c>
      <c r="AF3" s="39">
        <f>AF$5</f>
        <v/>
      </c>
      <c r="AG3" s="39">
        <f>AG$5</f>
        <v/>
      </c>
      <c r="AH3" s="39" t="n"/>
      <c r="AI3" s="39" t="n"/>
    </row>
    <row r="4">
      <c r="A4" t="inlineStr">
        <is>
          <t>gasoline vehicle</t>
        </is>
      </c>
      <c r="B4" s="39" t="n">
        <v>0.0008809693666651295</v>
      </c>
      <c r="C4" s="39" t="n">
        <v>0.0008800959648172079</v>
      </c>
      <c r="D4" s="39" t="n">
        <v>0.0008792053187653104</v>
      </c>
      <c r="E4" s="39" t="n">
        <v>0.0008783104254170291</v>
      </c>
      <c r="F4" s="39" t="n">
        <v>0.0008774142156661774</v>
      </c>
      <c r="G4" s="39" t="n">
        <v>0.0008764904832580366</v>
      </c>
      <c r="H4" s="39" t="n">
        <v>0.0008755501248560912</v>
      </c>
      <c r="I4" s="39" t="n">
        <v>0.0008745921347499436</v>
      </c>
      <c r="J4" s="39" t="n">
        <v>0.0008736147967056089</v>
      </c>
      <c r="K4" s="39" t="n">
        <v>0.0008726009037584877</v>
      </c>
      <c r="L4" s="39" t="n">
        <v>0.0008715668668922506</v>
      </c>
      <c r="M4" s="39" t="n">
        <v>0.0008706864749817708</v>
      </c>
      <c r="N4" s="39" t="n">
        <v>0.0008698082986282675</v>
      </c>
      <c r="O4" s="39" t="n">
        <v>0.0008689394023350919</v>
      </c>
      <c r="P4" s="39" t="n">
        <v>0.0008681223038073037</v>
      </c>
      <c r="Q4" s="39" t="n">
        <v>0.0008673448894872658</v>
      </c>
      <c r="R4" s="39" t="n">
        <v>0.0008666188235566141</v>
      </c>
      <c r="S4" s="39" t="n">
        <v>0.0008659498258802932</v>
      </c>
      <c r="T4" s="39" t="n">
        <v>0.0008653526481324182</v>
      </c>
      <c r="U4" s="39" t="n">
        <v>0.0008648407374635768</v>
      </c>
      <c r="V4" s="39" t="n">
        <v>0.0008644410680944431</v>
      </c>
      <c r="W4" s="39" t="n">
        <v>0.0008641709255846056</v>
      </c>
      <c r="X4" s="39" t="n">
        <v>0.0008640544609145045</v>
      </c>
      <c r="Y4" s="39" t="n">
        <v>0.0008640864938124325</v>
      </c>
      <c r="Z4" s="39" t="n">
        <v>0.0008642535126886339</v>
      </c>
      <c r="AA4" s="39" t="n">
        <v>0.0008645428259765662</v>
      </c>
      <c r="AB4" s="39" t="n">
        <v>0.0008649202468041638</v>
      </c>
      <c r="AC4" s="39" t="n">
        <v>0.0008653302200542167</v>
      </c>
      <c r="AD4" s="39" t="n">
        <v>0.0008657049866369211</v>
      </c>
      <c r="AE4" s="39" t="n">
        <v>0.000865968332604789</v>
      </c>
      <c r="AF4" s="39" t="n">
        <v>0.0008660176771442204</v>
      </c>
      <c r="AG4" s="39" t="n">
        <v>0.0008657833592349963</v>
      </c>
      <c r="AH4" s="39" t="n"/>
      <c r="AI4" s="39" t="n"/>
    </row>
    <row r="5">
      <c r="A5" t="inlineStr">
        <is>
          <t>diesel vehicle</t>
        </is>
      </c>
      <c r="B5" s="53" t="n">
        <v>0.0008809693666651295</v>
      </c>
      <c r="C5" s="53" t="n">
        <v>0.0008800959648172079</v>
      </c>
      <c r="D5" s="53" t="n">
        <v>0.0008792053187653104</v>
      </c>
      <c r="E5" s="53" t="n">
        <v>0.0008783104254170291</v>
      </c>
      <c r="F5" s="53" t="n">
        <v>0.0008774142156661774</v>
      </c>
      <c r="G5" s="53" t="n">
        <v>0.0008764904832580366</v>
      </c>
      <c r="H5" s="53" t="n">
        <v>0.0008755501248560912</v>
      </c>
      <c r="I5" s="53" t="n">
        <v>0.0008745921347499436</v>
      </c>
      <c r="J5" s="53" t="n">
        <v>0.0008736147967056089</v>
      </c>
      <c r="K5" s="53" t="n">
        <v>0.0008726009037584877</v>
      </c>
      <c r="L5" s="53" t="n">
        <v>0.0008715668668922506</v>
      </c>
      <c r="M5" s="53" t="n">
        <v>0.0008706864749817708</v>
      </c>
      <c r="N5" s="53" t="n">
        <v>0.0008698082986282675</v>
      </c>
      <c r="O5" s="53" t="n">
        <v>0.0008689394023350919</v>
      </c>
      <c r="P5" s="53" t="n">
        <v>0.0008681223038073037</v>
      </c>
      <c r="Q5" s="53" t="n">
        <v>0.0008673448894872658</v>
      </c>
      <c r="R5" s="53" t="n">
        <v>0.0008666188235566141</v>
      </c>
      <c r="S5" s="53" t="n">
        <v>0.0008659498258802932</v>
      </c>
      <c r="T5" s="53" t="n">
        <v>0.0008653526481324182</v>
      </c>
      <c r="U5" s="53" t="n">
        <v>0.0008648407374635768</v>
      </c>
      <c r="V5" s="53" t="n">
        <v>0.0008644410680944431</v>
      </c>
      <c r="W5" s="53" t="n">
        <v>0.0008641709255846056</v>
      </c>
      <c r="X5" s="53" t="n">
        <v>0.0008640544609145045</v>
      </c>
      <c r="Y5" s="53" t="n">
        <v>0.0008640864938124325</v>
      </c>
      <c r="Z5" s="53" t="n">
        <v>0.0008642535126886339</v>
      </c>
      <c r="AA5" s="53" t="n">
        <v>0.0008645428259765662</v>
      </c>
      <c r="AB5" s="53" t="n">
        <v>0.0008649202468041638</v>
      </c>
      <c r="AC5" s="53" t="n">
        <v>0.0008653302200542167</v>
      </c>
      <c r="AD5" s="53" t="n">
        <v>0.0008657049866369211</v>
      </c>
      <c r="AE5" s="53" t="n">
        <v>0.000865968332604789</v>
      </c>
      <c r="AF5" s="53" t="n">
        <v>0.0008660176771442204</v>
      </c>
      <c r="AG5" s="53" t="n">
        <v>0.0008657833592349963</v>
      </c>
      <c r="AH5" s="53" t="n"/>
      <c r="AI5" s="53" t="n"/>
    </row>
    <row r="6">
      <c r="A6" t="inlineStr">
        <is>
          <t>plugin hybrid vehicle</t>
        </is>
      </c>
      <c r="B6" s="39">
        <f>B4*(1-'Calculations Etc'!$B$20)+B2*'Calculations Etc'!$B$20</f>
        <v/>
      </c>
      <c r="C6" s="39">
        <f>C4*(1-'Calculations Etc'!$B$20)+C2*'Calculations Etc'!$B$20</f>
        <v/>
      </c>
      <c r="D6" s="39">
        <f>D4*(1-'Calculations Etc'!$B$20)+D2*'Calculations Etc'!$B$20</f>
        <v/>
      </c>
      <c r="E6" s="39">
        <f>E4*(1-'Calculations Etc'!$B$20)+E2*'Calculations Etc'!$B$20</f>
        <v/>
      </c>
      <c r="F6" s="39">
        <f>F4*(1-'Calculations Etc'!$B$20)+F2*'Calculations Etc'!$B$20</f>
        <v/>
      </c>
      <c r="G6" s="39">
        <f>G4*(1-'Calculations Etc'!$B$20)+G2*'Calculations Etc'!$B$20</f>
        <v/>
      </c>
      <c r="H6" s="39">
        <f>H4*(1-'Calculations Etc'!$B$20)+H2*'Calculations Etc'!$B$20</f>
        <v/>
      </c>
      <c r="I6" s="39">
        <f>I4*(1-'Calculations Etc'!$B$20)+I2*'Calculations Etc'!$B$20</f>
        <v/>
      </c>
      <c r="J6" s="39">
        <f>J4*(1-'Calculations Etc'!$B$20)+J2*'Calculations Etc'!$B$20</f>
        <v/>
      </c>
      <c r="K6" s="39">
        <f>K4*(1-'Calculations Etc'!$B$20)+K2*'Calculations Etc'!$B$20</f>
        <v/>
      </c>
      <c r="L6" s="39">
        <f>L4*(1-'Calculations Etc'!$B$20)+L2*'Calculations Etc'!$B$20</f>
        <v/>
      </c>
      <c r="M6" s="39">
        <f>M4*(1-'Calculations Etc'!$B$20)+M2*'Calculations Etc'!$B$20</f>
        <v/>
      </c>
      <c r="N6" s="39">
        <f>N4*(1-'Calculations Etc'!$B$20)+N2*'Calculations Etc'!$B$20</f>
        <v/>
      </c>
      <c r="O6" s="39">
        <f>O4*(1-'Calculations Etc'!$B$20)+O2*'Calculations Etc'!$B$20</f>
        <v/>
      </c>
      <c r="P6" s="39">
        <f>P4*(1-'Calculations Etc'!$B$20)+P2*'Calculations Etc'!$B$20</f>
        <v/>
      </c>
      <c r="Q6" s="39">
        <f>Q4*(1-'Calculations Etc'!$B$20)+Q2*'Calculations Etc'!$B$20</f>
        <v/>
      </c>
      <c r="R6" s="39">
        <f>R4*(1-'Calculations Etc'!$B$20)+R2*'Calculations Etc'!$B$20</f>
        <v/>
      </c>
      <c r="S6" s="39">
        <f>S4*(1-'Calculations Etc'!$B$20)+S2*'Calculations Etc'!$B$20</f>
        <v/>
      </c>
      <c r="T6" s="39">
        <f>T4*(1-'Calculations Etc'!$B$20)+T2*'Calculations Etc'!$B$20</f>
        <v/>
      </c>
      <c r="U6" s="39">
        <f>U4*(1-'Calculations Etc'!$B$20)+U2*'Calculations Etc'!$B$20</f>
        <v/>
      </c>
      <c r="V6" s="39">
        <f>V4*(1-'Calculations Etc'!$B$20)+V2*'Calculations Etc'!$B$20</f>
        <v/>
      </c>
      <c r="W6" s="39">
        <f>W4*(1-'Calculations Etc'!$B$20)+W2*'Calculations Etc'!$B$20</f>
        <v/>
      </c>
      <c r="X6" s="39">
        <f>X4*(1-'Calculations Etc'!$B$20)+X2*'Calculations Etc'!$B$20</f>
        <v/>
      </c>
      <c r="Y6" s="39">
        <f>Y4*(1-'Calculations Etc'!$B$20)+Y2*'Calculations Etc'!$B$20</f>
        <v/>
      </c>
      <c r="Z6" s="39">
        <f>Z4*(1-'Calculations Etc'!$B$20)+Z2*'Calculations Etc'!$B$20</f>
        <v/>
      </c>
      <c r="AA6" s="39">
        <f>AA4*(1-'Calculations Etc'!$B$20)+AA2*'Calculations Etc'!$B$20</f>
        <v/>
      </c>
      <c r="AB6" s="39">
        <f>AB4*(1-'Calculations Etc'!$B$20)+AB2*'Calculations Etc'!$B$20</f>
        <v/>
      </c>
      <c r="AC6" s="39">
        <f>AC4*(1-'Calculations Etc'!$B$20)+AC2*'Calculations Etc'!$B$20</f>
        <v/>
      </c>
      <c r="AD6" s="39">
        <f>AD4*(1-'Calculations Etc'!$B$20)+AD2*'Calculations Etc'!$B$20</f>
        <v/>
      </c>
      <c r="AE6" s="39">
        <f>AE4*(1-'Calculations Etc'!$B$20)+AE2*'Calculations Etc'!$B$20</f>
        <v/>
      </c>
      <c r="AF6" s="39">
        <f>AF4*(1-'Calculations Etc'!$B$20)+AF2*'Calculations Etc'!$B$20</f>
        <v/>
      </c>
      <c r="AG6" s="39">
        <f>AG4*(1-'Calculations Etc'!$B$20)+AG2*'Calculations Etc'!$B$20</f>
        <v/>
      </c>
      <c r="AH6" s="39" t="n"/>
      <c r="AI6" s="39" t="n"/>
    </row>
    <row r="7">
      <c r="A7" t="inlineStr">
        <is>
          <t>LPG vehicle</t>
        </is>
      </c>
      <c r="B7" s="39">
        <f>B5*'Calculations Etc'!$B$43</f>
        <v/>
      </c>
      <c r="C7" s="39">
        <f>C5*'Calculations Etc'!$B$43</f>
        <v/>
      </c>
      <c r="D7" s="39">
        <f>D5*'Calculations Etc'!$B$43</f>
        <v/>
      </c>
      <c r="E7" s="39">
        <f>E5*'Calculations Etc'!$B$43</f>
        <v/>
      </c>
      <c r="F7" s="39">
        <f>F5*'Calculations Etc'!$B$43</f>
        <v/>
      </c>
      <c r="G7" s="39">
        <f>G5*'Calculations Etc'!$B$43</f>
        <v/>
      </c>
      <c r="H7" s="39">
        <f>H5*'Calculations Etc'!$B$43</f>
        <v/>
      </c>
      <c r="I7" s="39">
        <f>I5*'Calculations Etc'!$B$43</f>
        <v/>
      </c>
      <c r="J7" s="39">
        <f>J5*'Calculations Etc'!$B$43</f>
        <v/>
      </c>
      <c r="K7" s="39">
        <f>K5*'Calculations Etc'!$B$43</f>
        <v/>
      </c>
      <c r="L7" s="39">
        <f>L5*'Calculations Etc'!$B$43</f>
        <v/>
      </c>
      <c r="M7" s="39">
        <f>M5*'Calculations Etc'!$B$43</f>
        <v/>
      </c>
      <c r="N7" s="39">
        <f>N5*'Calculations Etc'!$B$43</f>
        <v/>
      </c>
      <c r="O7" s="39">
        <f>O5*'Calculations Etc'!$B$43</f>
        <v/>
      </c>
      <c r="P7" s="39">
        <f>P5*'Calculations Etc'!$B$43</f>
        <v/>
      </c>
      <c r="Q7" s="39">
        <f>Q5*'Calculations Etc'!$B$43</f>
        <v/>
      </c>
      <c r="R7" s="39">
        <f>R5*'Calculations Etc'!$B$43</f>
        <v/>
      </c>
      <c r="S7" s="39">
        <f>S5*'Calculations Etc'!$B$43</f>
        <v/>
      </c>
      <c r="T7" s="39">
        <f>T5*'Calculations Etc'!$B$43</f>
        <v/>
      </c>
      <c r="U7" s="39">
        <f>U5*'Calculations Etc'!$B$43</f>
        <v/>
      </c>
      <c r="V7" s="39">
        <f>V5*'Calculations Etc'!$B$43</f>
        <v/>
      </c>
      <c r="W7" s="39">
        <f>W5*'Calculations Etc'!$B$43</f>
        <v/>
      </c>
      <c r="X7" s="39">
        <f>X5*'Calculations Etc'!$B$43</f>
        <v/>
      </c>
      <c r="Y7" s="39">
        <f>Y5*'Calculations Etc'!$B$43</f>
        <v/>
      </c>
      <c r="Z7" s="39">
        <f>Z5*'Calculations Etc'!$B$43</f>
        <v/>
      </c>
      <c r="AA7" s="39">
        <f>AA5*'Calculations Etc'!$B$43</f>
        <v/>
      </c>
      <c r="AB7" s="39">
        <f>AB5*'Calculations Etc'!$B$43</f>
        <v/>
      </c>
      <c r="AC7" s="39">
        <f>AC5*'Calculations Etc'!$B$43</f>
        <v/>
      </c>
      <c r="AD7" s="39">
        <f>AD5*'Calculations Etc'!$B$43</f>
        <v/>
      </c>
      <c r="AE7" s="39">
        <f>AE5*'Calculations Etc'!$B$43</f>
        <v/>
      </c>
      <c r="AF7" s="39">
        <f>AF5*'Calculations Etc'!$B$43</f>
        <v/>
      </c>
      <c r="AG7" s="39">
        <f>AG5*'Calculations Etc'!$B$43</f>
        <v/>
      </c>
      <c r="AH7" s="39" t="n"/>
      <c r="AI7" s="39" t="n"/>
    </row>
    <row r="8">
      <c r="A8" t="inlineStr">
        <is>
          <t>hydrogen vehicle</t>
        </is>
      </c>
      <c r="B8" s="39">
        <f>B5*'Calculations Etc'!$B$39</f>
        <v/>
      </c>
      <c r="C8" s="39">
        <f>C5*'Calculations Etc'!$B$39</f>
        <v/>
      </c>
      <c r="D8" s="39">
        <f>D5*'Calculations Etc'!$B$39</f>
        <v/>
      </c>
      <c r="E8" s="39">
        <f>E5*'Calculations Etc'!$B$39</f>
        <v/>
      </c>
      <c r="F8" s="39">
        <f>F5*'Calculations Etc'!$B$39</f>
        <v/>
      </c>
      <c r="G8" s="39">
        <f>G5*'Calculations Etc'!$B$39</f>
        <v/>
      </c>
      <c r="H8" s="39">
        <f>H5*'Calculations Etc'!$B$39</f>
        <v/>
      </c>
      <c r="I8" s="39">
        <f>I5*'Calculations Etc'!$B$39</f>
        <v/>
      </c>
      <c r="J8" s="39">
        <f>J5*'Calculations Etc'!$B$39</f>
        <v/>
      </c>
      <c r="K8" s="39">
        <f>K5*'Calculations Etc'!$B$39</f>
        <v/>
      </c>
      <c r="L8" s="39">
        <f>L5*'Calculations Etc'!$B$39</f>
        <v/>
      </c>
      <c r="M8" s="39">
        <f>M5*'Calculations Etc'!$B$39</f>
        <v/>
      </c>
      <c r="N8" s="39">
        <f>N5*'Calculations Etc'!$B$39</f>
        <v/>
      </c>
      <c r="O8" s="39">
        <f>O5*'Calculations Etc'!$B$39</f>
        <v/>
      </c>
      <c r="P8" s="39">
        <f>P5*'Calculations Etc'!$B$39</f>
        <v/>
      </c>
      <c r="Q8" s="39">
        <f>Q5*'Calculations Etc'!$B$39</f>
        <v/>
      </c>
      <c r="R8" s="39">
        <f>R5*'Calculations Etc'!$B$39</f>
        <v/>
      </c>
      <c r="S8" s="39">
        <f>S5*'Calculations Etc'!$B$39</f>
        <v/>
      </c>
      <c r="T8" s="39">
        <f>T5*'Calculations Etc'!$B$39</f>
        <v/>
      </c>
      <c r="U8" s="39">
        <f>U5*'Calculations Etc'!$B$39</f>
        <v/>
      </c>
      <c r="V8" s="39">
        <f>V5*'Calculations Etc'!$B$39</f>
        <v/>
      </c>
      <c r="W8" s="39">
        <f>W5*'Calculations Etc'!$B$39</f>
        <v/>
      </c>
      <c r="X8" s="39">
        <f>X5*'Calculations Etc'!$B$39</f>
        <v/>
      </c>
      <c r="Y8" s="39">
        <f>Y5*'Calculations Etc'!$B$39</f>
        <v/>
      </c>
      <c r="Z8" s="39">
        <f>Z5*'Calculations Etc'!$B$39</f>
        <v/>
      </c>
      <c r="AA8" s="39">
        <f>AA5*'Calculations Etc'!$B$39</f>
        <v/>
      </c>
      <c r="AB8" s="39">
        <f>AB5*'Calculations Etc'!$B$39</f>
        <v/>
      </c>
      <c r="AC8" s="39">
        <f>AC5*'Calculations Etc'!$B$39</f>
        <v/>
      </c>
      <c r="AD8" s="39">
        <f>AD5*'Calculations Etc'!$B$39</f>
        <v/>
      </c>
      <c r="AE8" s="39">
        <f>AE5*'Calculations Etc'!$B$39</f>
        <v/>
      </c>
      <c r="AF8" s="39">
        <f>AF5*'Calculations Etc'!$B$39</f>
        <v/>
      </c>
      <c r="AG8" s="39">
        <f>AG5*'Calculations Etc'!$B$39</f>
        <v/>
      </c>
      <c r="AH8" s="39" t="n"/>
      <c r="AI8" s="39" t="n"/>
    </row>
  </sheetData>
  <pageMargins left="0.7" right="0.7" top="0.75" bottom="0.75" header="0.3" footer="0.3"/>
</worksheet>
</file>

<file path=xl/worksheets/sheet14.xml><?xml version="1.0" encoding="utf-8"?>
<worksheet xmlns="http://schemas.openxmlformats.org/spreadsheetml/2006/main">
  <sheetPr>
    <tabColor theme="3"/>
    <outlinePr summaryBelow="1" summaryRight="1"/>
    <pageSetUpPr/>
  </sheetPr>
  <dimension ref="A1:AI8"/>
  <sheetViews>
    <sheetView workbookViewId="0">
      <selection activeCell="B6" sqref="B6"/>
    </sheetView>
  </sheetViews>
  <sheetFormatPr baseColWidth="8" defaultRowHeight="14.25"/>
  <cols>
    <col width="31.1328125" customWidth="1" style="44" min="1" max="1"/>
  </cols>
  <sheetData>
    <row r="1">
      <c r="A1" s="52" t="inlineStr">
        <is>
          <t>Fuel Economy (thing*miles/BTU)</t>
        </is>
      </c>
      <c r="B1" t="n">
        <v>2019</v>
      </c>
      <c r="C1" t="n">
        <v>2020</v>
      </c>
      <c r="D1" t="n">
        <v>2021</v>
      </c>
      <c r="E1" t="n">
        <v>2022</v>
      </c>
      <c r="F1" t="n">
        <v>2023</v>
      </c>
      <c r="G1" t="n">
        <v>2024</v>
      </c>
      <c r="H1" t="n">
        <v>2025</v>
      </c>
      <c r="I1" t="n">
        <v>2026</v>
      </c>
      <c r="J1" t="n">
        <v>2027</v>
      </c>
      <c r="K1" t="n">
        <v>2028</v>
      </c>
      <c r="L1" t="n">
        <v>2029</v>
      </c>
      <c r="M1" t="n">
        <v>2030</v>
      </c>
      <c r="N1" t="n">
        <v>2031</v>
      </c>
      <c r="O1" t="n">
        <v>2032</v>
      </c>
      <c r="P1" t="n">
        <v>2033</v>
      </c>
      <c r="Q1" t="n">
        <v>2034</v>
      </c>
      <c r="R1" t="n">
        <v>2035</v>
      </c>
      <c r="S1" t="n">
        <v>2036</v>
      </c>
      <c r="T1" t="n">
        <v>2037</v>
      </c>
      <c r="U1" t="n">
        <v>2038</v>
      </c>
      <c r="V1" t="n">
        <v>2039</v>
      </c>
      <c r="W1" t="n">
        <v>2040</v>
      </c>
      <c r="X1" t="n">
        <v>2041</v>
      </c>
      <c r="Y1" t="n">
        <v>2042</v>
      </c>
      <c r="Z1" t="n">
        <v>2043</v>
      </c>
      <c r="AA1" t="n">
        <v>2044</v>
      </c>
      <c r="AB1" t="n">
        <v>2045</v>
      </c>
      <c r="AC1" t="n">
        <v>2046</v>
      </c>
      <c r="AD1" t="n">
        <v>2047</v>
      </c>
      <c r="AE1" t="n">
        <v>2048</v>
      </c>
      <c r="AF1" t="n">
        <v>2049</v>
      </c>
      <c r="AG1" t="n">
        <v>2050</v>
      </c>
    </row>
    <row r="2">
      <c r="A2" t="inlineStr">
        <is>
          <t>battery electric vehicle</t>
        </is>
      </c>
      <c r="B2" s="39">
        <f>B$4/(1-'Calculations Etc'!$B$17)</f>
        <v/>
      </c>
      <c r="C2" s="39">
        <f>$B2+$B2*(C$1-$B$1)/($AG$1-$B$1)*'NAP F28'!$B$24</f>
        <v/>
      </c>
      <c r="D2" s="39">
        <f>$B2+$B2*(D$1-$B$1)/($AG$1-$B$1)*'NAP F28'!$B$24</f>
        <v/>
      </c>
      <c r="E2" s="39">
        <f>$B2+$B2*(E$1-$B$1)/($AG$1-$B$1)*'NAP F28'!$B$24</f>
        <v/>
      </c>
      <c r="F2" s="39">
        <f>$B2+$B2*(F$1-$B$1)/($AG$1-$B$1)*'NAP F28'!$B$24</f>
        <v/>
      </c>
      <c r="G2" s="39">
        <f>$B2+$B2*(G$1-$B$1)/($AG$1-$B$1)*'NAP F28'!$B$24</f>
        <v/>
      </c>
      <c r="H2" s="39">
        <f>$B2+$B2*(H$1-$B$1)/($AG$1-$B$1)*'NAP F28'!$B$24</f>
        <v/>
      </c>
      <c r="I2" s="39">
        <f>$B2+$B2*(I$1-$B$1)/($AG$1-$B$1)*'NAP F28'!$B$24</f>
        <v/>
      </c>
      <c r="J2" s="39">
        <f>$B2+$B2*(J$1-$B$1)/($AG$1-$B$1)*'NAP F28'!$B$24</f>
        <v/>
      </c>
      <c r="K2" s="39">
        <f>$B2+$B2*(K$1-$B$1)/($AG$1-$B$1)*'NAP F28'!$B$24</f>
        <v/>
      </c>
      <c r="L2" s="39">
        <f>$B2+$B2*(L$1-$B$1)/($AG$1-$B$1)*'NAP F28'!$B$24</f>
        <v/>
      </c>
      <c r="M2" s="39">
        <f>$B2+$B2*(M$1-$B$1)/($AG$1-$B$1)*'NAP F28'!$B$24</f>
        <v/>
      </c>
      <c r="N2" s="39">
        <f>$B2+$B2*(N$1-$B$1)/($AG$1-$B$1)*'NAP F28'!$B$24</f>
        <v/>
      </c>
      <c r="O2" s="39">
        <f>$B2+$B2*(O$1-$B$1)/($AG$1-$B$1)*'NAP F28'!$B$24</f>
        <v/>
      </c>
      <c r="P2" s="39">
        <f>$B2+$B2*(P$1-$B$1)/($AG$1-$B$1)*'NAP F28'!$B$24</f>
        <v/>
      </c>
      <c r="Q2" s="39">
        <f>$B2+$B2*(Q$1-$B$1)/($AG$1-$B$1)*'NAP F28'!$B$24</f>
        <v/>
      </c>
      <c r="R2" s="39">
        <f>$B2+$B2*(R$1-$B$1)/($AG$1-$B$1)*'NAP F28'!$B$24</f>
        <v/>
      </c>
      <c r="S2" s="39">
        <f>$B2+$B2*(S$1-$B$1)/($AG$1-$B$1)*'NAP F28'!$B$24</f>
        <v/>
      </c>
      <c r="T2" s="39">
        <f>$B2+$B2*(T$1-$B$1)/($AG$1-$B$1)*'NAP F28'!$B$24</f>
        <v/>
      </c>
      <c r="U2" s="39">
        <f>$B2+$B2*(U$1-$B$1)/($AG$1-$B$1)*'NAP F28'!$B$24</f>
        <v/>
      </c>
      <c r="V2" s="39">
        <f>$B2+$B2*(V$1-$B$1)/($AG$1-$B$1)*'NAP F28'!$B$24</f>
        <v/>
      </c>
      <c r="W2" s="39">
        <f>$B2+$B2*(W$1-$B$1)/($AG$1-$B$1)*'NAP F28'!$B$24</f>
        <v/>
      </c>
      <c r="X2" s="39">
        <f>$B2+$B2*(X$1-$B$1)/($AG$1-$B$1)*'NAP F28'!$B$24</f>
        <v/>
      </c>
      <c r="Y2" s="39">
        <f>$B2+$B2*(Y$1-$B$1)/($AG$1-$B$1)*'NAP F28'!$B$24</f>
        <v/>
      </c>
      <c r="Z2" s="39">
        <f>$B2+$B2*(Z$1-$B$1)/($AG$1-$B$1)*'NAP F28'!$B$24</f>
        <v/>
      </c>
      <c r="AA2" s="39">
        <f>$B2+$B2*(AA$1-$B$1)/($AG$1-$B$1)*'NAP F28'!$B$24</f>
        <v/>
      </c>
      <c r="AB2" s="39">
        <f>$B2+$B2*(AB$1-$B$1)/($AG$1-$B$1)*'NAP F28'!$B$24</f>
        <v/>
      </c>
      <c r="AC2" s="39">
        <f>$B2+$B2*(AC$1-$B$1)/($AG$1-$B$1)*'NAP F28'!$B$24</f>
        <v/>
      </c>
      <c r="AD2" s="39">
        <f>$B2+$B2*(AD$1-$B$1)/($AG$1-$B$1)*'NAP F28'!$B$24</f>
        <v/>
      </c>
      <c r="AE2" s="39">
        <f>$B2+$B2*(AE$1-$B$1)/($AG$1-$B$1)*'NAP F28'!$B$24</f>
        <v/>
      </c>
      <c r="AF2" s="39">
        <f>$B2+$B2*(AF$1-$B$1)/($AG$1-$B$1)*'NAP F28'!$B$24</f>
        <v/>
      </c>
      <c r="AG2" s="39">
        <f>$B2+$B2*(AG$1-$B$1)/($AG$1-$B$1)*'NAP F28'!$B$24</f>
        <v/>
      </c>
      <c r="AH2" s="39" t="n"/>
      <c r="AI2" s="39" t="n"/>
    </row>
    <row r="3">
      <c r="A3" t="inlineStr">
        <is>
          <t>natural gas vehicle</t>
        </is>
      </c>
      <c r="B3" s="39">
        <f>B$5</f>
        <v/>
      </c>
      <c r="C3" s="39">
        <f>C$5</f>
        <v/>
      </c>
      <c r="D3" s="39">
        <f>D$5</f>
        <v/>
      </c>
      <c r="E3" s="39">
        <f>E$5</f>
        <v/>
      </c>
      <c r="F3" s="39">
        <f>F$5</f>
        <v/>
      </c>
      <c r="G3" s="39">
        <f>G$5</f>
        <v/>
      </c>
      <c r="H3" s="39">
        <f>H$5</f>
        <v/>
      </c>
      <c r="I3" s="39">
        <f>I$5</f>
        <v/>
      </c>
      <c r="J3" s="39">
        <f>J$5</f>
        <v/>
      </c>
      <c r="K3" s="39">
        <f>K$5</f>
        <v/>
      </c>
      <c r="L3" s="39">
        <f>L$5</f>
        <v/>
      </c>
      <c r="M3" s="39">
        <f>M$5</f>
        <v/>
      </c>
      <c r="N3" s="39">
        <f>N$5</f>
        <v/>
      </c>
      <c r="O3" s="39">
        <f>O$5</f>
        <v/>
      </c>
      <c r="P3" s="39">
        <f>P$5</f>
        <v/>
      </c>
      <c r="Q3" s="39">
        <f>Q$5</f>
        <v/>
      </c>
      <c r="R3" s="39">
        <f>R$5</f>
        <v/>
      </c>
      <c r="S3" s="39">
        <f>S$5</f>
        <v/>
      </c>
      <c r="T3" s="39">
        <f>T$5</f>
        <v/>
      </c>
      <c r="U3" s="39">
        <f>U$5</f>
        <v/>
      </c>
      <c r="V3" s="39">
        <f>V$5</f>
        <v/>
      </c>
      <c r="W3" s="39">
        <f>W$5</f>
        <v/>
      </c>
      <c r="X3" s="39">
        <f>X$5</f>
        <v/>
      </c>
      <c r="Y3" s="39">
        <f>Y$5</f>
        <v/>
      </c>
      <c r="Z3" s="39">
        <f>Z$5</f>
        <v/>
      </c>
      <c r="AA3" s="39">
        <f>AA$5</f>
        <v/>
      </c>
      <c r="AB3" s="39">
        <f>AB$5</f>
        <v/>
      </c>
      <c r="AC3" s="39">
        <f>AC$5</f>
        <v/>
      </c>
      <c r="AD3" s="39">
        <f>AD$5</f>
        <v/>
      </c>
      <c r="AE3" s="39">
        <f>AE$5</f>
        <v/>
      </c>
      <c r="AF3" s="39">
        <f>AF$5</f>
        <v/>
      </c>
      <c r="AG3" s="39">
        <f>AG$5</f>
        <v/>
      </c>
      <c r="AH3" s="39" t="n"/>
      <c r="AI3" s="39" t="n"/>
    </row>
    <row r="4">
      <c r="A4" t="inlineStr">
        <is>
          <t>gasoline vehicle</t>
        </is>
      </c>
      <c r="B4" s="39" t="n">
        <v>0.0006323339618379024</v>
      </c>
      <c r="C4" s="39" t="n">
        <v>0.0006360848062314637</v>
      </c>
      <c r="D4" s="39" t="n">
        <v>0.0006398877136131936</v>
      </c>
      <c r="E4" s="39" t="n">
        <v>0.0006447381787004069</v>
      </c>
      <c r="F4" s="39" t="n">
        <v>0.0006505066738168944</v>
      </c>
      <c r="G4" s="39" t="n">
        <v>0.0006573738449357162</v>
      </c>
      <c r="H4" s="39" t="n">
        <v>0.0006653926997363578</v>
      </c>
      <c r="I4" s="39" t="n">
        <v>0.0006746077436764474</v>
      </c>
      <c r="J4" s="39" t="n">
        <v>0.0006849530582951585</v>
      </c>
      <c r="K4" s="39" t="n">
        <v>0.0006955209002020085</v>
      </c>
      <c r="L4" s="39" t="n">
        <v>0.0007065718992349448</v>
      </c>
      <c r="M4" s="39" t="n">
        <v>0.0007178277913180917</v>
      </c>
      <c r="N4" s="39" t="n">
        <v>0.0007290468404398534</v>
      </c>
      <c r="O4" s="39" t="n">
        <v>0.000739881610126768</v>
      </c>
      <c r="P4" s="39" t="n">
        <v>0.0007497780914039314</v>
      </c>
      <c r="Q4" s="39" t="n">
        <v>0.0007586244957987646</v>
      </c>
      <c r="R4" s="39" t="n">
        <v>0.0007664513683305357</v>
      </c>
      <c r="S4" s="39" t="n">
        <v>0.0007733892863324732</v>
      </c>
      <c r="T4" s="39" t="n">
        <v>0.0007795565461506772</v>
      </c>
      <c r="U4" s="39" t="n">
        <v>0.0007850088845728847</v>
      </c>
      <c r="V4" s="39" t="n">
        <v>0.0007898813924575079</v>
      </c>
      <c r="W4" s="39" t="n">
        <v>0.0007941953778420431</v>
      </c>
      <c r="X4" s="39" t="n">
        <v>0.0007980591653309053</v>
      </c>
      <c r="Y4" s="39" t="n">
        <v>0.0008013421775908657</v>
      </c>
      <c r="Z4" s="39" t="n">
        <v>0.0008041399334107007</v>
      </c>
      <c r="AA4" s="39" t="n">
        <v>0.0008064972531451443</v>
      </c>
      <c r="AB4" s="39" t="n">
        <v>0.0008085062966805101</v>
      </c>
      <c r="AC4" s="39" t="n">
        <v>0.0008102944923789685</v>
      </c>
      <c r="AD4" s="39" t="n">
        <v>0.0008118930150539993</v>
      </c>
      <c r="AE4" s="39" t="n">
        <v>0.0008133338792446977</v>
      </c>
      <c r="AF4" s="39" t="n">
        <v>0.0008146997979242023</v>
      </c>
      <c r="AG4" s="39" t="n">
        <v>0.0008160201614890596</v>
      </c>
      <c r="AH4" s="39" t="n"/>
      <c r="AI4" s="39" t="n"/>
    </row>
    <row r="5">
      <c r="A5" t="inlineStr">
        <is>
          <t>diesel vehicle</t>
        </is>
      </c>
      <c r="B5" s="39">
        <f>(INDEX('AEO 50'!$C$207:$AJ$207,MATCH(B$1,'AEO 50'!$C$1:$AJ$1,0))*'Calculations Etc'!$B$25/'Calculations Etc'!$B$30)</f>
        <v/>
      </c>
      <c r="C5" s="39">
        <f>(INDEX('AEO 50'!$C$207:$AJ$207,MATCH(C$1,'AEO 50'!$C$1:$AJ$1,0))*'Calculations Etc'!$B$25/'Calculations Etc'!$B$30)</f>
        <v/>
      </c>
      <c r="D5" s="39">
        <f>(INDEX('AEO 50'!$C$207:$AJ$207,MATCH(D$1,'AEO 50'!$C$1:$AJ$1,0))*'Calculations Etc'!$B$25/'Calculations Etc'!$B$30)</f>
        <v/>
      </c>
      <c r="E5" s="39">
        <f>(INDEX('AEO 50'!$C$207:$AJ$207,MATCH(E$1,'AEO 50'!$C$1:$AJ$1,0))*'Calculations Etc'!$B$25/'Calculations Etc'!$B$30)</f>
        <v/>
      </c>
      <c r="F5" s="39">
        <f>(INDEX('AEO 50'!$C$207:$AJ$207,MATCH(F$1,'AEO 50'!$C$1:$AJ$1,0))*'Calculations Etc'!$B$25/'Calculations Etc'!$B$30)</f>
        <v/>
      </c>
      <c r="G5" s="39">
        <f>(INDEX('AEO 50'!$C$207:$AJ$207,MATCH(G$1,'AEO 50'!$C$1:$AJ$1,0))*'Calculations Etc'!$B$25/'Calculations Etc'!$B$30)</f>
        <v/>
      </c>
      <c r="H5" s="39">
        <f>(INDEX('AEO 50'!$C$207:$AJ$207,MATCH(H$1,'AEO 50'!$C$1:$AJ$1,0))*'Calculations Etc'!$B$25/'Calculations Etc'!$B$30)</f>
        <v/>
      </c>
      <c r="I5" s="39">
        <f>(INDEX('AEO 50'!$C$207:$AJ$207,MATCH(I$1,'AEO 50'!$C$1:$AJ$1,0))*'Calculations Etc'!$B$25/'Calculations Etc'!$B$30)</f>
        <v/>
      </c>
      <c r="J5" s="39">
        <f>(INDEX('AEO 50'!$C$207:$AJ$207,MATCH(J$1,'AEO 50'!$C$1:$AJ$1,0))*'Calculations Etc'!$B$25/'Calculations Etc'!$B$30)</f>
        <v/>
      </c>
      <c r="K5" s="39">
        <f>(INDEX('AEO 50'!$C$207:$AJ$207,MATCH(K$1,'AEO 50'!$C$1:$AJ$1,0))*'Calculations Etc'!$B$25/'Calculations Etc'!$B$30)</f>
        <v/>
      </c>
      <c r="L5" s="39">
        <f>(INDEX('AEO 50'!$C$207:$AJ$207,MATCH(L$1,'AEO 50'!$C$1:$AJ$1,0))*'Calculations Etc'!$B$25/'Calculations Etc'!$B$30)</f>
        <v/>
      </c>
      <c r="M5" s="39">
        <f>(INDEX('AEO 50'!$C$207:$AJ$207,MATCH(M$1,'AEO 50'!$C$1:$AJ$1,0))*'Calculations Etc'!$B$25/'Calculations Etc'!$B$30)</f>
        <v/>
      </c>
      <c r="N5" s="39">
        <f>(INDEX('AEO 50'!$C$207:$AJ$207,MATCH(N$1,'AEO 50'!$C$1:$AJ$1,0))*'Calculations Etc'!$B$25/'Calculations Etc'!$B$30)</f>
        <v/>
      </c>
      <c r="O5" s="39">
        <f>(INDEX('AEO 50'!$C$207:$AJ$207,MATCH(O$1,'AEO 50'!$C$1:$AJ$1,0))*'Calculations Etc'!$B$25/'Calculations Etc'!$B$30)</f>
        <v/>
      </c>
      <c r="P5" s="39">
        <f>(INDEX('AEO 50'!$C$207:$AJ$207,MATCH(P$1,'AEO 50'!$C$1:$AJ$1,0))*'Calculations Etc'!$B$25/'Calculations Etc'!$B$30)</f>
        <v/>
      </c>
      <c r="Q5" s="39">
        <f>(INDEX('AEO 50'!$C$207:$AJ$207,MATCH(Q$1,'AEO 50'!$C$1:$AJ$1,0))*'Calculations Etc'!$B$25/'Calculations Etc'!$B$30)</f>
        <v/>
      </c>
      <c r="R5" s="39">
        <f>(INDEX('AEO 50'!$C$207:$AJ$207,MATCH(R$1,'AEO 50'!$C$1:$AJ$1,0))*'Calculations Etc'!$B$25/'Calculations Etc'!$B$30)</f>
        <v/>
      </c>
      <c r="S5" s="39">
        <f>(INDEX('AEO 50'!$C$207:$AJ$207,MATCH(S$1,'AEO 50'!$C$1:$AJ$1,0))*'Calculations Etc'!$B$25/'Calculations Etc'!$B$30)</f>
        <v/>
      </c>
      <c r="T5" s="39">
        <f>(INDEX('AEO 50'!$C$207:$AJ$207,MATCH(T$1,'AEO 50'!$C$1:$AJ$1,0))*'Calculations Etc'!$B$25/'Calculations Etc'!$B$30)</f>
        <v/>
      </c>
      <c r="U5" s="39">
        <f>(INDEX('AEO 50'!$C$207:$AJ$207,MATCH(U$1,'AEO 50'!$C$1:$AJ$1,0))*'Calculations Etc'!$B$25/'Calculations Etc'!$B$30)</f>
        <v/>
      </c>
      <c r="V5" s="39">
        <f>(INDEX('AEO 50'!$C$207:$AJ$207,MATCH(V$1,'AEO 50'!$C$1:$AJ$1,0))*'Calculations Etc'!$B$25/'Calculations Etc'!$B$30)</f>
        <v/>
      </c>
      <c r="W5" s="39">
        <f>(INDEX('AEO 50'!$C$207:$AJ$207,MATCH(W$1,'AEO 50'!$C$1:$AJ$1,0))*'Calculations Etc'!$B$25/'Calculations Etc'!$B$30)</f>
        <v/>
      </c>
      <c r="X5" s="39">
        <f>(INDEX('AEO 50'!$C$207:$AJ$207,MATCH(X$1,'AEO 50'!$C$1:$AJ$1,0))*'Calculations Etc'!$B$25/'Calculations Etc'!$B$30)</f>
        <v/>
      </c>
      <c r="Y5" s="39">
        <f>(INDEX('AEO 50'!$C$207:$AJ$207,MATCH(Y$1,'AEO 50'!$C$1:$AJ$1,0))*'Calculations Etc'!$B$25/'Calculations Etc'!$B$30)</f>
        <v/>
      </c>
      <c r="Z5" s="39">
        <f>(INDEX('AEO 50'!$C$207:$AJ$207,MATCH(Z$1,'AEO 50'!$C$1:$AJ$1,0))*'Calculations Etc'!$B$25/'Calculations Etc'!$B$30)</f>
        <v/>
      </c>
      <c r="AA5" s="39">
        <f>(INDEX('AEO 50'!$C$207:$AJ$207,MATCH(AA$1,'AEO 50'!$C$1:$AJ$1,0))*'Calculations Etc'!$B$25/'Calculations Etc'!$B$30)</f>
        <v/>
      </c>
      <c r="AB5" s="39">
        <f>(INDEX('AEO 50'!$C$207:$AJ$207,MATCH(AB$1,'AEO 50'!$C$1:$AJ$1,0))*'Calculations Etc'!$B$25/'Calculations Etc'!$B$30)</f>
        <v/>
      </c>
      <c r="AC5" s="39">
        <f>(INDEX('AEO 50'!$C$207:$AJ$207,MATCH(AC$1,'AEO 50'!$C$1:$AJ$1,0))*'Calculations Etc'!$B$25/'Calculations Etc'!$B$30)</f>
        <v/>
      </c>
      <c r="AD5" s="39">
        <f>(INDEX('AEO 50'!$C$207:$AJ$207,MATCH(AD$1,'AEO 50'!$C$1:$AJ$1,0))*'Calculations Etc'!$B$25/'Calculations Etc'!$B$30)</f>
        <v/>
      </c>
      <c r="AE5" s="39">
        <f>(INDEX('AEO 50'!$C$207:$AJ$207,MATCH(AE$1,'AEO 50'!$C$1:$AJ$1,0))*'Calculations Etc'!$B$25/'Calculations Etc'!$B$30)</f>
        <v/>
      </c>
      <c r="AF5" s="39">
        <f>(INDEX('AEO 50'!$C$207:$AJ$207,MATCH(AF$1,'AEO 50'!$C$1:$AJ$1,0))*'Calculations Etc'!$B$25/'Calculations Etc'!$B$30)</f>
        <v/>
      </c>
      <c r="AG5" s="39">
        <f>(INDEX('AEO 50'!$C$207:$AJ$207,MATCH(AG$1,'AEO 50'!$C$1:$AJ$1,0))*'Calculations Etc'!$B$25/'Calculations Etc'!$B$30)</f>
        <v/>
      </c>
      <c r="AH5" s="39" t="n"/>
      <c r="AI5" s="39" t="n"/>
    </row>
    <row r="6">
      <c r="A6" t="inlineStr">
        <is>
          <t>plugin hybrid vehicle</t>
        </is>
      </c>
      <c r="B6" s="39">
        <f>B4*(1-'Calculations Etc'!$B$20)+B2*'Calculations Etc'!$B$20</f>
        <v/>
      </c>
      <c r="C6" s="39">
        <f>C4*(1-'Calculations Etc'!$B$20)+C2*'Calculations Etc'!$B$20</f>
        <v/>
      </c>
      <c r="D6" s="39">
        <f>D4*(1-'Calculations Etc'!$B$20)+D2*'Calculations Etc'!$B$20</f>
        <v/>
      </c>
      <c r="E6" s="39">
        <f>E4*(1-'Calculations Etc'!$B$20)+E2*'Calculations Etc'!$B$20</f>
        <v/>
      </c>
      <c r="F6" s="39">
        <f>F4*(1-'Calculations Etc'!$B$20)+F2*'Calculations Etc'!$B$20</f>
        <v/>
      </c>
      <c r="G6" s="39">
        <f>G4*(1-'Calculations Etc'!$B$20)+G2*'Calculations Etc'!$B$20</f>
        <v/>
      </c>
      <c r="H6" s="39">
        <f>H4*(1-'Calculations Etc'!$B$20)+H2*'Calculations Etc'!$B$20</f>
        <v/>
      </c>
      <c r="I6" s="39">
        <f>I4*(1-'Calculations Etc'!$B$20)+I2*'Calculations Etc'!$B$20</f>
        <v/>
      </c>
      <c r="J6" s="39">
        <f>J4*(1-'Calculations Etc'!$B$20)+J2*'Calculations Etc'!$B$20</f>
        <v/>
      </c>
      <c r="K6" s="39">
        <f>K4*(1-'Calculations Etc'!$B$20)+K2*'Calculations Etc'!$B$20</f>
        <v/>
      </c>
      <c r="L6" s="39">
        <f>L4*(1-'Calculations Etc'!$B$20)+L2*'Calculations Etc'!$B$20</f>
        <v/>
      </c>
      <c r="M6" s="39">
        <f>M4*(1-'Calculations Etc'!$B$20)+M2*'Calculations Etc'!$B$20</f>
        <v/>
      </c>
      <c r="N6" s="39">
        <f>N4*(1-'Calculations Etc'!$B$20)+N2*'Calculations Etc'!$B$20</f>
        <v/>
      </c>
      <c r="O6" s="39">
        <f>O4*(1-'Calculations Etc'!$B$20)+O2*'Calculations Etc'!$B$20</f>
        <v/>
      </c>
      <c r="P6" s="39">
        <f>P4*(1-'Calculations Etc'!$B$20)+P2*'Calculations Etc'!$B$20</f>
        <v/>
      </c>
      <c r="Q6" s="39">
        <f>Q4*(1-'Calculations Etc'!$B$20)+Q2*'Calculations Etc'!$B$20</f>
        <v/>
      </c>
      <c r="R6" s="39">
        <f>R4*(1-'Calculations Etc'!$B$20)+R2*'Calculations Etc'!$B$20</f>
        <v/>
      </c>
      <c r="S6" s="39">
        <f>S4*(1-'Calculations Etc'!$B$20)+S2*'Calculations Etc'!$B$20</f>
        <v/>
      </c>
      <c r="T6" s="39">
        <f>T4*(1-'Calculations Etc'!$B$20)+T2*'Calculations Etc'!$B$20</f>
        <v/>
      </c>
      <c r="U6" s="39">
        <f>U4*(1-'Calculations Etc'!$B$20)+U2*'Calculations Etc'!$B$20</f>
        <v/>
      </c>
      <c r="V6" s="39">
        <f>V4*(1-'Calculations Etc'!$B$20)+V2*'Calculations Etc'!$B$20</f>
        <v/>
      </c>
      <c r="W6" s="39">
        <f>W4*(1-'Calculations Etc'!$B$20)+W2*'Calculations Etc'!$B$20</f>
        <v/>
      </c>
      <c r="X6" s="39">
        <f>X4*(1-'Calculations Etc'!$B$20)+X2*'Calculations Etc'!$B$20</f>
        <v/>
      </c>
      <c r="Y6" s="39">
        <f>Y4*(1-'Calculations Etc'!$B$20)+Y2*'Calculations Etc'!$B$20</f>
        <v/>
      </c>
      <c r="Z6" s="39">
        <f>Z4*(1-'Calculations Etc'!$B$20)+Z2*'Calculations Etc'!$B$20</f>
        <v/>
      </c>
      <c r="AA6" s="39">
        <f>AA4*(1-'Calculations Etc'!$B$20)+AA2*'Calculations Etc'!$B$20</f>
        <v/>
      </c>
      <c r="AB6" s="39">
        <f>AB4*(1-'Calculations Etc'!$B$20)+AB2*'Calculations Etc'!$B$20</f>
        <v/>
      </c>
      <c r="AC6" s="39">
        <f>AC4*(1-'Calculations Etc'!$B$20)+AC2*'Calculations Etc'!$B$20</f>
        <v/>
      </c>
      <c r="AD6" s="39">
        <f>AD4*(1-'Calculations Etc'!$B$20)+AD2*'Calculations Etc'!$B$20</f>
        <v/>
      </c>
      <c r="AE6" s="39">
        <f>AE4*(1-'Calculations Etc'!$B$20)+AE2*'Calculations Etc'!$B$20</f>
        <v/>
      </c>
      <c r="AF6" s="39">
        <f>AF4*(1-'Calculations Etc'!$B$20)+AF2*'Calculations Etc'!$B$20</f>
        <v/>
      </c>
      <c r="AG6" s="39">
        <f>AG4*(1-'Calculations Etc'!$B$20)+AG2*'Calculations Etc'!$B$20</f>
        <v/>
      </c>
      <c r="AH6" s="39" t="n"/>
      <c r="AI6" s="39" t="n"/>
    </row>
    <row r="7">
      <c r="A7" t="inlineStr">
        <is>
          <t>LPG vehicle</t>
        </is>
      </c>
      <c r="B7" s="39">
        <f>B5*'Calculations Etc'!$B$43</f>
        <v/>
      </c>
      <c r="C7" s="39">
        <f>C5*'Calculations Etc'!$B$43</f>
        <v/>
      </c>
      <c r="D7" s="39">
        <f>D5*'Calculations Etc'!$B$43</f>
        <v/>
      </c>
      <c r="E7" s="39">
        <f>E5*'Calculations Etc'!$B$43</f>
        <v/>
      </c>
      <c r="F7" s="39">
        <f>F5*'Calculations Etc'!$B$43</f>
        <v/>
      </c>
      <c r="G7" s="39">
        <f>G5*'Calculations Etc'!$B$43</f>
        <v/>
      </c>
      <c r="H7" s="39">
        <f>H5*'Calculations Etc'!$B$43</f>
        <v/>
      </c>
      <c r="I7" s="39">
        <f>I5*'Calculations Etc'!$B$43</f>
        <v/>
      </c>
      <c r="J7" s="39">
        <f>J5*'Calculations Etc'!$B$43</f>
        <v/>
      </c>
      <c r="K7" s="39">
        <f>K5*'Calculations Etc'!$B$43</f>
        <v/>
      </c>
      <c r="L7" s="39">
        <f>L5*'Calculations Etc'!$B$43</f>
        <v/>
      </c>
      <c r="M7" s="39">
        <f>M5*'Calculations Etc'!$B$43</f>
        <v/>
      </c>
      <c r="N7" s="39">
        <f>N5*'Calculations Etc'!$B$43</f>
        <v/>
      </c>
      <c r="O7" s="39">
        <f>O5*'Calculations Etc'!$B$43</f>
        <v/>
      </c>
      <c r="P7" s="39">
        <f>P5*'Calculations Etc'!$B$43</f>
        <v/>
      </c>
      <c r="Q7" s="39">
        <f>Q5*'Calculations Etc'!$B$43</f>
        <v/>
      </c>
      <c r="R7" s="39">
        <f>R5*'Calculations Etc'!$B$43</f>
        <v/>
      </c>
      <c r="S7" s="39">
        <f>S5*'Calculations Etc'!$B$43</f>
        <v/>
      </c>
      <c r="T7" s="39">
        <f>T5*'Calculations Etc'!$B$43</f>
        <v/>
      </c>
      <c r="U7" s="39">
        <f>U5*'Calculations Etc'!$B$43</f>
        <v/>
      </c>
      <c r="V7" s="39">
        <f>V5*'Calculations Etc'!$B$43</f>
        <v/>
      </c>
      <c r="W7" s="39">
        <f>W5*'Calculations Etc'!$B$43</f>
        <v/>
      </c>
      <c r="X7" s="39">
        <f>X5*'Calculations Etc'!$B$43</f>
        <v/>
      </c>
      <c r="Y7" s="39">
        <f>Y5*'Calculations Etc'!$B$43</f>
        <v/>
      </c>
      <c r="Z7" s="39">
        <f>Z5*'Calculations Etc'!$B$43</f>
        <v/>
      </c>
      <c r="AA7" s="39">
        <f>AA5*'Calculations Etc'!$B$43</f>
        <v/>
      </c>
      <c r="AB7" s="39">
        <f>AB5*'Calculations Etc'!$B$43</f>
        <v/>
      </c>
      <c r="AC7" s="39">
        <f>AC5*'Calculations Etc'!$B$43</f>
        <v/>
      </c>
      <c r="AD7" s="39">
        <f>AD5*'Calculations Etc'!$B$43</f>
        <v/>
      </c>
      <c r="AE7" s="39">
        <f>AE5*'Calculations Etc'!$B$43</f>
        <v/>
      </c>
      <c r="AF7" s="39">
        <f>AF5*'Calculations Etc'!$B$43</f>
        <v/>
      </c>
      <c r="AG7" s="39">
        <f>AG5*'Calculations Etc'!$B$43</f>
        <v/>
      </c>
      <c r="AH7" s="39" t="n"/>
      <c r="AI7" s="39" t="n"/>
    </row>
    <row r="8">
      <c r="A8" t="inlineStr">
        <is>
          <t>hydrogen vehicle</t>
        </is>
      </c>
      <c r="B8" s="39">
        <f>B5*'Calculations Etc'!$B$39</f>
        <v/>
      </c>
      <c r="C8" s="39">
        <f>C5*'Calculations Etc'!$B$39</f>
        <v/>
      </c>
      <c r="D8" s="39">
        <f>D5*'Calculations Etc'!$B$39</f>
        <v/>
      </c>
      <c r="E8" s="39">
        <f>E5*'Calculations Etc'!$B$39</f>
        <v/>
      </c>
      <c r="F8" s="39">
        <f>F5*'Calculations Etc'!$B$39</f>
        <v/>
      </c>
      <c r="G8" s="39">
        <f>G5*'Calculations Etc'!$B$39</f>
        <v/>
      </c>
      <c r="H8" s="39">
        <f>H5*'Calculations Etc'!$B$39</f>
        <v/>
      </c>
      <c r="I8" s="39">
        <f>I5*'Calculations Etc'!$B$39</f>
        <v/>
      </c>
      <c r="J8" s="39">
        <f>J5*'Calculations Etc'!$B$39</f>
        <v/>
      </c>
      <c r="K8" s="39">
        <f>K5*'Calculations Etc'!$B$39</f>
        <v/>
      </c>
      <c r="L8" s="39">
        <f>L5*'Calculations Etc'!$B$39</f>
        <v/>
      </c>
      <c r="M8" s="39">
        <f>M5*'Calculations Etc'!$B$39</f>
        <v/>
      </c>
      <c r="N8" s="39">
        <f>N5*'Calculations Etc'!$B$39</f>
        <v/>
      </c>
      <c r="O8" s="39">
        <f>O5*'Calculations Etc'!$B$39</f>
        <v/>
      </c>
      <c r="P8" s="39">
        <f>P5*'Calculations Etc'!$B$39</f>
        <v/>
      </c>
      <c r="Q8" s="39">
        <f>Q5*'Calculations Etc'!$B$39</f>
        <v/>
      </c>
      <c r="R8" s="39">
        <f>R5*'Calculations Etc'!$B$39</f>
        <v/>
      </c>
      <c r="S8" s="39">
        <f>S5*'Calculations Etc'!$B$39</f>
        <v/>
      </c>
      <c r="T8" s="39">
        <f>T5*'Calculations Etc'!$B$39</f>
        <v/>
      </c>
      <c r="U8" s="39">
        <f>U5*'Calculations Etc'!$B$39</f>
        <v/>
      </c>
      <c r="V8" s="39">
        <f>V5*'Calculations Etc'!$B$39</f>
        <v/>
      </c>
      <c r="W8" s="39">
        <f>W5*'Calculations Etc'!$B$39</f>
        <v/>
      </c>
      <c r="X8" s="39">
        <f>X5*'Calculations Etc'!$B$39</f>
        <v/>
      </c>
      <c r="Y8" s="39">
        <f>Y5*'Calculations Etc'!$B$39</f>
        <v/>
      </c>
      <c r="Z8" s="39">
        <f>Z5*'Calculations Etc'!$B$39</f>
        <v/>
      </c>
      <c r="AA8" s="39">
        <f>AA5*'Calculations Etc'!$B$39</f>
        <v/>
      </c>
      <c r="AB8" s="39">
        <f>AB5*'Calculations Etc'!$B$39</f>
        <v/>
      </c>
      <c r="AC8" s="39">
        <f>AC5*'Calculations Etc'!$B$39</f>
        <v/>
      </c>
      <c r="AD8" s="39">
        <f>AD5*'Calculations Etc'!$B$39</f>
        <v/>
      </c>
      <c r="AE8" s="39">
        <f>AE5*'Calculations Etc'!$B$39</f>
        <v/>
      </c>
      <c r="AF8" s="39">
        <f>AF5*'Calculations Etc'!$B$39</f>
        <v/>
      </c>
      <c r="AG8" s="39">
        <f>AG5*'Calculations Etc'!$B$39</f>
        <v/>
      </c>
      <c r="AH8" s="39" t="n"/>
      <c r="AI8" s="39" t="n"/>
    </row>
  </sheetData>
  <pageMargins left="0.7" right="0.7" top="0.75" bottom="0.75" header="0.3" footer="0.3"/>
</worksheet>
</file>

<file path=xl/worksheets/sheet15.xml><?xml version="1.0" encoding="utf-8"?>
<worksheet xmlns="http://schemas.openxmlformats.org/spreadsheetml/2006/main">
  <sheetPr>
    <tabColor theme="3"/>
    <outlinePr summaryBelow="1" summaryRight="1"/>
    <pageSetUpPr/>
  </sheetPr>
  <dimension ref="A1:AI8"/>
  <sheetViews>
    <sheetView workbookViewId="0">
      <selection activeCell="G12" sqref="G12"/>
    </sheetView>
  </sheetViews>
  <sheetFormatPr baseColWidth="8" defaultRowHeight="14.25"/>
  <cols>
    <col width="31.1328125" customWidth="1" style="44" min="1" max="1"/>
  </cols>
  <sheetData>
    <row r="1">
      <c r="A1" s="52" t="inlineStr">
        <is>
          <t>Fuel Economy (thing*miles/BTU)</t>
        </is>
      </c>
      <c r="B1" t="n">
        <v>2019</v>
      </c>
      <c r="C1" t="n">
        <v>2020</v>
      </c>
      <c r="D1" t="n">
        <v>2021</v>
      </c>
      <c r="E1" t="n">
        <v>2022</v>
      </c>
      <c r="F1" t="n">
        <v>2023</v>
      </c>
      <c r="G1" t="n">
        <v>2024</v>
      </c>
      <c r="H1" t="n">
        <v>2025</v>
      </c>
      <c r="I1" t="n">
        <v>2026</v>
      </c>
      <c r="J1" t="n">
        <v>2027</v>
      </c>
      <c r="K1" t="n">
        <v>2028</v>
      </c>
      <c r="L1" t="n">
        <v>2029</v>
      </c>
      <c r="M1" t="n">
        <v>2030</v>
      </c>
      <c r="N1" t="n">
        <v>2031</v>
      </c>
      <c r="O1" t="n">
        <v>2032</v>
      </c>
      <c r="P1" t="n">
        <v>2033</v>
      </c>
      <c r="Q1" t="n">
        <v>2034</v>
      </c>
      <c r="R1" t="n">
        <v>2035</v>
      </c>
      <c r="S1" t="n">
        <v>2036</v>
      </c>
      <c r="T1" t="n">
        <v>2037</v>
      </c>
      <c r="U1" t="n">
        <v>2038</v>
      </c>
      <c r="V1" t="n">
        <v>2039</v>
      </c>
      <c r="W1" t="n">
        <v>2040</v>
      </c>
      <c r="X1" t="n">
        <v>2041</v>
      </c>
      <c r="Y1" t="n">
        <v>2042</v>
      </c>
      <c r="Z1" t="n">
        <v>2043</v>
      </c>
      <c r="AA1" t="n">
        <v>2044</v>
      </c>
      <c r="AB1" t="n">
        <v>2045</v>
      </c>
      <c r="AC1" t="n">
        <v>2046</v>
      </c>
      <c r="AD1" t="n">
        <v>2047</v>
      </c>
      <c r="AE1" t="n">
        <v>2048</v>
      </c>
      <c r="AF1" t="n">
        <v>2049</v>
      </c>
      <c r="AG1" t="n">
        <v>2050</v>
      </c>
    </row>
    <row r="2">
      <c r="A2" t="inlineStr">
        <is>
          <t>battery electric vehicle</t>
        </is>
      </c>
      <c r="B2" s="39">
        <f>B$5/(1-'Calculations Etc'!$B$17)</f>
        <v/>
      </c>
      <c r="C2" s="39">
        <f>C$5/(1-'Calculations Etc'!$B$17)</f>
        <v/>
      </c>
      <c r="D2" s="39">
        <f>D$5/(1-'Calculations Etc'!$B$17)</f>
        <v/>
      </c>
      <c r="E2" s="39">
        <f>E$5/(1-'Calculations Etc'!$B$17)</f>
        <v/>
      </c>
      <c r="F2" s="39">
        <f>F$5/(1-'Calculations Etc'!$B$17)</f>
        <v/>
      </c>
      <c r="G2" s="39">
        <f>G$5/(1-'Calculations Etc'!$B$17)</f>
        <v/>
      </c>
      <c r="H2" s="39">
        <f>H$5/(1-'Calculations Etc'!$B$17)</f>
        <v/>
      </c>
      <c r="I2" s="39">
        <f>I$5/(1-'Calculations Etc'!$B$17)</f>
        <v/>
      </c>
      <c r="J2" s="39">
        <f>J$5/(1-'Calculations Etc'!$B$17)</f>
        <v/>
      </c>
      <c r="K2" s="39">
        <f>K$5/(1-'Calculations Etc'!$B$17)</f>
        <v/>
      </c>
      <c r="L2" s="39">
        <f>L$5/(1-'Calculations Etc'!$B$17)</f>
        <v/>
      </c>
      <c r="M2" s="39">
        <f>M$5/(1-'Calculations Etc'!$B$17)</f>
        <v/>
      </c>
      <c r="N2" s="39">
        <f>N$5/(1-'Calculations Etc'!$B$17)</f>
        <v/>
      </c>
      <c r="O2" s="39">
        <f>O$5/(1-'Calculations Etc'!$B$17)</f>
        <v/>
      </c>
      <c r="P2" s="39">
        <f>P$5/(1-'Calculations Etc'!$B$17)</f>
        <v/>
      </c>
      <c r="Q2" s="39">
        <f>Q$5/(1-'Calculations Etc'!$B$17)</f>
        <v/>
      </c>
      <c r="R2" s="39">
        <f>R$5/(1-'Calculations Etc'!$B$17)</f>
        <v/>
      </c>
      <c r="S2" s="39">
        <f>S$5/(1-'Calculations Etc'!$B$17)</f>
        <v/>
      </c>
      <c r="T2" s="39">
        <f>T$5/(1-'Calculations Etc'!$B$17)</f>
        <v/>
      </c>
      <c r="U2" s="39">
        <f>U$5/(1-'Calculations Etc'!$B$17)</f>
        <v/>
      </c>
      <c r="V2" s="39">
        <f>V$5/(1-'Calculations Etc'!$B$17)</f>
        <v/>
      </c>
      <c r="W2" s="39">
        <f>W$5/(1-'Calculations Etc'!$B$17)</f>
        <v/>
      </c>
      <c r="X2" s="39">
        <f>X$5/(1-'Calculations Etc'!$B$17)</f>
        <v/>
      </c>
      <c r="Y2" s="39">
        <f>Y$5/(1-'Calculations Etc'!$B$17)</f>
        <v/>
      </c>
      <c r="Z2" s="39">
        <f>Z$5/(1-'Calculations Etc'!$B$17)</f>
        <v/>
      </c>
      <c r="AA2" s="39">
        <f>AA$5/(1-'Calculations Etc'!$B$17)</f>
        <v/>
      </c>
      <c r="AB2" s="39">
        <f>AB$5/(1-'Calculations Etc'!$B$17)</f>
        <v/>
      </c>
      <c r="AC2" s="39">
        <f>AC$5/(1-'Calculations Etc'!$B$17)</f>
        <v/>
      </c>
      <c r="AD2" s="39">
        <f>AD$5/(1-'Calculations Etc'!$B$17)</f>
        <v/>
      </c>
      <c r="AE2" s="39">
        <f>AE$5/(1-'Calculations Etc'!$B$17)</f>
        <v/>
      </c>
      <c r="AF2" s="39">
        <f>AF$5/(1-'Calculations Etc'!$B$17)</f>
        <v/>
      </c>
      <c r="AG2" s="39">
        <f>AG$5/(1-'Calculations Etc'!$B$17)</f>
        <v/>
      </c>
      <c r="AH2" s="39" t="n"/>
      <c r="AI2" s="39" t="n"/>
    </row>
    <row r="3">
      <c r="A3" t="inlineStr">
        <is>
          <t>natural gas vehicle</t>
        </is>
      </c>
      <c r="B3" t="n">
        <v>0</v>
      </c>
      <c r="C3" t="n">
        <v>0</v>
      </c>
      <c r="D3" t="n">
        <v>0</v>
      </c>
      <c r="E3" t="n">
        <v>0</v>
      </c>
      <c r="F3" t="n">
        <v>0</v>
      </c>
      <c r="G3" t="n">
        <v>0</v>
      </c>
      <c r="H3" t="n">
        <v>0</v>
      </c>
      <c r="I3" t="n">
        <v>0</v>
      </c>
      <c r="J3" t="n">
        <v>0</v>
      </c>
      <c r="K3" t="n">
        <v>0</v>
      </c>
      <c r="L3" t="n">
        <v>0</v>
      </c>
      <c r="M3" t="n">
        <v>0</v>
      </c>
      <c r="N3" t="n">
        <v>0</v>
      </c>
      <c r="O3" t="n">
        <v>0</v>
      </c>
      <c r="P3" t="n">
        <v>0</v>
      </c>
      <c r="Q3" t="n">
        <v>0</v>
      </c>
      <c r="R3" t="n">
        <v>0</v>
      </c>
      <c r="S3" t="n">
        <v>0</v>
      </c>
      <c r="T3" t="n">
        <v>0</v>
      </c>
      <c r="U3" t="n">
        <v>0</v>
      </c>
      <c r="V3" t="n">
        <v>0</v>
      </c>
      <c r="W3" t="n">
        <v>0</v>
      </c>
      <c r="X3" t="n">
        <v>0</v>
      </c>
      <c r="Y3" t="n">
        <v>0</v>
      </c>
      <c r="Z3" t="n">
        <v>0</v>
      </c>
      <c r="AA3" t="n">
        <v>0</v>
      </c>
      <c r="AB3" t="n">
        <v>0</v>
      </c>
      <c r="AC3" t="n">
        <v>0</v>
      </c>
      <c r="AD3" t="n">
        <v>0</v>
      </c>
      <c r="AE3" t="n">
        <v>0</v>
      </c>
      <c r="AF3" t="n">
        <v>0</v>
      </c>
      <c r="AG3" t="n">
        <v>0</v>
      </c>
    </row>
    <row r="4">
      <c r="A4" t="inlineStr">
        <is>
          <t>gasoline vehicle</t>
        </is>
      </c>
      <c r="B4" t="n">
        <v>0</v>
      </c>
      <c r="C4" t="n">
        <v>0</v>
      </c>
      <c r="D4" t="n">
        <v>0</v>
      </c>
      <c r="E4" t="n">
        <v>0</v>
      </c>
      <c r="F4" t="n">
        <v>0</v>
      </c>
      <c r="G4" t="n">
        <v>0</v>
      </c>
      <c r="H4" t="n">
        <v>0</v>
      </c>
      <c r="I4" t="n">
        <v>0</v>
      </c>
      <c r="J4" t="n">
        <v>0</v>
      </c>
      <c r="K4" t="n">
        <v>0</v>
      </c>
      <c r="L4" t="n">
        <v>0</v>
      </c>
      <c r="M4" t="n">
        <v>0</v>
      </c>
      <c r="N4" t="n">
        <v>0</v>
      </c>
      <c r="O4" t="n">
        <v>0</v>
      </c>
      <c r="P4" t="n">
        <v>0</v>
      </c>
      <c r="Q4" t="n">
        <v>0</v>
      </c>
      <c r="R4" t="n">
        <v>0</v>
      </c>
      <c r="S4" t="n">
        <v>0</v>
      </c>
      <c r="T4" t="n">
        <v>0</v>
      </c>
      <c r="U4" t="n">
        <v>0</v>
      </c>
      <c r="V4" t="n">
        <v>0</v>
      </c>
      <c r="W4" t="n">
        <v>0</v>
      </c>
      <c r="X4" t="n">
        <v>0</v>
      </c>
      <c r="Y4" t="n">
        <v>0</v>
      </c>
      <c r="Z4" t="n">
        <v>0</v>
      </c>
      <c r="AA4" t="n">
        <v>0</v>
      </c>
      <c r="AB4" t="n">
        <v>0</v>
      </c>
      <c r="AC4" t="n">
        <v>0</v>
      </c>
      <c r="AD4" t="n">
        <v>0</v>
      </c>
      <c r="AE4" t="n">
        <v>0</v>
      </c>
      <c r="AF4" t="n">
        <v>0</v>
      </c>
      <c r="AG4" t="n">
        <v>0</v>
      </c>
    </row>
    <row r="5">
      <c r="A5" t="inlineStr">
        <is>
          <t>diesel vehicle</t>
        </is>
      </c>
      <c r="B5" s="39">
        <f>(INDEX('AEO 47'!$C$45:$AJ$45,MATCH(B$1,'AEO 47'!$C$1:$AJ$1,0))+INDEX('AEO 47'!$C$59:$AJ$59,MATCH(B$1,'AEO 47'!$C$1:$AJ$1,0)))/(INDEX('AEO 47'!$C$188:$AJ$188,MATCH(B$1,'AEO 47'!$C$1:$AJ$1,0))*'Calculations Etc'!B3*10^3)*'Calculations Etc'!B8</f>
        <v/>
      </c>
      <c r="C5" s="39">
        <f>(INDEX('AEO 47'!$C$45:$AJ$45,MATCH(C$1,'AEO 47'!$C$1:$AJ$1,0))+INDEX('AEO 47'!$C$59:$AJ$59,MATCH(C$1,'AEO 47'!$C$1:$AJ$1,0)))/(INDEX('AEO 47'!$C$188:$AJ$188,MATCH(C$1,'AEO 47'!$C$1:$AJ$1,0))*'Calculations Etc'!C3*10^3)*'Calculations Etc'!C8</f>
        <v/>
      </c>
      <c r="D5" s="39">
        <f>(INDEX('AEO 47'!$C$45:$AJ$45,MATCH(D$1,'AEO 47'!$C$1:$AJ$1,0))+INDEX('AEO 47'!$C$59:$AJ$59,MATCH(D$1,'AEO 47'!$C$1:$AJ$1,0)))/(INDEX('AEO 47'!$C$188:$AJ$188,MATCH(D$1,'AEO 47'!$C$1:$AJ$1,0))*'Calculations Etc'!D3*10^3)*'Calculations Etc'!D8</f>
        <v/>
      </c>
      <c r="E5" s="39">
        <f>(INDEX('AEO 47'!$C$45:$AJ$45,MATCH(E$1,'AEO 47'!$C$1:$AJ$1,0))+INDEX('AEO 47'!$C$59:$AJ$59,MATCH(E$1,'AEO 47'!$C$1:$AJ$1,0)))/(INDEX('AEO 47'!$C$188:$AJ$188,MATCH(E$1,'AEO 47'!$C$1:$AJ$1,0))*'Calculations Etc'!E3*10^3)*'Calculations Etc'!E8</f>
        <v/>
      </c>
      <c r="F5" s="39">
        <f>(INDEX('AEO 47'!$C$45:$AJ$45,MATCH(F$1,'AEO 47'!$C$1:$AJ$1,0))+INDEX('AEO 47'!$C$59:$AJ$59,MATCH(F$1,'AEO 47'!$C$1:$AJ$1,0)))/(INDEX('AEO 47'!$C$188:$AJ$188,MATCH(F$1,'AEO 47'!$C$1:$AJ$1,0))*'Calculations Etc'!F3*10^3)*'Calculations Etc'!F8</f>
        <v/>
      </c>
      <c r="G5" s="39">
        <f>(INDEX('AEO 47'!$C$45:$AJ$45,MATCH(G$1,'AEO 47'!$C$1:$AJ$1,0))+INDEX('AEO 47'!$C$59:$AJ$59,MATCH(G$1,'AEO 47'!$C$1:$AJ$1,0)))/(INDEX('AEO 47'!$C$188:$AJ$188,MATCH(G$1,'AEO 47'!$C$1:$AJ$1,0))*'Calculations Etc'!G3*10^3)*'Calculations Etc'!G8</f>
        <v/>
      </c>
      <c r="H5" s="39">
        <f>(INDEX('AEO 47'!$C$45:$AJ$45,MATCH(H$1,'AEO 47'!$C$1:$AJ$1,0))+INDEX('AEO 47'!$C$59:$AJ$59,MATCH(H$1,'AEO 47'!$C$1:$AJ$1,0)))/(INDEX('AEO 47'!$C$188:$AJ$188,MATCH(H$1,'AEO 47'!$C$1:$AJ$1,0))*'Calculations Etc'!H3*10^3)*'Calculations Etc'!H8</f>
        <v/>
      </c>
      <c r="I5" s="39">
        <f>(INDEX('AEO 47'!$C$45:$AJ$45,MATCH(I$1,'AEO 47'!$C$1:$AJ$1,0))+INDEX('AEO 47'!$C$59:$AJ$59,MATCH(I$1,'AEO 47'!$C$1:$AJ$1,0)))/(INDEX('AEO 47'!$C$188:$AJ$188,MATCH(I$1,'AEO 47'!$C$1:$AJ$1,0))*'Calculations Etc'!I3*10^3)*'Calculations Etc'!I8</f>
        <v/>
      </c>
      <c r="J5" s="39">
        <f>(INDEX('AEO 47'!$C$45:$AJ$45,MATCH(J$1,'AEO 47'!$C$1:$AJ$1,0))+INDEX('AEO 47'!$C$59:$AJ$59,MATCH(J$1,'AEO 47'!$C$1:$AJ$1,0)))/(INDEX('AEO 47'!$C$188:$AJ$188,MATCH(J$1,'AEO 47'!$C$1:$AJ$1,0))*'Calculations Etc'!J3*10^3)*'Calculations Etc'!J8</f>
        <v/>
      </c>
      <c r="K5" s="39">
        <f>(INDEX('AEO 47'!$C$45:$AJ$45,MATCH(K$1,'AEO 47'!$C$1:$AJ$1,0))+INDEX('AEO 47'!$C$59:$AJ$59,MATCH(K$1,'AEO 47'!$C$1:$AJ$1,0)))/(INDEX('AEO 47'!$C$188:$AJ$188,MATCH(K$1,'AEO 47'!$C$1:$AJ$1,0))*'Calculations Etc'!K3*10^3)*'Calculations Etc'!K8</f>
        <v/>
      </c>
      <c r="L5" s="39">
        <f>(INDEX('AEO 47'!$C$45:$AJ$45,MATCH(L$1,'AEO 47'!$C$1:$AJ$1,0))+INDEX('AEO 47'!$C$59:$AJ$59,MATCH(L$1,'AEO 47'!$C$1:$AJ$1,0)))/(INDEX('AEO 47'!$C$188:$AJ$188,MATCH(L$1,'AEO 47'!$C$1:$AJ$1,0))*'Calculations Etc'!L3*10^3)*'Calculations Etc'!L8</f>
        <v/>
      </c>
      <c r="M5" s="39">
        <f>(INDEX('AEO 47'!$C$45:$AJ$45,MATCH(M$1,'AEO 47'!$C$1:$AJ$1,0))+INDEX('AEO 47'!$C$59:$AJ$59,MATCH(M$1,'AEO 47'!$C$1:$AJ$1,0)))/(INDEX('AEO 47'!$C$188:$AJ$188,MATCH(M$1,'AEO 47'!$C$1:$AJ$1,0))*'Calculations Etc'!M3*10^3)*'Calculations Etc'!M8</f>
        <v/>
      </c>
      <c r="N5" s="39">
        <f>(INDEX('AEO 47'!$C$45:$AJ$45,MATCH(N$1,'AEO 47'!$C$1:$AJ$1,0))+INDEX('AEO 47'!$C$59:$AJ$59,MATCH(N$1,'AEO 47'!$C$1:$AJ$1,0)))/(INDEX('AEO 47'!$C$188:$AJ$188,MATCH(N$1,'AEO 47'!$C$1:$AJ$1,0))*'Calculations Etc'!N3*10^3)*'Calculations Etc'!N8</f>
        <v/>
      </c>
      <c r="O5" s="39">
        <f>(INDEX('AEO 47'!$C$45:$AJ$45,MATCH(O$1,'AEO 47'!$C$1:$AJ$1,0))+INDEX('AEO 47'!$C$59:$AJ$59,MATCH(O$1,'AEO 47'!$C$1:$AJ$1,0)))/(INDEX('AEO 47'!$C$188:$AJ$188,MATCH(O$1,'AEO 47'!$C$1:$AJ$1,0))*'Calculations Etc'!O3*10^3)*'Calculations Etc'!O8</f>
        <v/>
      </c>
      <c r="P5" s="39">
        <f>(INDEX('AEO 47'!$C$45:$AJ$45,MATCH(P$1,'AEO 47'!$C$1:$AJ$1,0))+INDEX('AEO 47'!$C$59:$AJ$59,MATCH(P$1,'AEO 47'!$C$1:$AJ$1,0)))/(INDEX('AEO 47'!$C$188:$AJ$188,MATCH(P$1,'AEO 47'!$C$1:$AJ$1,0))*'Calculations Etc'!P3*10^3)*'Calculations Etc'!P8</f>
        <v/>
      </c>
      <c r="Q5" s="39">
        <f>(INDEX('AEO 47'!$C$45:$AJ$45,MATCH(Q$1,'AEO 47'!$C$1:$AJ$1,0))+INDEX('AEO 47'!$C$59:$AJ$59,MATCH(Q$1,'AEO 47'!$C$1:$AJ$1,0)))/(INDEX('AEO 47'!$C$188:$AJ$188,MATCH(Q$1,'AEO 47'!$C$1:$AJ$1,0))*'Calculations Etc'!Q3*10^3)*'Calculations Etc'!Q8</f>
        <v/>
      </c>
      <c r="R5" s="39">
        <f>(INDEX('AEO 47'!$C$45:$AJ$45,MATCH(R$1,'AEO 47'!$C$1:$AJ$1,0))+INDEX('AEO 47'!$C$59:$AJ$59,MATCH(R$1,'AEO 47'!$C$1:$AJ$1,0)))/(INDEX('AEO 47'!$C$188:$AJ$188,MATCH(R$1,'AEO 47'!$C$1:$AJ$1,0))*'Calculations Etc'!R3*10^3)*'Calculations Etc'!R8</f>
        <v/>
      </c>
      <c r="S5" s="39">
        <f>(INDEX('AEO 47'!$C$45:$AJ$45,MATCH(S$1,'AEO 47'!$C$1:$AJ$1,0))+INDEX('AEO 47'!$C$59:$AJ$59,MATCH(S$1,'AEO 47'!$C$1:$AJ$1,0)))/(INDEX('AEO 47'!$C$188:$AJ$188,MATCH(S$1,'AEO 47'!$C$1:$AJ$1,0))*'Calculations Etc'!S3*10^3)*'Calculations Etc'!S8</f>
        <v/>
      </c>
      <c r="T5" s="39">
        <f>(INDEX('AEO 47'!$C$45:$AJ$45,MATCH(T$1,'AEO 47'!$C$1:$AJ$1,0))+INDEX('AEO 47'!$C$59:$AJ$59,MATCH(T$1,'AEO 47'!$C$1:$AJ$1,0)))/(INDEX('AEO 47'!$C$188:$AJ$188,MATCH(T$1,'AEO 47'!$C$1:$AJ$1,0))*'Calculations Etc'!T3*10^3)*'Calculations Etc'!T8</f>
        <v/>
      </c>
      <c r="U5" s="39">
        <f>(INDEX('AEO 47'!$C$45:$AJ$45,MATCH(U$1,'AEO 47'!$C$1:$AJ$1,0))+INDEX('AEO 47'!$C$59:$AJ$59,MATCH(U$1,'AEO 47'!$C$1:$AJ$1,0)))/(INDEX('AEO 47'!$C$188:$AJ$188,MATCH(U$1,'AEO 47'!$C$1:$AJ$1,0))*'Calculations Etc'!U3*10^3)*'Calculations Etc'!U8</f>
        <v/>
      </c>
      <c r="V5" s="39">
        <f>(INDEX('AEO 47'!$C$45:$AJ$45,MATCH(V$1,'AEO 47'!$C$1:$AJ$1,0))+INDEX('AEO 47'!$C$59:$AJ$59,MATCH(V$1,'AEO 47'!$C$1:$AJ$1,0)))/(INDEX('AEO 47'!$C$188:$AJ$188,MATCH(V$1,'AEO 47'!$C$1:$AJ$1,0))*'Calculations Etc'!V3*10^3)*'Calculations Etc'!V8</f>
        <v/>
      </c>
      <c r="W5" s="39">
        <f>(INDEX('AEO 47'!$C$45:$AJ$45,MATCH(W$1,'AEO 47'!$C$1:$AJ$1,0))+INDEX('AEO 47'!$C$59:$AJ$59,MATCH(W$1,'AEO 47'!$C$1:$AJ$1,0)))/(INDEX('AEO 47'!$C$188:$AJ$188,MATCH(W$1,'AEO 47'!$C$1:$AJ$1,0))*'Calculations Etc'!W3*10^3)*'Calculations Etc'!W8</f>
        <v/>
      </c>
      <c r="X5" s="39">
        <f>(INDEX('AEO 47'!$C$45:$AJ$45,MATCH(X$1,'AEO 47'!$C$1:$AJ$1,0))+INDEX('AEO 47'!$C$59:$AJ$59,MATCH(X$1,'AEO 47'!$C$1:$AJ$1,0)))/(INDEX('AEO 47'!$C$188:$AJ$188,MATCH(X$1,'AEO 47'!$C$1:$AJ$1,0))*'Calculations Etc'!X3*10^3)*'Calculations Etc'!X8</f>
        <v/>
      </c>
      <c r="Y5" s="39">
        <f>(INDEX('AEO 47'!$C$45:$AJ$45,MATCH(Y$1,'AEO 47'!$C$1:$AJ$1,0))+INDEX('AEO 47'!$C$59:$AJ$59,MATCH(Y$1,'AEO 47'!$C$1:$AJ$1,0)))/(INDEX('AEO 47'!$C$188:$AJ$188,MATCH(Y$1,'AEO 47'!$C$1:$AJ$1,0))*'Calculations Etc'!Y3*10^3)*'Calculations Etc'!Y8</f>
        <v/>
      </c>
      <c r="Z5" s="39">
        <f>(INDEX('AEO 47'!$C$45:$AJ$45,MATCH(Z$1,'AEO 47'!$C$1:$AJ$1,0))+INDEX('AEO 47'!$C$59:$AJ$59,MATCH(Z$1,'AEO 47'!$C$1:$AJ$1,0)))/(INDEX('AEO 47'!$C$188:$AJ$188,MATCH(Z$1,'AEO 47'!$C$1:$AJ$1,0))*'Calculations Etc'!Z3*10^3)*'Calculations Etc'!Z8</f>
        <v/>
      </c>
      <c r="AA5" s="39">
        <f>(INDEX('AEO 47'!$C$45:$AJ$45,MATCH(AA$1,'AEO 47'!$C$1:$AJ$1,0))+INDEX('AEO 47'!$C$59:$AJ$59,MATCH(AA$1,'AEO 47'!$C$1:$AJ$1,0)))/(INDEX('AEO 47'!$C$188:$AJ$188,MATCH(AA$1,'AEO 47'!$C$1:$AJ$1,0))*'Calculations Etc'!AA3*10^3)*'Calculations Etc'!AA8</f>
        <v/>
      </c>
      <c r="AB5" s="39">
        <f>(INDEX('AEO 47'!$C$45:$AJ$45,MATCH(AB$1,'AEO 47'!$C$1:$AJ$1,0))+INDEX('AEO 47'!$C$59:$AJ$59,MATCH(AB$1,'AEO 47'!$C$1:$AJ$1,0)))/(INDEX('AEO 47'!$C$188:$AJ$188,MATCH(AB$1,'AEO 47'!$C$1:$AJ$1,0))*'Calculations Etc'!AB3*10^3)*'Calculations Etc'!AB8</f>
        <v/>
      </c>
      <c r="AC5" s="39">
        <f>(INDEX('AEO 47'!$C$45:$AJ$45,MATCH(AC$1,'AEO 47'!$C$1:$AJ$1,0))+INDEX('AEO 47'!$C$59:$AJ$59,MATCH(AC$1,'AEO 47'!$C$1:$AJ$1,0)))/(INDEX('AEO 47'!$C$188:$AJ$188,MATCH(AC$1,'AEO 47'!$C$1:$AJ$1,0))*'Calculations Etc'!AC3*10^3)*'Calculations Etc'!AC8</f>
        <v/>
      </c>
      <c r="AD5" s="39">
        <f>(INDEX('AEO 47'!$C$45:$AJ$45,MATCH(AD$1,'AEO 47'!$C$1:$AJ$1,0))+INDEX('AEO 47'!$C$59:$AJ$59,MATCH(AD$1,'AEO 47'!$C$1:$AJ$1,0)))/(INDEX('AEO 47'!$C$188:$AJ$188,MATCH(AD$1,'AEO 47'!$C$1:$AJ$1,0))*'Calculations Etc'!AD3*10^3)*'Calculations Etc'!AD8</f>
        <v/>
      </c>
      <c r="AE5" s="39">
        <f>(INDEX('AEO 47'!$C$45:$AJ$45,MATCH(AE$1,'AEO 47'!$C$1:$AJ$1,0))+INDEX('AEO 47'!$C$59:$AJ$59,MATCH(AE$1,'AEO 47'!$C$1:$AJ$1,0)))/(INDEX('AEO 47'!$C$188:$AJ$188,MATCH(AE$1,'AEO 47'!$C$1:$AJ$1,0))*'Calculations Etc'!AE3*10^3)*'Calculations Etc'!AE8</f>
        <v/>
      </c>
      <c r="AF5" s="39">
        <f>(INDEX('AEO 47'!$C$45:$AJ$45,MATCH(AF$1,'AEO 47'!$C$1:$AJ$1,0))+INDEX('AEO 47'!$C$59:$AJ$59,MATCH(AF$1,'AEO 47'!$C$1:$AJ$1,0)))/(INDEX('AEO 47'!$C$188:$AJ$188,MATCH(AF$1,'AEO 47'!$C$1:$AJ$1,0))*'Calculations Etc'!AF3*10^3)*'Calculations Etc'!AF8</f>
        <v/>
      </c>
      <c r="AG5" s="39">
        <f>(INDEX('AEO 47'!$C$45:$AJ$45,MATCH(AG$1,'AEO 47'!$C$1:$AJ$1,0))+INDEX('AEO 47'!$C$59:$AJ$59,MATCH(AG$1,'AEO 47'!$C$1:$AJ$1,0)))/(INDEX('AEO 47'!$C$188:$AJ$188,MATCH(AG$1,'AEO 47'!$C$1:$AJ$1,0))*'Calculations Etc'!AG3*10^3)*'Calculations Etc'!AG8</f>
        <v/>
      </c>
      <c r="AH5" s="39" t="n"/>
      <c r="AI5" s="39" t="n"/>
    </row>
    <row r="6">
      <c r="A6" t="inlineStr">
        <is>
          <t>plugin hybrid vehicle</t>
        </is>
      </c>
      <c r="B6" t="n">
        <v>0</v>
      </c>
      <c r="C6" t="n">
        <v>0</v>
      </c>
      <c r="D6" t="n">
        <v>0</v>
      </c>
      <c r="E6" t="n">
        <v>0</v>
      </c>
      <c r="F6" t="n">
        <v>0</v>
      </c>
      <c r="G6" t="n">
        <v>0</v>
      </c>
      <c r="H6" t="n">
        <v>0</v>
      </c>
      <c r="I6" t="n">
        <v>0</v>
      </c>
      <c r="J6" t="n">
        <v>0</v>
      </c>
      <c r="K6" t="n">
        <v>0</v>
      </c>
      <c r="L6" t="n">
        <v>0</v>
      </c>
      <c r="M6" t="n">
        <v>0</v>
      </c>
      <c r="N6" t="n">
        <v>0</v>
      </c>
      <c r="O6" t="n">
        <v>0</v>
      </c>
      <c r="P6" t="n">
        <v>0</v>
      </c>
      <c r="Q6" t="n">
        <v>0</v>
      </c>
      <c r="R6" t="n">
        <v>0</v>
      </c>
      <c r="S6" t="n">
        <v>0</v>
      </c>
      <c r="T6" t="n">
        <v>0</v>
      </c>
      <c r="U6" t="n">
        <v>0</v>
      </c>
      <c r="V6" t="n">
        <v>0</v>
      </c>
      <c r="W6" t="n">
        <v>0</v>
      </c>
      <c r="X6" t="n">
        <v>0</v>
      </c>
      <c r="Y6" t="n">
        <v>0</v>
      </c>
      <c r="Z6" t="n">
        <v>0</v>
      </c>
      <c r="AA6" t="n">
        <v>0</v>
      </c>
      <c r="AB6" t="n">
        <v>0</v>
      </c>
      <c r="AC6" t="n">
        <v>0</v>
      </c>
      <c r="AD6" t="n">
        <v>0</v>
      </c>
      <c r="AE6" t="n">
        <v>0</v>
      </c>
      <c r="AF6" t="n">
        <v>0</v>
      </c>
      <c r="AG6" t="n">
        <v>0</v>
      </c>
    </row>
    <row r="7">
      <c r="A7" t="inlineStr">
        <is>
          <t>LPG vehicle</t>
        </is>
      </c>
      <c r="B7" t="n">
        <v>0</v>
      </c>
      <c r="C7" t="n">
        <v>0</v>
      </c>
      <c r="D7" t="n">
        <v>0</v>
      </c>
      <c r="E7" t="n">
        <v>0</v>
      </c>
      <c r="F7" t="n">
        <v>0</v>
      </c>
      <c r="G7" t="n">
        <v>0</v>
      </c>
      <c r="H7" t="n">
        <v>0</v>
      </c>
      <c r="I7" t="n">
        <v>0</v>
      </c>
      <c r="J7" t="n">
        <v>0</v>
      </c>
      <c r="K7" t="n">
        <v>0</v>
      </c>
      <c r="L7" t="n">
        <v>0</v>
      </c>
      <c r="M7" t="n">
        <v>0</v>
      </c>
      <c r="N7" t="n">
        <v>0</v>
      </c>
      <c r="O7" t="n">
        <v>0</v>
      </c>
      <c r="P7" t="n">
        <v>0</v>
      </c>
      <c r="Q7" t="n">
        <v>0</v>
      </c>
      <c r="R7" t="n">
        <v>0</v>
      </c>
      <c r="S7" t="n">
        <v>0</v>
      </c>
      <c r="T7" t="n">
        <v>0</v>
      </c>
      <c r="U7" t="n">
        <v>0</v>
      </c>
      <c r="V7" t="n">
        <v>0</v>
      </c>
      <c r="W7" t="n">
        <v>0</v>
      </c>
      <c r="X7" t="n">
        <v>0</v>
      </c>
      <c r="Y7" t="n">
        <v>0</v>
      </c>
      <c r="Z7" t="n">
        <v>0</v>
      </c>
      <c r="AA7" t="n">
        <v>0</v>
      </c>
      <c r="AB7" t="n">
        <v>0</v>
      </c>
      <c r="AC7" t="n">
        <v>0</v>
      </c>
      <c r="AD7" t="n">
        <v>0</v>
      </c>
      <c r="AE7" t="n">
        <v>0</v>
      </c>
      <c r="AF7" t="n">
        <v>0</v>
      </c>
      <c r="AG7" t="n">
        <v>0</v>
      </c>
    </row>
    <row r="8">
      <c r="A8" t="inlineStr">
        <is>
          <t>hydrogen vehicle</t>
        </is>
      </c>
      <c r="B8" s="39">
        <f>B$5*'Calculations Etc'!$B$39</f>
        <v/>
      </c>
      <c r="C8" s="39">
        <f>C$5*'Calculations Etc'!$B$39</f>
        <v/>
      </c>
      <c r="D8" s="39">
        <f>D$5*'Calculations Etc'!$B$39</f>
        <v/>
      </c>
      <c r="E8" s="39">
        <f>E$5*'Calculations Etc'!$B$39</f>
        <v/>
      </c>
      <c r="F8" s="39">
        <f>F$5*'Calculations Etc'!$B$39</f>
        <v/>
      </c>
      <c r="G8" s="39">
        <f>G$5*'Calculations Etc'!$B$39</f>
        <v/>
      </c>
      <c r="H8" s="39">
        <f>H$5*'Calculations Etc'!$B$39</f>
        <v/>
      </c>
      <c r="I8" s="39">
        <f>I$5*'Calculations Etc'!$B$39</f>
        <v/>
      </c>
      <c r="J8" s="39">
        <f>J$5*'Calculations Etc'!$B$39</f>
        <v/>
      </c>
      <c r="K8" s="39">
        <f>K$5*'Calculations Etc'!$B$39</f>
        <v/>
      </c>
      <c r="L8" s="39">
        <f>L$5*'Calculations Etc'!$B$39</f>
        <v/>
      </c>
      <c r="M8" s="39">
        <f>M$5*'Calculations Etc'!$B$39</f>
        <v/>
      </c>
      <c r="N8" s="39">
        <f>N$5*'Calculations Etc'!$B$39</f>
        <v/>
      </c>
      <c r="O8" s="39">
        <f>O$5*'Calculations Etc'!$B$39</f>
        <v/>
      </c>
      <c r="P8" s="39">
        <f>P$5*'Calculations Etc'!$B$39</f>
        <v/>
      </c>
      <c r="Q8" s="39">
        <f>Q$5*'Calculations Etc'!$B$39</f>
        <v/>
      </c>
      <c r="R8" s="39">
        <f>R$5*'Calculations Etc'!$B$39</f>
        <v/>
      </c>
      <c r="S8" s="39">
        <f>S$5*'Calculations Etc'!$B$39</f>
        <v/>
      </c>
      <c r="T8" s="39">
        <f>T$5*'Calculations Etc'!$B$39</f>
        <v/>
      </c>
      <c r="U8" s="39">
        <f>U$5*'Calculations Etc'!$B$39</f>
        <v/>
      </c>
      <c r="V8" s="39">
        <f>V$5*'Calculations Etc'!$B$39</f>
        <v/>
      </c>
      <c r="W8" s="39">
        <f>W$5*'Calculations Etc'!$B$39</f>
        <v/>
      </c>
      <c r="X8" s="39">
        <f>X$5*'Calculations Etc'!$B$39</f>
        <v/>
      </c>
      <c r="Y8" s="39">
        <f>Y$5*'Calculations Etc'!$B$39</f>
        <v/>
      </c>
      <c r="Z8" s="39">
        <f>Z$5*'Calculations Etc'!$B$39</f>
        <v/>
      </c>
      <c r="AA8" s="39">
        <f>AA$5*'Calculations Etc'!$B$39</f>
        <v/>
      </c>
      <c r="AB8" s="39">
        <f>AB$5*'Calculations Etc'!$B$39</f>
        <v/>
      </c>
      <c r="AC8" s="39">
        <f>AC$5*'Calculations Etc'!$B$39</f>
        <v/>
      </c>
      <c r="AD8" s="39">
        <f>AD$5*'Calculations Etc'!$B$39</f>
        <v/>
      </c>
      <c r="AE8" s="39">
        <f>AE$5*'Calculations Etc'!$B$39</f>
        <v/>
      </c>
      <c r="AF8" s="39">
        <f>AF$5*'Calculations Etc'!$B$39</f>
        <v/>
      </c>
      <c r="AG8" s="39">
        <f>AG$5*'Calculations Etc'!$B$39</f>
        <v/>
      </c>
      <c r="AH8" s="39" t="n"/>
      <c r="AI8" s="39" t="n"/>
    </row>
  </sheetData>
  <pageMargins left="0.7" right="0.7" top="0.75" bottom="0.75" header="0.3" footer="0.3"/>
</worksheet>
</file>

<file path=xl/worksheets/sheet16.xml><?xml version="1.0" encoding="utf-8"?>
<worksheet xmlns="http://schemas.openxmlformats.org/spreadsheetml/2006/main">
  <sheetPr>
    <tabColor theme="3"/>
    <outlinePr summaryBelow="1" summaryRight="1"/>
    <pageSetUpPr/>
  </sheetPr>
  <dimension ref="A1:AI8"/>
  <sheetViews>
    <sheetView workbookViewId="0">
      <selection activeCell="C10" sqref="C10"/>
    </sheetView>
  </sheetViews>
  <sheetFormatPr baseColWidth="8" defaultRowHeight="14.25"/>
  <cols>
    <col width="31.1328125" customWidth="1" style="44" min="1" max="1"/>
  </cols>
  <sheetData>
    <row r="1">
      <c r="A1" s="52" t="inlineStr">
        <is>
          <t>Fuel Economy (thing*miles/BTU)</t>
        </is>
      </c>
      <c r="B1" t="n">
        <v>2019</v>
      </c>
      <c r="C1" t="n">
        <v>2020</v>
      </c>
      <c r="D1" t="n">
        <v>2021</v>
      </c>
      <c r="E1" t="n">
        <v>2022</v>
      </c>
      <c r="F1" t="n">
        <v>2023</v>
      </c>
      <c r="G1" t="n">
        <v>2024</v>
      </c>
      <c r="H1" t="n">
        <v>2025</v>
      </c>
      <c r="I1" t="n">
        <v>2026</v>
      </c>
      <c r="J1" t="n">
        <v>2027</v>
      </c>
      <c r="K1" t="n">
        <v>2028</v>
      </c>
      <c r="L1" t="n">
        <v>2029</v>
      </c>
      <c r="M1" t="n">
        <v>2030</v>
      </c>
      <c r="N1" t="n">
        <v>2031</v>
      </c>
      <c r="O1" t="n">
        <v>2032</v>
      </c>
      <c r="P1" t="n">
        <v>2033</v>
      </c>
      <c r="Q1" t="n">
        <v>2034</v>
      </c>
      <c r="R1" t="n">
        <v>2035</v>
      </c>
      <c r="S1" t="n">
        <v>2036</v>
      </c>
      <c r="T1" t="n">
        <v>2037</v>
      </c>
      <c r="U1" t="n">
        <v>2038</v>
      </c>
      <c r="V1" t="n">
        <v>2039</v>
      </c>
      <c r="W1" t="n">
        <v>2040</v>
      </c>
      <c r="X1" t="n">
        <v>2041</v>
      </c>
      <c r="Y1" t="n">
        <v>2042</v>
      </c>
      <c r="Z1" t="n">
        <v>2043</v>
      </c>
      <c r="AA1" t="n">
        <v>2044</v>
      </c>
      <c r="AB1" t="n">
        <v>2045</v>
      </c>
      <c r="AC1" t="n">
        <v>2046</v>
      </c>
      <c r="AD1" t="n">
        <v>2047</v>
      </c>
      <c r="AE1" t="n">
        <v>2048</v>
      </c>
      <c r="AF1" t="n">
        <v>2049</v>
      </c>
      <c r="AG1" t="n">
        <v>2050</v>
      </c>
    </row>
    <row r="2">
      <c r="A2" t="inlineStr">
        <is>
          <t>battery electric vehicle</t>
        </is>
      </c>
      <c r="B2" s="39">
        <f>B$5/(1-'Calculations Etc'!$B$17)</f>
        <v/>
      </c>
      <c r="C2" s="39">
        <f>C$5/(1-'Calculations Etc'!$B$17)</f>
        <v/>
      </c>
      <c r="D2" s="39">
        <f>D$5/(1-'Calculations Etc'!$B$17)</f>
        <v/>
      </c>
      <c r="E2" s="39">
        <f>E$5/(1-'Calculations Etc'!$B$17)</f>
        <v/>
      </c>
      <c r="F2" s="39">
        <f>F$5/(1-'Calculations Etc'!$B$17)</f>
        <v/>
      </c>
      <c r="G2" s="39">
        <f>G$5/(1-'Calculations Etc'!$B$17)</f>
        <v/>
      </c>
      <c r="H2" s="39">
        <f>H$5/(1-'Calculations Etc'!$B$17)</f>
        <v/>
      </c>
      <c r="I2" s="39">
        <f>I$5/(1-'Calculations Etc'!$B$17)</f>
        <v/>
      </c>
      <c r="J2" s="39">
        <f>J$5/(1-'Calculations Etc'!$B$17)</f>
        <v/>
      </c>
      <c r="K2" s="39">
        <f>K$5/(1-'Calculations Etc'!$B$17)</f>
        <v/>
      </c>
      <c r="L2" s="39">
        <f>L$5/(1-'Calculations Etc'!$B$17)</f>
        <v/>
      </c>
      <c r="M2" s="39">
        <f>M$5/(1-'Calculations Etc'!$B$17)</f>
        <v/>
      </c>
      <c r="N2" s="39">
        <f>N$5/(1-'Calculations Etc'!$B$17)</f>
        <v/>
      </c>
      <c r="O2" s="39">
        <f>O$5/(1-'Calculations Etc'!$B$17)</f>
        <v/>
      </c>
      <c r="P2" s="39">
        <f>P$5/(1-'Calculations Etc'!$B$17)</f>
        <v/>
      </c>
      <c r="Q2" s="39">
        <f>Q$5/(1-'Calculations Etc'!$B$17)</f>
        <v/>
      </c>
      <c r="R2" s="39">
        <f>R$5/(1-'Calculations Etc'!$B$17)</f>
        <v/>
      </c>
      <c r="S2" s="39">
        <f>S$5/(1-'Calculations Etc'!$B$17)</f>
        <v/>
      </c>
      <c r="T2" s="39">
        <f>T$5/(1-'Calculations Etc'!$B$17)</f>
        <v/>
      </c>
      <c r="U2" s="39">
        <f>U$5/(1-'Calculations Etc'!$B$17)</f>
        <v/>
      </c>
      <c r="V2" s="39">
        <f>V$5/(1-'Calculations Etc'!$B$17)</f>
        <v/>
      </c>
      <c r="W2" s="39">
        <f>W$5/(1-'Calculations Etc'!$B$17)</f>
        <v/>
      </c>
      <c r="X2" s="39">
        <f>X$5/(1-'Calculations Etc'!$B$17)</f>
        <v/>
      </c>
      <c r="Y2" s="39">
        <f>Y$5/(1-'Calculations Etc'!$B$17)</f>
        <v/>
      </c>
      <c r="Z2" s="39">
        <f>Z$5/(1-'Calculations Etc'!$B$17)</f>
        <v/>
      </c>
      <c r="AA2" s="39">
        <f>AA$5/(1-'Calculations Etc'!$B$17)</f>
        <v/>
      </c>
      <c r="AB2" s="39">
        <f>AB$5/(1-'Calculations Etc'!$B$17)</f>
        <v/>
      </c>
      <c r="AC2" s="39">
        <f>AC$5/(1-'Calculations Etc'!$B$17)</f>
        <v/>
      </c>
      <c r="AD2" s="39">
        <f>AD$5/(1-'Calculations Etc'!$B$17)</f>
        <v/>
      </c>
      <c r="AE2" s="39">
        <f>AE$5/(1-'Calculations Etc'!$B$17)</f>
        <v/>
      </c>
      <c r="AF2" s="39">
        <f>AF$5/(1-'Calculations Etc'!$B$17)</f>
        <v/>
      </c>
      <c r="AG2" s="39">
        <f>AG$5/(1-'Calculations Etc'!$B$17)</f>
        <v/>
      </c>
      <c r="AH2" s="39" t="n"/>
      <c r="AI2" s="39" t="n"/>
    </row>
    <row r="3">
      <c r="A3" t="inlineStr">
        <is>
          <t>natural gas vehicle</t>
        </is>
      </c>
      <c r="B3" t="n">
        <v>0</v>
      </c>
      <c r="C3" t="n">
        <v>0</v>
      </c>
      <c r="D3" t="n">
        <v>0</v>
      </c>
      <c r="E3" t="n">
        <v>0</v>
      </c>
      <c r="F3" t="n">
        <v>0</v>
      </c>
      <c r="G3" t="n">
        <v>0</v>
      </c>
      <c r="H3" t="n">
        <v>0</v>
      </c>
      <c r="I3" t="n">
        <v>0</v>
      </c>
      <c r="J3" t="n">
        <v>0</v>
      </c>
      <c r="K3" t="n">
        <v>0</v>
      </c>
      <c r="L3" t="n">
        <v>0</v>
      </c>
      <c r="M3" t="n">
        <v>0</v>
      </c>
      <c r="N3" t="n">
        <v>0</v>
      </c>
      <c r="O3" t="n">
        <v>0</v>
      </c>
      <c r="P3" t="n">
        <v>0</v>
      </c>
      <c r="Q3" t="n">
        <v>0</v>
      </c>
      <c r="R3" t="n">
        <v>0</v>
      </c>
      <c r="S3" t="n">
        <v>0</v>
      </c>
      <c r="T3" t="n">
        <v>0</v>
      </c>
      <c r="U3" t="n">
        <v>0</v>
      </c>
      <c r="V3" t="n">
        <v>0</v>
      </c>
      <c r="W3" t="n">
        <v>0</v>
      </c>
      <c r="X3" t="n">
        <v>0</v>
      </c>
      <c r="Y3" t="n">
        <v>0</v>
      </c>
      <c r="Z3" t="n">
        <v>0</v>
      </c>
      <c r="AA3" t="n">
        <v>0</v>
      </c>
      <c r="AB3" t="n">
        <v>0</v>
      </c>
      <c r="AC3" t="n">
        <v>0</v>
      </c>
      <c r="AD3" t="n">
        <v>0</v>
      </c>
      <c r="AE3" t="n">
        <v>0</v>
      </c>
      <c r="AF3" t="n">
        <v>0</v>
      </c>
      <c r="AG3" t="n">
        <v>0</v>
      </c>
    </row>
    <row r="4">
      <c r="A4" t="inlineStr">
        <is>
          <t>gasoline vehicle</t>
        </is>
      </c>
      <c r="B4" t="n">
        <v>0</v>
      </c>
      <c r="C4" t="n">
        <v>0</v>
      </c>
      <c r="D4" t="n">
        <v>0</v>
      </c>
      <c r="E4" t="n">
        <v>0</v>
      </c>
      <c r="F4" t="n">
        <v>0</v>
      </c>
      <c r="G4" t="n">
        <v>0</v>
      </c>
      <c r="H4" t="n">
        <v>0</v>
      </c>
      <c r="I4" t="n">
        <v>0</v>
      </c>
      <c r="J4" t="n">
        <v>0</v>
      </c>
      <c r="K4" t="n">
        <v>0</v>
      </c>
      <c r="L4" t="n">
        <v>0</v>
      </c>
      <c r="M4" t="n">
        <v>0</v>
      </c>
      <c r="N4" t="n">
        <v>0</v>
      </c>
      <c r="O4" t="n">
        <v>0</v>
      </c>
      <c r="P4" t="n">
        <v>0</v>
      </c>
      <c r="Q4" t="n">
        <v>0</v>
      </c>
      <c r="R4" t="n">
        <v>0</v>
      </c>
      <c r="S4" t="n">
        <v>0</v>
      </c>
      <c r="T4" t="n">
        <v>0</v>
      </c>
      <c r="U4" t="n">
        <v>0</v>
      </c>
      <c r="V4" t="n">
        <v>0</v>
      </c>
      <c r="W4" t="n">
        <v>0</v>
      </c>
      <c r="X4" t="n">
        <v>0</v>
      </c>
      <c r="Y4" t="n">
        <v>0</v>
      </c>
      <c r="Z4" t="n">
        <v>0</v>
      </c>
      <c r="AA4" t="n">
        <v>0</v>
      </c>
      <c r="AB4" t="n">
        <v>0</v>
      </c>
      <c r="AC4" t="n">
        <v>0</v>
      </c>
      <c r="AD4" t="n">
        <v>0</v>
      </c>
      <c r="AE4" t="n">
        <v>0</v>
      </c>
      <c r="AF4" t="n">
        <v>0</v>
      </c>
      <c r="AG4" t="n">
        <v>0</v>
      </c>
    </row>
    <row r="5">
      <c r="A5" t="inlineStr">
        <is>
          <t>diesel vehicle</t>
        </is>
      </c>
      <c r="B5" s="39">
        <f>INDEX('AEO 47'!$C$74:$AJ$74,MATCH(B$1,'AEO 47'!$C$1:$AJ$1,0))/(INDEX('AEO 47'!$C$188:$AJ$188,MATCH(B$1,'AEO 47'!$C$1:$AJ$1,0))*'Calculations Etc'!B4*10^3)*'Calculations Etc'!B8</f>
        <v/>
      </c>
      <c r="C5" s="39">
        <f>INDEX('AEO 47'!$C$74:$AJ$74,MATCH(C$1,'AEO 47'!$C$1:$AJ$1,0))/(INDEX('AEO 47'!$C$188:$AJ$188,MATCH(C$1,'AEO 47'!$C$1:$AJ$1,0))*'Calculations Etc'!C4*10^3)*'Calculations Etc'!C8</f>
        <v/>
      </c>
      <c r="D5" s="39">
        <f>INDEX('AEO 47'!$C$74:$AJ$74,MATCH(D$1,'AEO 47'!$C$1:$AJ$1,0))/(INDEX('AEO 47'!$C$188:$AJ$188,MATCH(D$1,'AEO 47'!$C$1:$AJ$1,0))*'Calculations Etc'!D4*10^3)*'Calculations Etc'!D8</f>
        <v/>
      </c>
      <c r="E5" s="39">
        <f>INDEX('AEO 47'!$C$74:$AJ$74,MATCH(E$1,'AEO 47'!$C$1:$AJ$1,0))/(INDEX('AEO 47'!$C$188:$AJ$188,MATCH(E$1,'AEO 47'!$C$1:$AJ$1,0))*'Calculations Etc'!E4*10^3)*'Calculations Etc'!E8</f>
        <v/>
      </c>
      <c r="F5" s="39">
        <f>INDEX('AEO 47'!$C$74:$AJ$74,MATCH(F$1,'AEO 47'!$C$1:$AJ$1,0))/(INDEX('AEO 47'!$C$188:$AJ$188,MATCH(F$1,'AEO 47'!$C$1:$AJ$1,0))*'Calculations Etc'!F4*10^3)*'Calculations Etc'!F8</f>
        <v/>
      </c>
      <c r="G5" s="39">
        <f>INDEX('AEO 47'!$C$74:$AJ$74,MATCH(G$1,'AEO 47'!$C$1:$AJ$1,0))/(INDEX('AEO 47'!$C$188:$AJ$188,MATCH(G$1,'AEO 47'!$C$1:$AJ$1,0))*'Calculations Etc'!G4*10^3)*'Calculations Etc'!G8</f>
        <v/>
      </c>
      <c r="H5" s="39">
        <f>INDEX('AEO 47'!$C$74:$AJ$74,MATCH(H$1,'AEO 47'!$C$1:$AJ$1,0))/(INDEX('AEO 47'!$C$188:$AJ$188,MATCH(H$1,'AEO 47'!$C$1:$AJ$1,0))*'Calculations Etc'!H4*10^3)*'Calculations Etc'!H8</f>
        <v/>
      </c>
      <c r="I5" s="39">
        <f>INDEX('AEO 47'!$C$74:$AJ$74,MATCH(I$1,'AEO 47'!$C$1:$AJ$1,0))/(INDEX('AEO 47'!$C$188:$AJ$188,MATCH(I$1,'AEO 47'!$C$1:$AJ$1,0))*'Calculations Etc'!I4*10^3)*'Calculations Etc'!I8</f>
        <v/>
      </c>
      <c r="J5" s="39">
        <f>INDEX('AEO 47'!$C$74:$AJ$74,MATCH(J$1,'AEO 47'!$C$1:$AJ$1,0))/(INDEX('AEO 47'!$C$188:$AJ$188,MATCH(J$1,'AEO 47'!$C$1:$AJ$1,0))*'Calculations Etc'!J4*10^3)*'Calculations Etc'!J8</f>
        <v/>
      </c>
      <c r="K5" s="39">
        <f>INDEX('AEO 47'!$C$74:$AJ$74,MATCH(K$1,'AEO 47'!$C$1:$AJ$1,0))/(INDEX('AEO 47'!$C$188:$AJ$188,MATCH(K$1,'AEO 47'!$C$1:$AJ$1,0))*'Calculations Etc'!K4*10^3)*'Calculations Etc'!K8</f>
        <v/>
      </c>
      <c r="L5" s="39">
        <f>INDEX('AEO 47'!$C$74:$AJ$74,MATCH(L$1,'AEO 47'!$C$1:$AJ$1,0))/(INDEX('AEO 47'!$C$188:$AJ$188,MATCH(L$1,'AEO 47'!$C$1:$AJ$1,0))*'Calculations Etc'!L4*10^3)*'Calculations Etc'!L8</f>
        <v/>
      </c>
      <c r="M5" s="39">
        <f>INDEX('AEO 47'!$C$74:$AJ$74,MATCH(M$1,'AEO 47'!$C$1:$AJ$1,0))/(INDEX('AEO 47'!$C$188:$AJ$188,MATCH(M$1,'AEO 47'!$C$1:$AJ$1,0))*'Calculations Etc'!M4*10^3)*'Calculations Etc'!M8</f>
        <v/>
      </c>
      <c r="N5" s="39">
        <f>INDEX('AEO 47'!$C$74:$AJ$74,MATCH(N$1,'AEO 47'!$C$1:$AJ$1,0))/(INDEX('AEO 47'!$C$188:$AJ$188,MATCH(N$1,'AEO 47'!$C$1:$AJ$1,0))*'Calculations Etc'!N4*10^3)*'Calculations Etc'!N8</f>
        <v/>
      </c>
      <c r="O5" s="39">
        <f>INDEX('AEO 47'!$C$74:$AJ$74,MATCH(O$1,'AEO 47'!$C$1:$AJ$1,0))/(INDEX('AEO 47'!$C$188:$AJ$188,MATCH(O$1,'AEO 47'!$C$1:$AJ$1,0))*'Calculations Etc'!O4*10^3)*'Calculations Etc'!O8</f>
        <v/>
      </c>
      <c r="P5" s="39">
        <f>INDEX('AEO 47'!$C$74:$AJ$74,MATCH(P$1,'AEO 47'!$C$1:$AJ$1,0))/(INDEX('AEO 47'!$C$188:$AJ$188,MATCH(P$1,'AEO 47'!$C$1:$AJ$1,0))*'Calculations Etc'!P4*10^3)*'Calculations Etc'!P8</f>
        <v/>
      </c>
      <c r="Q5" s="39">
        <f>INDEX('AEO 47'!$C$74:$AJ$74,MATCH(Q$1,'AEO 47'!$C$1:$AJ$1,0))/(INDEX('AEO 47'!$C$188:$AJ$188,MATCH(Q$1,'AEO 47'!$C$1:$AJ$1,0))*'Calculations Etc'!Q4*10^3)*'Calculations Etc'!Q8</f>
        <v/>
      </c>
      <c r="R5" s="39">
        <f>INDEX('AEO 47'!$C$74:$AJ$74,MATCH(R$1,'AEO 47'!$C$1:$AJ$1,0))/(INDEX('AEO 47'!$C$188:$AJ$188,MATCH(R$1,'AEO 47'!$C$1:$AJ$1,0))*'Calculations Etc'!R4*10^3)*'Calculations Etc'!R8</f>
        <v/>
      </c>
      <c r="S5" s="39">
        <f>INDEX('AEO 47'!$C$74:$AJ$74,MATCH(S$1,'AEO 47'!$C$1:$AJ$1,0))/(INDEX('AEO 47'!$C$188:$AJ$188,MATCH(S$1,'AEO 47'!$C$1:$AJ$1,0))*'Calculations Etc'!S4*10^3)*'Calculations Etc'!S8</f>
        <v/>
      </c>
      <c r="T5" s="39">
        <f>INDEX('AEO 47'!$C$74:$AJ$74,MATCH(T$1,'AEO 47'!$C$1:$AJ$1,0))/(INDEX('AEO 47'!$C$188:$AJ$188,MATCH(T$1,'AEO 47'!$C$1:$AJ$1,0))*'Calculations Etc'!T4*10^3)*'Calculations Etc'!T8</f>
        <v/>
      </c>
      <c r="U5" s="39">
        <f>INDEX('AEO 47'!$C$74:$AJ$74,MATCH(U$1,'AEO 47'!$C$1:$AJ$1,0))/(INDEX('AEO 47'!$C$188:$AJ$188,MATCH(U$1,'AEO 47'!$C$1:$AJ$1,0))*'Calculations Etc'!U4*10^3)*'Calculations Etc'!U8</f>
        <v/>
      </c>
      <c r="V5" s="39">
        <f>INDEX('AEO 47'!$C$74:$AJ$74,MATCH(V$1,'AEO 47'!$C$1:$AJ$1,0))/(INDEX('AEO 47'!$C$188:$AJ$188,MATCH(V$1,'AEO 47'!$C$1:$AJ$1,0))*'Calculations Etc'!V4*10^3)*'Calculations Etc'!V8</f>
        <v/>
      </c>
      <c r="W5" s="39">
        <f>INDEX('AEO 47'!$C$74:$AJ$74,MATCH(W$1,'AEO 47'!$C$1:$AJ$1,0))/(INDEX('AEO 47'!$C$188:$AJ$188,MATCH(W$1,'AEO 47'!$C$1:$AJ$1,0))*'Calculations Etc'!W4*10^3)*'Calculations Etc'!W8</f>
        <v/>
      </c>
      <c r="X5" s="39">
        <f>INDEX('AEO 47'!$C$74:$AJ$74,MATCH(X$1,'AEO 47'!$C$1:$AJ$1,0))/(INDEX('AEO 47'!$C$188:$AJ$188,MATCH(X$1,'AEO 47'!$C$1:$AJ$1,0))*'Calculations Etc'!X4*10^3)*'Calculations Etc'!X8</f>
        <v/>
      </c>
      <c r="Y5" s="39">
        <f>INDEX('AEO 47'!$C$74:$AJ$74,MATCH(Y$1,'AEO 47'!$C$1:$AJ$1,0))/(INDEX('AEO 47'!$C$188:$AJ$188,MATCH(Y$1,'AEO 47'!$C$1:$AJ$1,0))*'Calculations Etc'!Y4*10^3)*'Calculations Etc'!Y8</f>
        <v/>
      </c>
      <c r="Z5" s="39">
        <f>INDEX('AEO 47'!$C$74:$AJ$74,MATCH(Z$1,'AEO 47'!$C$1:$AJ$1,0))/(INDEX('AEO 47'!$C$188:$AJ$188,MATCH(Z$1,'AEO 47'!$C$1:$AJ$1,0))*'Calculations Etc'!Z4*10^3)*'Calculations Etc'!Z8</f>
        <v/>
      </c>
      <c r="AA5" s="39">
        <f>INDEX('AEO 47'!$C$74:$AJ$74,MATCH(AA$1,'AEO 47'!$C$1:$AJ$1,0))/(INDEX('AEO 47'!$C$188:$AJ$188,MATCH(AA$1,'AEO 47'!$C$1:$AJ$1,0))*'Calculations Etc'!AA4*10^3)*'Calculations Etc'!AA8</f>
        <v/>
      </c>
      <c r="AB5" s="39">
        <f>INDEX('AEO 47'!$C$74:$AJ$74,MATCH(AB$1,'AEO 47'!$C$1:$AJ$1,0))/(INDEX('AEO 47'!$C$188:$AJ$188,MATCH(AB$1,'AEO 47'!$C$1:$AJ$1,0))*'Calculations Etc'!AB4*10^3)*'Calculations Etc'!AB8</f>
        <v/>
      </c>
      <c r="AC5" s="39">
        <f>INDEX('AEO 47'!$C$74:$AJ$74,MATCH(AC$1,'AEO 47'!$C$1:$AJ$1,0))/(INDEX('AEO 47'!$C$188:$AJ$188,MATCH(AC$1,'AEO 47'!$C$1:$AJ$1,0))*'Calculations Etc'!AC4*10^3)*'Calculations Etc'!AC8</f>
        <v/>
      </c>
      <c r="AD5" s="39">
        <f>INDEX('AEO 47'!$C$74:$AJ$74,MATCH(AD$1,'AEO 47'!$C$1:$AJ$1,0))/(INDEX('AEO 47'!$C$188:$AJ$188,MATCH(AD$1,'AEO 47'!$C$1:$AJ$1,0))*'Calculations Etc'!AD4*10^3)*'Calculations Etc'!AD8</f>
        <v/>
      </c>
      <c r="AE5" s="39">
        <f>INDEX('AEO 47'!$C$74:$AJ$74,MATCH(AE$1,'AEO 47'!$C$1:$AJ$1,0))/(INDEX('AEO 47'!$C$188:$AJ$188,MATCH(AE$1,'AEO 47'!$C$1:$AJ$1,0))*'Calculations Etc'!AE4*10^3)*'Calculations Etc'!AE8</f>
        <v/>
      </c>
      <c r="AF5" s="39">
        <f>INDEX('AEO 47'!$C$74:$AJ$74,MATCH(AF$1,'AEO 47'!$C$1:$AJ$1,0))/(INDEX('AEO 47'!$C$188:$AJ$188,MATCH(AF$1,'AEO 47'!$C$1:$AJ$1,0))*'Calculations Etc'!AF4*10^3)*'Calculations Etc'!AF8</f>
        <v/>
      </c>
      <c r="AG5" s="39">
        <f>INDEX('AEO 47'!$C$74:$AJ$74,MATCH(AG$1,'AEO 47'!$C$1:$AJ$1,0))/(INDEX('AEO 47'!$C$188:$AJ$188,MATCH(AG$1,'AEO 47'!$C$1:$AJ$1,0))*'Calculations Etc'!AG4*10^3)*'Calculations Etc'!AG8</f>
        <v/>
      </c>
      <c r="AH5" s="39" t="n"/>
      <c r="AI5" s="39" t="n"/>
    </row>
    <row r="6">
      <c r="A6" t="inlineStr">
        <is>
          <t>plugin hybrid vehicle</t>
        </is>
      </c>
      <c r="B6" t="n">
        <v>0</v>
      </c>
      <c r="C6" t="n">
        <v>0</v>
      </c>
      <c r="D6" t="n">
        <v>0</v>
      </c>
      <c r="E6" t="n">
        <v>0</v>
      </c>
      <c r="F6" t="n">
        <v>0</v>
      </c>
      <c r="G6" t="n">
        <v>0</v>
      </c>
      <c r="H6" t="n">
        <v>0</v>
      </c>
      <c r="I6" t="n">
        <v>0</v>
      </c>
      <c r="J6" t="n">
        <v>0</v>
      </c>
      <c r="K6" t="n">
        <v>0</v>
      </c>
      <c r="L6" t="n">
        <v>0</v>
      </c>
      <c r="M6" t="n">
        <v>0</v>
      </c>
      <c r="N6" t="n">
        <v>0</v>
      </c>
      <c r="O6" t="n">
        <v>0</v>
      </c>
      <c r="P6" t="n">
        <v>0</v>
      </c>
      <c r="Q6" t="n">
        <v>0</v>
      </c>
      <c r="R6" t="n">
        <v>0</v>
      </c>
      <c r="S6" t="n">
        <v>0</v>
      </c>
      <c r="T6" t="n">
        <v>0</v>
      </c>
      <c r="U6" t="n">
        <v>0</v>
      </c>
      <c r="V6" t="n">
        <v>0</v>
      </c>
      <c r="W6" t="n">
        <v>0</v>
      </c>
      <c r="X6" t="n">
        <v>0</v>
      </c>
      <c r="Y6" t="n">
        <v>0</v>
      </c>
      <c r="Z6" t="n">
        <v>0</v>
      </c>
      <c r="AA6" t="n">
        <v>0</v>
      </c>
      <c r="AB6" t="n">
        <v>0</v>
      </c>
      <c r="AC6" t="n">
        <v>0</v>
      </c>
      <c r="AD6" t="n">
        <v>0</v>
      </c>
      <c r="AE6" t="n">
        <v>0</v>
      </c>
      <c r="AF6" t="n">
        <v>0</v>
      </c>
      <c r="AG6" t="n">
        <v>0</v>
      </c>
    </row>
    <row r="7">
      <c r="A7" t="inlineStr">
        <is>
          <t>LPG vehicle</t>
        </is>
      </c>
      <c r="B7" t="n">
        <v>0</v>
      </c>
      <c r="C7" t="n">
        <v>0</v>
      </c>
      <c r="D7" t="n">
        <v>0</v>
      </c>
      <c r="E7" t="n">
        <v>0</v>
      </c>
      <c r="F7" t="n">
        <v>0</v>
      </c>
      <c r="G7" t="n">
        <v>0</v>
      </c>
      <c r="H7" t="n">
        <v>0</v>
      </c>
      <c r="I7" t="n">
        <v>0</v>
      </c>
      <c r="J7" t="n">
        <v>0</v>
      </c>
      <c r="K7" t="n">
        <v>0</v>
      </c>
      <c r="L7" t="n">
        <v>0</v>
      </c>
      <c r="M7" t="n">
        <v>0</v>
      </c>
      <c r="N7" t="n">
        <v>0</v>
      </c>
      <c r="O7" t="n">
        <v>0</v>
      </c>
      <c r="P7" t="n">
        <v>0</v>
      </c>
      <c r="Q7" t="n">
        <v>0</v>
      </c>
      <c r="R7" t="n">
        <v>0</v>
      </c>
      <c r="S7" t="n">
        <v>0</v>
      </c>
      <c r="T7" t="n">
        <v>0</v>
      </c>
      <c r="U7" t="n">
        <v>0</v>
      </c>
      <c r="V7" t="n">
        <v>0</v>
      </c>
      <c r="W7" t="n">
        <v>0</v>
      </c>
      <c r="X7" t="n">
        <v>0</v>
      </c>
      <c r="Y7" t="n">
        <v>0</v>
      </c>
      <c r="Z7" t="n">
        <v>0</v>
      </c>
      <c r="AA7" t="n">
        <v>0</v>
      </c>
      <c r="AB7" t="n">
        <v>0</v>
      </c>
      <c r="AC7" t="n">
        <v>0</v>
      </c>
      <c r="AD7" t="n">
        <v>0</v>
      </c>
      <c r="AE7" t="n">
        <v>0</v>
      </c>
      <c r="AF7" t="n">
        <v>0</v>
      </c>
      <c r="AG7" t="n">
        <v>0</v>
      </c>
    </row>
    <row r="8">
      <c r="A8" t="inlineStr">
        <is>
          <t>hydrogen vehicle</t>
        </is>
      </c>
      <c r="B8" s="39">
        <f>B$5*'Calculations Etc'!$B$39</f>
        <v/>
      </c>
      <c r="C8" s="39">
        <f>C$5*'Calculations Etc'!$B$39</f>
        <v/>
      </c>
      <c r="D8" s="39">
        <f>D$5*'Calculations Etc'!$B$39</f>
        <v/>
      </c>
      <c r="E8" s="39">
        <f>E$5*'Calculations Etc'!$B$39</f>
        <v/>
      </c>
      <c r="F8" s="39">
        <f>F$5*'Calculations Etc'!$B$39</f>
        <v/>
      </c>
      <c r="G8" s="39">
        <f>G$5*'Calculations Etc'!$B$39</f>
        <v/>
      </c>
      <c r="H8" s="39">
        <f>H$5*'Calculations Etc'!$B$39</f>
        <v/>
      </c>
      <c r="I8" s="39">
        <f>I$5*'Calculations Etc'!$B$39</f>
        <v/>
      </c>
      <c r="J8" s="39">
        <f>J$5*'Calculations Etc'!$B$39</f>
        <v/>
      </c>
      <c r="K8" s="39">
        <f>K$5*'Calculations Etc'!$B$39</f>
        <v/>
      </c>
      <c r="L8" s="39">
        <f>L$5*'Calculations Etc'!$B$39</f>
        <v/>
      </c>
      <c r="M8" s="39">
        <f>M$5*'Calculations Etc'!$B$39</f>
        <v/>
      </c>
      <c r="N8" s="39">
        <f>N$5*'Calculations Etc'!$B$39</f>
        <v/>
      </c>
      <c r="O8" s="39">
        <f>O$5*'Calculations Etc'!$B$39</f>
        <v/>
      </c>
      <c r="P8" s="39">
        <f>P$5*'Calculations Etc'!$B$39</f>
        <v/>
      </c>
      <c r="Q8" s="39">
        <f>Q$5*'Calculations Etc'!$B$39</f>
        <v/>
      </c>
      <c r="R8" s="39">
        <f>R$5*'Calculations Etc'!$B$39</f>
        <v/>
      </c>
      <c r="S8" s="39">
        <f>S$5*'Calculations Etc'!$B$39</f>
        <v/>
      </c>
      <c r="T8" s="39">
        <f>T$5*'Calculations Etc'!$B$39</f>
        <v/>
      </c>
      <c r="U8" s="39">
        <f>U$5*'Calculations Etc'!$B$39</f>
        <v/>
      </c>
      <c r="V8" s="39">
        <f>V$5*'Calculations Etc'!$B$39</f>
        <v/>
      </c>
      <c r="W8" s="39">
        <f>W$5*'Calculations Etc'!$B$39</f>
        <v/>
      </c>
      <c r="X8" s="39">
        <f>X$5*'Calculations Etc'!$B$39</f>
        <v/>
      </c>
      <c r="Y8" s="39">
        <f>Y$5*'Calculations Etc'!$B$39</f>
        <v/>
      </c>
      <c r="Z8" s="39">
        <f>Z$5*'Calculations Etc'!$B$39</f>
        <v/>
      </c>
      <c r="AA8" s="39">
        <f>AA$5*'Calculations Etc'!$B$39</f>
        <v/>
      </c>
      <c r="AB8" s="39">
        <f>AB$5*'Calculations Etc'!$B$39</f>
        <v/>
      </c>
      <c r="AC8" s="39">
        <f>AC$5*'Calculations Etc'!$B$39</f>
        <v/>
      </c>
      <c r="AD8" s="39">
        <f>AD$5*'Calculations Etc'!$B$39</f>
        <v/>
      </c>
      <c r="AE8" s="39">
        <f>AE$5*'Calculations Etc'!$B$39</f>
        <v/>
      </c>
      <c r="AF8" s="39">
        <f>AF$5*'Calculations Etc'!$B$39</f>
        <v/>
      </c>
      <c r="AG8" s="39">
        <f>AG$5*'Calculations Etc'!$B$39</f>
        <v/>
      </c>
      <c r="AH8" s="39" t="n"/>
      <c r="AI8" s="39" t="n"/>
    </row>
  </sheetData>
  <pageMargins left="0.7" right="0.7" top="0.75" bottom="0.75" header="0.3" footer="0.3"/>
</worksheet>
</file>

<file path=xl/worksheets/sheet17.xml><?xml version="1.0" encoding="utf-8"?>
<worksheet xmlns="http://schemas.openxmlformats.org/spreadsheetml/2006/main">
  <sheetPr>
    <tabColor theme="3"/>
    <outlinePr summaryBelow="1" summaryRight="1"/>
    <pageSetUpPr/>
  </sheetPr>
  <dimension ref="A1:AI10"/>
  <sheetViews>
    <sheetView workbookViewId="0">
      <selection activeCell="C12" sqref="C12"/>
    </sheetView>
  </sheetViews>
  <sheetFormatPr baseColWidth="8" defaultRowHeight="14.25"/>
  <cols>
    <col width="31.1328125" customWidth="1" style="44" min="1" max="1"/>
  </cols>
  <sheetData>
    <row r="1">
      <c r="A1" s="52" t="inlineStr">
        <is>
          <t>Fuel Economy (thing*miles/BTU)</t>
        </is>
      </c>
      <c r="B1" t="n">
        <v>2019</v>
      </c>
      <c r="C1" t="n">
        <v>2020</v>
      </c>
      <c r="D1" t="n">
        <v>2021</v>
      </c>
      <c r="E1" t="n">
        <v>2022</v>
      </c>
      <c r="F1" t="n">
        <v>2023</v>
      </c>
      <c r="G1" t="n">
        <v>2024</v>
      </c>
      <c r="H1" t="n">
        <v>2025</v>
      </c>
      <c r="I1" t="n">
        <v>2026</v>
      </c>
      <c r="J1" t="n">
        <v>2027</v>
      </c>
      <c r="K1" t="n">
        <v>2028</v>
      </c>
      <c r="L1" t="n">
        <v>2029</v>
      </c>
      <c r="M1" t="n">
        <v>2030</v>
      </c>
      <c r="N1" t="n">
        <v>2031</v>
      </c>
      <c r="O1" t="n">
        <v>2032</v>
      </c>
      <c r="P1" t="n">
        <v>2033</v>
      </c>
      <c r="Q1" t="n">
        <v>2034</v>
      </c>
      <c r="R1" t="n">
        <v>2035</v>
      </c>
      <c r="S1" t="n">
        <v>2036</v>
      </c>
      <c r="T1" t="n">
        <v>2037</v>
      </c>
      <c r="U1" t="n">
        <v>2038</v>
      </c>
      <c r="V1" t="n">
        <v>2039</v>
      </c>
      <c r="W1" t="n">
        <v>2040</v>
      </c>
      <c r="X1" t="n">
        <v>2041</v>
      </c>
      <c r="Y1" t="n">
        <v>2042</v>
      </c>
      <c r="Z1" t="n">
        <v>2043</v>
      </c>
      <c r="AA1" t="n">
        <v>2044</v>
      </c>
      <c r="AB1" t="n">
        <v>2045</v>
      </c>
      <c r="AC1" t="n">
        <v>2046</v>
      </c>
      <c r="AD1" t="n">
        <v>2047</v>
      </c>
      <c r="AE1" t="n">
        <v>2048</v>
      </c>
      <c r="AF1" t="n">
        <v>2049</v>
      </c>
      <c r="AG1" t="n">
        <v>2050</v>
      </c>
    </row>
    <row r="2">
      <c r="A2" t="inlineStr">
        <is>
          <t>battery electric vehicle</t>
        </is>
      </c>
      <c r="B2" s="39">
        <f>B$5/(1-'Calculations Etc'!$B$17)</f>
        <v/>
      </c>
      <c r="C2" s="39">
        <f>C$5/(1-'Calculations Etc'!$B$17)</f>
        <v/>
      </c>
      <c r="D2" s="39">
        <f>D$5/(1-'Calculations Etc'!$B$17)</f>
        <v/>
      </c>
      <c r="E2" s="39">
        <f>E$5/(1-'Calculations Etc'!$B$17)</f>
        <v/>
      </c>
      <c r="F2" s="39">
        <f>F$5/(1-'Calculations Etc'!$B$17)</f>
        <v/>
      </c>
      <c r="G2" s="39">
        <f>G$5/(1-'Calculations Etc'!$B$17)</f>
        <v/>
      </c>
      <c r="H2" s="39">
        <f>H$5/(1-'Calculations Etc'!$B$17)</f>
        <v/>
      </c>
      <c r="I2" s="39">
        <f>I$5/(1-'Calculations Etc'!$B$17)</f>
        <v/>
      </c>
      <c r="J2" s="39">
        <f>J$5/(1-'Calculations Etc'!$B$17)</f>
        <v/>
      </c>
      <c r="K2" s="39">
        <f>K$5/(1-'Calculations Etc'!$B$17)</f>
        <v/>
      </c>
      <c r="L2" s="39">
        <f>L$5/(1-'Calculations Etc'!$B$17)</f>
        <v/>
      </c>
      <c r="M2" s="39">
        <f>M$5/(1-'Calculations Etc'!$B$17)</f>
        <v/>
      </c>
      <c r="N2" s="39">
        <f>N$5/(1-'Calculations Etc'!$B$17)</f>
        <v/>
      </c>
      <c r="O2" s="39">
        <f>O$5/(1-'Calculations Etc'!$B$17)</f>
        <v/>
      </c>
      <c r="P2" s="39">
        <f>P$5/(1-'Calculations Etc'!$B$17)</f>
        <v/>
      </c>
      <c r="Q2" s="39">
        <f>Q$5/(1-'Calculations Etc'!$B$17)</f>
        <v/>
      </c>
      <c r="R2" s="39">
        <f>R$5/(1-'Calculations Etc'!$B$17)</f>
        <v/>
      </c>
      <c r="S2" s="39">
        <f>S$5/(1-'Calculations Etc'!$B$17)</f>
        <v/>
      </c>
      <c r="T2" s="39">
        <f>T$5/(1-'Calculations Etc'!$B$17)</f>
        <v/>
      </c>
      <c r="U2" s="39">
        <f>U$5/(1-'Calculations Etc'!$B$17)</f>
        <v/>
      </c>
      <c r="V2" s="39">
        <f>V$5/(1-'Calculations Etc'!$B$17)</f>
        <v/>
      </c>
      <c r="W2" s="39">
        <f>W$5/(1-'Calculations Etc'!$B$17)</f>
        <v/>
      </c>
      <c r="X2" s="39">
        <f>X$5/(1-'Calculations Etc'!$B$17)</f>
        <v/>
      </c>
      <c r="Y2" s="39">
        <f>Y$5/(1-'Calculations Etc'!$B$17)</f>
        <v/>
      </c>
      <c r="Z2" s="39">
        <f>Z$5/(1-'Calculations Etc'!$B$17)</f>
        <v/>
      </c>
      <c r="AA2" s="39">
        <f>AA$5/(1-'Calculations Etc'!$B$17)</f>
        <v/>
      </c>
      <c r="AB2" s="39">
        <f>AB$5/(1-'Calculations Etc'!$B$17)</f>
        <v/>
      </c>
      <c r="AC2" s="39">
        <f>AC$5/(1-'Calculations Etc'!$B$17)</f>
        <v/>
      </c>
      <c r="AD2" s="39">
        <f>AD$5/(1-'Calculations Etc'!$B$17)</f>
        <v/>
      </c>
      <c r="AE2" s="39">
        <f>AE$5/(1-'Calculations Etc'!$B$17)</f>
        <v/>
      </c>
      <c r="AF2" s="39">
        <f>AF$5/(1-'Calculations Etc'!$B$17)</f>
        <v/>
      </c>
      <c r="AG2" s="39">
        <f>AG$5/(1-'Calculations Etc'!$B$17)</f>
        <v/>
      </c>
      <c r="AH2" s="39" t="n"/>
      <c r="AI2" s="39" t="n"/>
    </row>
    <row r="3">
      <c r="A3" t="inlineStr">
        <is>
          <t>natural gas vehicle</t>
        </is>
      </c>
      <c r="B3" t="n">
        <v>0</v>
      </c>
      <c r="C3" t="n">
        <v>0</v>
      </c>
      <c r="D3" t="n">
        <v>0</v>
      </c>
      <c r="E3" t="n">
        <v>0</v>
      </c>
      <c r="F3" t="n">
        <v>0</v>
      </c>
      <c r="G3" t="n">
        <v>0</v>
      </c>
      <c r="H3" t="n">
        <v>0</v>
      </c>
      <c r="I3" t="n">
        <v>0</v>
      </c>
      <c r="J3" t="n">
        <v>0</v>
      </c>
      <c r="K3" t="n">
        <v>0</v>
      </c>
      <c r="L3" t="n">
        <v>0</v>
      </c>
      <c r="M3" t="n">
        <v>0</v>
      </c>
      <c r="N3" t="n">
        <v>0</v>
      </c>
      <c r="O3" t="n">
        <v>0</v>
      </c>
      <c r="P3" t="n">
        <v>0</v>
      </c>
      <c r="Q3" t="n">
        <v>0</v>
      </c>
      <c r="R3" t="n">
        <v>0</v>
      </c>
      <c r="S3" t="n">
        <v>0</v>
      </c>
      <c r="T3" t="n">
        <v>0</v>
      </c>
      <c r="U3" t="n">
        <v>0</v>
      </c>
      <c r="V3" t="n">
        <v>0</v>
      </c>
      <c r="W3" t="n">
        <v>0</v>
      </c>
      <c r="X3" t="n">
        <v>0</v>
      </c>
      <c r="Y3" t="n">
        <v>0</v>
      </c>
      <c r="Z3" t="n">
        <v>0</v>
      </c>
      <c r="AA3" t="n">
        <v>0</v>
      </c>
      <c r="AB3" t="n">
        <v>0</v>
      </c>
      <c r="AC3" t="n">
        <v>0</v>
      </c>
      <c r="AD3" t="n">
        <v>0</v>
      </c>
      <c r="AE3" t="n">
        <v>0</v>
      </c>
      <c r="AF3" t="n">
        <v>0</v>
      </c>
      <c r="AG3" t="n">
        <v>0</v>
      </c>
    </row>
    <row r="4">
      <c r="A4" t="inlineStr">
        <is>
          <t>gasoline vehicle</t>
        </is>
      </c>
      <c r="B4" t="n">
        <v>0</v>
      </c>
      <c r="C4" t="n">
        <v>0</v>
      </c>
      <c r="D4" t="n">
        <v>0</v>
      </c>
      <c r="E4" t="n">
        <v>0</v>
      </c>
      <c r="F4" t="n">
        <v>0</v>
      </c>
      <c r="G4" t="n">
        <v>0</v>
      </c>
      <c r="H4" t="n">
        <v>0</v>
      </c>
      <c r="I4" t="n">
        <v>0</v>
      </c>
      <c r="J4" t="n">
        <v>0</v>
      </c>
      <c r="K4" t="n">
        <v>0</v>
      </c>
      <c r="L4" t="n">
        <v>0</v>
      </c>
      <c r="M4" t="n">
        <v>0</v>
      </c>
      <c r="N4" t="n">
        <v>0</v>
      </c>
      <c r="O4" t="n">
        <v>0</v>
      </c>
      <c r="P4" t="n">
        <v>0</v>
      </c>
      <c r="Q4" t="n">
        <v>0</v>
      </c>
      <c r="R4" t="n">
        <v>0</v>
      </c>
      <c r="S4" t="n">
        <v>0</v>
      </c>
      <c r="T4" t="n">
        <v>0</v>
      </c>
      <c r="U4" t="n">
        <v>0</v>
      </c>
      <c r="V4" t="n">
        <v>0</v>
      </c>
      <c r="W4" t="n">
        <v>0</v>
      </c>
      <c r="X4" t="n">
        <v>0</v>
      </c>
      <c r="Y4" t="n">
        <v>0</v>
      </c>
      <c r="Z4" t="n">
        <v>0</v>
      </c>
      <c r="AA4" t="n">
        <v>0</v>
      </c>
      <c r="AB4" t="n">
        <v>0</v>
      </c>
      <c r="AC4" t="n">
        <v>0</v>
      </c>
      <c r="AD4" t="n">
        <v>0</v>
      </c>
      <c r="AE4" t="n">
        <v>0</v>
      </c>
      <c r="AF4" t="n">
        <v>0</v>
      </c>
      <c r="AG4" t="n">
        <v>0</v>
      </c>
    </row>
    <row r="5">
      <c r="A5" t="inlineStr">
        <is>
          <t>diesel vehicle</t>
        </is>
      </c>
      <c r="B5" s="39" t="n">
        <v>0.03109500342130938</v>
      </c>
      <c r="C5" s="39" t="n">
        <v>0.02911721403349577</v>
      </c>
      <c r="D5" s="39" t="n">
        <v>0.0277121773821783</v>
      </c>
      <c r="E5" s="39" t="n">
        <v>0.02748910737726012</v>
      </c>
      <c r="F5" s="39" t="n">
        <v>0.02729460083037803</v>
      </c>
      <c r="G5" s="39" t="n">
        <v>0.02706949193728503</v>
      </c>
      <c r="H5" s="39" t="n">
        <v>0.02646629830940662</v>
      </c>
      <c r="I5" s="39" t="n">
        <v>0.02673980421232873</v>
      </c>
      <c r="J5" s="39" t="n">
        <v>0.02649594480598112</v>
      </c>
      <c r="K5" s="39" t="n">
        <v>0.0262478712413521</v>
      </c>
      <c r="L5" s="39" t="n">
        <v>0.02618704755333599</v>
      </c>
      <c r="M5" s="39" t="n">
        <v>0.02598436344583651</v>
      </c>
      <c r="N5" s="39" t="n">
        <v>0.02588139936991882</v>
      </c>
      <c r="O5" s="39" t="n">
        <v>0.02571503908337911</v>
      </c>
      <c r="P5" s="39" t="n">
        <v>0.02563956873486857</v>
      </c>
      <c r="Q5" s="39" t="n">
        <v>0.02552552529421282</v>
      </c>
      <c r="R5" s="39" t="n">
        <v>0.02529626445251031</v>
      </c>
      <c r="S5" s="39" t="n">
        <v>0.02515338093167648</v>
      </c>
      <c r="T5" s="39" t="n">
        <v>0.02479750665446498</v>
      </c>
      <c r="U5" s="39" t="n">
        <v>0.02459725419163711</v>
      </c>
      <c r="V5" s="39" t="n">
        <v>0.02433905243725269</v>
      </c>
      <c r="W5" s="39" t="n">
        <v>0.02427053893302944</v>
      </c>
      <c r="X5" s="39" t="n">
        <v>0.02420812610121274</v>
      </c>
      <c r="Y5" s="39" t="n">
        <v>0.02415325208368733</v>
      </c>
      <c r="Z5" s="39" t="n">
        <v>0.02409506845099898</v>
      </c>
      <c r="AA5" s="39" t="n">
        <v>0.02408778870647469</v>
      </c>
      <c r="AB5" s="39" t="n">
        <v>0.02402609004791926</v>
      </c>
      <c r="AC5" s="39" t="n">
        <v>0.02403710628956857</v>
      </c>
      <c r="AD5" s="39" t="n">
        <v>0.02401652730865453</v>
      </c>
      <c r="AE5" s="39" t="n">
        <v>0.02401162692686995</v>
      </c>
      <c r="AF5" s="39" t="n">
        <v>0.02402542814401535</v>
      </c>
      <c r="AG5" s="39" t="n">
        <v>0.02401524018716943</v>
      </c>
      <c r="AH5" s="39" t="n"/>
      <c r="AI5" s="39" t="n"/>
    </row>
    <row r="6">
      <c r="A6" t="inlineStr">
        <is>
          <t>plugin hybrid vehicle</t>
        </is>
      </c>
      <c r="B6" t="n">
        <v>0</v>
      </c>
      <c r="C6" t="n">
        <v>0</v>
      </c>
      <c r="D6" t="n">
        <v>0</v>
      </c>
      <c r="E6" t="n">
        <v>0</v>
      </c>
      <c r="F6" t="n">
        <v>0</v>
      </c>
      <c r="G6" t="n">
        <v>0</v>
      </c>
      <c r="H6" t="n">
        <v>0</v>
      </c>
      <c r="I6" t="n">
        <v>0</v>
      </c>
      <c r="J6" t="n">
        <v>0</v>
      </c>
      <c r="K6" t="n">
        <v>0</v>
      </c>
      <c r="L6" t="n">
        <v>0</v>
      </c>
      <c r="M6" t="n">
        <v>0</v>
      </c>
      <c r="N6" t="n">
        <v>0</v>
      </c>
      <c r="O6" t="n">
        <v>0</v>
      </c>
      <c r="P6" t="n">
        <v>0</v>
      </c>
      <c r="Q6" t="n">
        <v>0</v>
      </c>
      <c r="R6" t="n">
        <v>0</v>
      </c>
      <c r="S6" t="n">
        <v>0</v>
      </c>
      <c r="T6" t="n">
        <v>0</v>
      </c>
      <c r="U6" t="n">
        <v>0</v>
      </c>
      <c r="V6" t="n">
        <v>0</v>
      </c>
      <c r="W6" t="n">
        <v>0</v>
      </c>
      <c r="X6" t="n">
        <v>0</v>
      </c>
      <c r="Y6" t="n">
        <v>0</v>
      </c>
      <c r="Z6" t="n">
        <v>0</v>
      </c>
      <c r="AA6" t="n">
        <v>0</v>
      </c>
      <c r="AB6" t="n">
        <v>0</v>
      </c>
      <c r="AC6" t="n">
        <v>0</v>
      </c>
      <c r="AD6" t="n">
        <v>0</v>
      </c>
      <c r="AE6" t="n">
        <v>0</v>
      </c>
      <c r="AF6" t="n">
        <v>0</v>
      </c>
      <c r="AG6" t="n">
        <v>0</v>
      </c>
    </row>
    <row r="7">
      <c r="A7" t="inlineStr">
        <is>
          <t>LPG vehicle</t>
        </is>
      </c>
      <c r="B7" t="n">
        <v>0</v>
      </c>
      <c r="C7" t="n">
        <v>0</v>
      </c>
      <c r="D7" t="n">
        <v>0</v>
      </c>
      <c r="E7" t="n">
        <v>0</v>
      </c>
      <c r="F7" t="n">
        <v>0</v>
      </c>
      <c r="G7" t="n">
        <v>0</v>
      </c>
      <c r="H7" t="n">
        <v>0</v>
      </c>
      <c r="I7" t="n">
        <v>0</v>
      </c>
      <c r="J7" t="n">
        <v>0</v>
      </c>
      <c r="K7" t="n">
        <v>0</v>
      </c>
      <c r="L7" t="n">
        <v>0</v>
      </c>
      <c r="M7" t="n">
        <v>0</v>
      </c>
      <c r="N7" t="n">
        <v>0</v>
      </c>
      <c r="O7" t="n">
        <v>0</v>
      </c>
      <c r="P7" t="n">
        <v>0</v>
      </c>
      <c r="Q7" t="n">
        <v>0</v>
      </c>
      <c r="R7" t="n">
        <v>0</v>
      </c>
      <c r="S7" t="n">
        <v>0</v>
      </c>
      <c r="T7" t="n">
        <v>0</v>
      </c>
      <c r="U7" t="n">
        <v>0</v>
      </c>
      <c r="V7" t="n">
        <v>0</v>
      </c>
      <c r="W7" t="n">
        <v>0</v>
      </c>
      <c r="X7" t="n">
        <v>0</v>
      </c>
      <c r="Y7" t="n">
        <v>0</v>
      </c>
      <c r="Z7" t="n">
        <v>0</v>
      </c>
      <c r="AA7" t="n">
        <v>0</v>
      </c>
      <c r="AB7" t="n">
        <v>0</v>
      </c>
      <c r="AC7" t="n">
        <v>0</v>
      </c>
      <c r="AD7" t="n">
        <v>0</v>
      </c>
      <c r="AE7" t="n">
        <v>0</v>
      </c>
      <c r="AF7" t="n">
        <v>0</v>
      </c>
      <c r="AG7" t="n">
        <v>0</v>
      </c>
    </row>
    <row r="8">
      <c r="A8" t="inlineStr">
        <is>
          <t>hydrogen vehicle</t>
        </is>
      </c>
      <c r="B8" s="39">
        <f>B$5*'Calculations Etc'!$B$39</f>
        <v/>
      </c>
      <c r="C8" s="39">
        <f>C$5*'Calculations Etc'!$B$39</f>
        <v/>
      </c>
      <c r="D8" s="39">
        <f>D$5*'Calculations Etc'!$B$39</f>
        <v/>
      </c>
      <c r="E8" s="39">
        <f>E$5*'Calculations Etc'!$B$39</f>
        <v/>
      </c>
      <c r="F8" s="39">
        <f>F$5*'Calculations Etc'!$B$39</f>
        <v/>
      </c>
      <c r="G8" s="39">
        <f>G$5*'Calculations Etc'!$B$39</f>
        <v/>
      </c>
      <c r="H8" s="39">
        <f>H$5*'Calculations Etc'!$B$39</f>
        <v/>
      </c>
      <c r="I8" s="39">
        <f>I$5*'Calculations Etc'!$B$39</f>
        <v/>
      </c>
      <c r="J8" s="39">
        <f>J$5*'Calculations Etc'!$B$39</f>
        <v/>
      </c>
      <c r="K8" s="39">
        <f>K$5*'Calculations Etc'!$B$39</f>
        <v/>
      </c>
      <c r="L8" s="39">
        <f>L$5*'Calculations Etc'!$B$39</f>
        <v/>
      </c>
      <c r="M8" s="39">
        <f>M$5*'Calculations Etc'!$B$39</f>
        <v/>
      </c>
      <c r="N8" s="39">
        <f>N$5*'Calculations Etc'!$B$39</f>
        <v/>
      </c>
      <c r="O8" s="39">
        <f>O$5*'Calculations Etc'!$B$39</f>
        <v/>
      </c>
      <c r="P8" s="39">
        <f>P$5*'Calculations Etc'!$B$39</f>
        <v/>
      </c>
      <c r="Q8" s="39">
        <f>Q$5*'Calculations Etc'!$B$39</f>
        <v/>
      </c>
      <c r="R8" s="39">
        <f>R$5*'Calculations Etc'!$B$39</f>
        <v/>
      </c>
      <c r="S8" s="39">
        <f>S$5*'Calculations Etc'!$B$39</f>
        <v/>
      </c>
      <c r="T8" s="39">
        <f>T$5*'Calculations Etc'!$B$39</f>
        <v/>
      </c>
      <c r="U8" s="39">
        <f>U$5*'Calculations Etc'!$B$39</f>
        <v/>
      </c>
      <c r="V8" s="39">
        <f>V$5*'Calculations Etc'!$B$39</f>
        <v/>
      </c>
      <c r="W8" s="39">
        <f>W$5*'Calculations Etc'!$B$39</f>
        <v/>
      </c>
      <c r="X8" s="39">
        <f>X$5*'Calculations Etc'!$B$39</f>
        <v/>
      </c>
      <c r="Y8" s="39">
        <f>Y$5*'Calculations Etc'!$B$39</f>
        <v/>
      </c>
      <c r="Z8" s="39">
        <f>Z$5*'Calculations Etc'!$B$39</f>
        <v/>
      </c>
      <c r="AA8" s="39">
        <f>AA$5*'Calculations Etc'!$B$39</f>
        <v/>
      </c>
      <c r="AB8" s="39">
        <f>AB$5*'Calculations Etc'!$B$39</f>
        <v/>
      </c>
      <c r="AC8" s="39">
        <f>AC$5*'Calculations Etc'!$B$39</f>
        <v/>
      </c>
      <c r="AD8" s="39">
        <f>AD$5*'Calculations Etc'!$B$39</f>
        <v/>
      </c>
      <c r="AE8" s="39">
        <f>AE$5*'Calculations Etc'!$B$39</f>
        <v/>
      </c>
      <c r="AF8" s="39">
        <f>AF$5*'Calculations Etc'!$B$39</f>
        <v/>
      </c>
      <c r="AG8" s="39">
        <f>AG$5*'Calculations Etc'!$B$39</f>
        <v/>
      </c>
      <c r="AH8" s="39" t="n"/>
      <c r="AI8" s="39" t="n"/>
    </row>
    <row r="10">
      <c r="B10" s="50" t="n"/>
    </row>
  </sheetData>
  <pageMargins left="0.7" right="0.7" top="0.75" bottom="0.75" header="0.3" footer="0.3"/>
</worksheet>
</file>

<file path=xl/worksheets/sheet18.xml><?xml version="1.0" encoding="utf-8"?>
<worksheet xmlns="http://schemas.openxmlformats.org/spreadsheetml/2006/main">
  <sheetPr>
    <tabColor theme="3"/>
    <outlinePr summaryBelow="1" summaryRight="1"/>
    <pageSetUpPr/>
  </sheetPr>
  <dimension ref="A1:AI8"/>
  <sheetViews>
    <sheetView workbookViewId="0">
      <selection activeCell="D8" sqref="D8"/>
    </sheetView>
  </sheetViews>
  <sheetFormatPr baseColWidth="8" defaultRowHeight="14.25"/>
  <cols>
    <col width="31.1328125" customWidth="1" style="44" min="1" max="1"/>
  </cols>
  <sheetData>
    <row r="1">
      <c r="A1" s="52" t="inlineStr">
        <is>
          <t>Fuel Economy (thing*miles/BTU)</t>
        </is>
      </c>
      <c r="B1" t="n">
        <v>2019</v>
      </c>
      <c r="C1" t="n">
        <v>2020</v>
      </c>
      <c r="D1" t="n">
        <v>2021</v>
      </c>
      <c r="E1" t="n">
        <v>2022</v>
      </c>
      <c r="F1" t="n">
        <v>2023</v>
      </c>
      <c r="G1" t="n">
        <v>2024</v>
      </c>
      <c r="H1" t="n">
        <v>2025</v>
      </c>
      <c r="I1" t="n">
        <v>2026</v>
      </c>
      <c r="J1" t="n">
        <v>2027</v>
      </c>
      <c r="K1" t="n">
        <v>2028</v>
      </c>
      <c r="L1" t="n">
        <v>2029</v>
      </c>
      <c r="M1" t="n">
        <v>2030</v>
      </c>
      <c r="N1" t="n">
        <v>2031</v>
      </c>
      <c r="O1" t="n">
        <v>2032</v>
      </c>
      <c r="P1" t="n">
        <v>2033</v>
      </c>
      <c r="Q1" t="n">
        <v>2034</v>
      </c>
      <c r="R1" t="n">
        <v>2035</v>
      </c>
      <c r="S1" t="n">
        <v>2036</v>
      </c>
      <c r="T1" t="n">
        <v>2037</v>
      </c>
      <c r="U1" t="n">
        <v>2038</v>
      </c>
      <c r="V1" t="n">
        <v>2039</v>
      </c>
      <c r="W1" t="n">
        <v>2040</v>
      </c>
      <c r="X1" t="n">
        <v>2041</v>
      </c>
      <c r="Y1" t="n">
        <v>2042</v>
      </c>
      <c r="Z1" t="n">
        <v>2043</v>
      </c>
      <c r="AA1" t="n">
        <v>2044</v>
      </c>
      <c r="AB1" t="n">
        <v>2045</v>
      </c>
      <c r="AC1" t="n">
        <v>2046</v>
      </c>
      <c r="AD1" t="n">
        <v>2047</v>
      </c>
      <c r="AE1" t="n">
        <v>2048</v>
      </c>
      <c r="AF1" t="n">
        <v>2049</v>
      </c>
      <c r="AG1" t="n">
        <v>2050</v>
      </c>
    </row>
    <row r="2">
      <c r="A2" t="inlineStr">
        <is>
          <t>battery electric vehicle</t>
        </is>
      </c>
      <c r="B2" s="39">
        <f>B$5/(1-'Calculations Etc'!$B$17)</f>
        <v/>
      </c>
      <c r="C2" s="39">
        <f>C$5/(1-'Calculations Etc'!$B$17)</f>
        <v/>
      </c>
      <c r="D2" s="39">
        <f>D$5/(1-'Calculations Etc'!$B$17)</f>
        <v/>
      </c>
      <c r="E2" s="39">
        <f>E$5/(1-'Calculations Etc'!$B$17)</f>
        <v/>
      </c>
      <c r="F2" s="39">
        <f>F$5/(1-'Calculations Etc'!$B$17)</f>
        <v/>
      </c>
      <c r="G2" s="39">
        <f>G$5/(1-'Calculations Etc'!$B$17)</f>
        <v/>
      </c>
      <c r="H2" s="39">
        <f>H$5/(1-'Calculations Etc'!$B$17)</f>
        <v/>
      </c>
      <c r="I2" s="39">
        <f>I$5/(1-'Calculations Etc'!$B$17)</f>
        <v/>
      </c>
      <c r="J2" s="39">
        <f>J$5/(1-'Calculations Etc'!$B$17)</f>
        <v/>
      </c>
      <c r="K2" s="39">
        <f>K$5/(1-'Calculations Etc'!$B$17)</f>
        <v/>
      </c>
      <c r="L2" s="39">
        <f>L$5/(1-'Calculations Etc'!$B$17)</f>
        <v/>
      </c>
      <c r="M2" s="39">
        <f>M$5/(1-'Calculations Etc'!$B$17)</f>
        <v/>
      </c>
      <c r="N2" s="39">
        <f>N$5/(1-'Calculations Etc'!$B$17)</f>
        <v/>
      </c>
      <c r="O2" s="39">
        <f>O$5/(1-'Calculations Etc'!$B$17)</f>
        <v/>
      </c>
      <c r="P2" s="39">
        <f>P$5/(1-'Calculations Etc'!$B$17)</f>
        <v/>
      </c>
      <c r="Q2" s="39">
        <f>Q$5/(1-'Calculations Etc'!$B$17)</f>
        <v/>
      </c>
      <c r="R2" s="39">
        <f>R$5/(1-'Calculations Etc'!$B$17)</f>
        <v/>
      </c>
      <c r="S2" s="39">
        <f>S$5/(1-'Calculations Etc'!$B$17)</f>
        <v/>
      </c>
      <c r="T2" s="39">
        <f>T$5/(1-'Calculations Etc'!$B$17)</f>
        <v/>
      </c>
      <c r="U2" s="39">
        <f>U$5/(1-'Calculations Etc'!$B$17)</f>
        <v/>
      </c>
      <c r="V2" s="39">
        <f>V$5/(1-'Calculations Etc'!$B$17)</f>
        <v/>
      </c>
      <c r="W2" s="39">
        <f>W$5/(1-'Calculations Etc'!$B$17)</f>
        <v/>
      </c>
      <c r="X2" s="39">
        <f>X$5/(1-'Calculations Etc'!$B$17)</f>
        <v/>
      </c>
      <c r="Y2" s="39">
        <f>Y$5/(1-'Calculations Etc'!$B$17)</f>
        <v/>
      </c>
      <c r="Z2" s="39">
        <f>Z$5/(1-'Calculations Etc'!$B$17)</f>
        <v/>
      </c>
      <c r="AA2" s="39">
        <f>AA$5/(1-'Calculations Etc'!$B$17)</f>
        <v/>
      </c>
      <c r="AB2" s="39">
        <f>AB$5/(1-'Calculations Etc'!$B$17)</f>
        <v/>
      </c>
      <c r="AC2" s="39">
        <f>AC$5/(1-'Calculations Etc'!$B$17)</f>
        <v/>
      </c>
      <c r="AD2" s="39">
        <f>AD$5/(1-'Calculations Etc'!$B$17)</f>
        <v/>
      </c>
      <c r="AE2" s="39">
        <f>AE$5/(1-'Calculations Etc'!$B$17)</f>
        <v/>
      </c>
      <c r="AF2" s="39">
        <f>AF$5/(1-'Calculations Etc'!$B$17)</f>
        <v/>
      </c>
      <c r="AG2" s="39">
        <f>AG$5/(1-'Calculations Etc'!$B$17)</f>
        <v/>
      </c>
      <c r="AH2" s="39" t="n"/>
      <c r="AI2" s="39" t="n"/>
    </row>
    <row r="3">
      <c r="A3" t="inlineStr">
        <is>
          <t>natural gas vehicle</t>
        </is>
      </c>
      <c r="B3" t="n">
        <v>0</v>
      </c>
      <c r="C3" t="n">
        <v>0</v>
      </c>
      <c r="D3" t="n">
        <v>0</v>
      </c>
      <c r="E3" t="n">
        <v>0</v>
      </c>
      <c r="F3" t="n">
        <v>0</v>
      </c>
      <c r="G3" t="n">
        <v>0</v>
      </c>
      <c r="H3" t="n">
        <v>0</v>
      </c>
      <c r="I3" t="n">
        <v>0</v>
      </c>
      <c r="J3" t="n">
        <v>0</v>
      </c>
      <c r="K3" t="n">
        <v>0</v>
      </c>
      <c r="L3" t="n">
        <v>0</v>
      </c>
      <c r="M3" t="n">
        <v>0</v>
      </c>
      <c r="N3" t="n">
        <v>0</v>
      </c>
      <c r="O3" t="n">
        <v>0</v>
      </c>
      <c r="P3" t="n">
        <v>0</v>
      </c>
      <c r="Q3" t="n">
        <v>0</v>
      </c>
      <c r="R3" t="n">
        <v>0</v>
      </c>
      <c r="S3" t="n">
        <v>0</v>
      </c>
      <c r="T3" t="n">
        <v>0</v>
      </c>
      <c r="U3" t="n">
        <v>0</v>
      </c>
      <c r="V3" t="n">
        <v>0</v>
      </c>
      <c r="W3" t="n">
        <v>0</v>
      </c>
      <c r="X3" t="n">
        <v>0</v>
      </c>
      <c r="Y3" t="n">
        <v>0</v>
      </c>
      <c r="Z3" t="n">
        <v>0</v>
      </c>
      <c r="AA3" t="n">
        <v>0</v>
      </c>
      <c r="AB3" t="n">
        <v>0</v>
      </c>
      <c r="AC3" t="n">
        <v>0</v>
      </c>
      <c r="AD3" t="n">
        <v>0</v>
      </c>
      <c r="AE3" t="n">
        <v>0</v>
      </c>
      <c r="AF3" t="n">
        <v>0</v>
      </c>
      <c r="AG3" t="n">
        <v>0</v>
      </c>
    </row>
    <row r="4">
      <c r="A4" t="inlineStr">
        <is>
          <t>gasoline vehicle</t>
        </is>
      </c>
      <c r="B4" t="n">
        <v>0</v>
      </c>
      <c r="C4" t="n">
        <v>0</v>
      </c>
      <c r="D4" t="n">
        <v>0</v>
      </c>
      <c r="E4" t="n">
        <v>0</v>
      </c>
      <c r="F4" t="n">
        <v>0</v>
      </c>
      <c r="G4" t="n">
        <v>0</v>
      </c>
      <c r="H4" t="n">
        <v>0</v>
      </c>
      <c r="I4" t="n">
        <v>0</v>
      </c>
      <c r="J4" t="n">
        <v>0</v>
      </c>
      <c r="K4" t="n">
        <v>0</v>
      </c>
      <c r="L4" t="n">
        <v>0</v>
      </c>
      <c r="M4" t="n">
        <v>0</v>
      </c>
      <c r="N4" t="n">
        <v>0</v>
      </c>
      <c r="O4" t="n">
        <v>0</v>
      </c>
      <c r="P4" t="n">
        <v>0</v>
      </c>
      <c r="Q4" t="n">
        <v>0</v>
      </c>
      <c r="R4" t="n">
        <v>0</v>
      </c>
      <c r="S4" t="n">
        <v>0</v>
      </c>
      <c r="T4" t="n">
        <v>0</v>
      </c>
      <c r="U4" t="n">
        <v>0</v>
      </c>
      <c r="V4" t="n">
        <v>0</v>
      </c>
      <c r="W4" t="n">
        <v>0</v>
      </c>
      <c r="X4" t="n">
        <v>0</v>
      </c>
      <c r="Y4" t="n">
        <v>0</v>
      </c>
      <c r="Z4" t="n">
        <v>0</v>
      </c>
      <c r="AA4" t="n">
        <v>0</v>
      </c>
      <c r="AB4" t="n">
        <v>0</v>
      </c>
      <c r="AC4" t="n">
        <v>0</v>
      </c>
      <c r="AD4" t="n">
        <v>0</v>
      </c>
      <c r="AE4" t="n">
        <v>0</v>
      </c>
      <c r="AF4" t="n">
        <v>0</v>
      </c>
      <c r="AG4" t="n">
        <v>0</v>
      </c>
    </row>
    <row r="5">
      <c r="A5" t="inlineStr">
        <is>
          <t>diesel vehicle</t>
        </is>
      </c>
      <c r="B5" s="39" t="n">
        <v>0.03804776257944732</v>
      </c>
      <c r="C5" s="39" t="n">
        <v>0.03562774480231102</v>
      </c>
      <c r="D5" s="39" t="n">
        <v>0.03390854573355923</v>
      </c>
      <c r="E5" s="39" t="n">
        <v>0.03363559787532209</v>
      </c>
      <c r="F5" s="39" t="n">
        <v>0.03339760018753774</v>
      </c>
      <c r="G5" s="39" t="n">
        <v>0.03312215755121196</v>
      </c>
      <c r="H5" s="39" t="n">
        <v>0.03238409144998023</v>
      </c>
      <c r="I5" s="39" t="n">
        <v>0.03271875253740517</v>
      </c>
      <c r="J5" s="39" t="n">
        <v>0.0324203668234766</v>
      </c>
      <c r="K5" s="39" t="n">
        <v>0.03211682467680574</v>
      </c>
      <c r="L5" s="39" t="n">
        <v>0.03204240097568926</v>
      </c>
      <c r="M5" s="39" t="n">
        <v>0.03179439724672094</v>
      </c>
      <c r="N5" s="39" t="n">
        <v>0.0316684106802733</v>
      </c>
      <c r="O5" s="39" t="n">
        <v>0.03146485268096547</v>
      </c>
      <c r="P5" s="39" t="n">
        <v>0.0313725073654493</v>
      </c>
      <c r="Q5" s="39" t="n">
        <v>0.03123296411809788</v>
      </c>
      <c r="R5" s="39" t="n">
        <v>0.03095244116861708</v>
      </c>
      <c r="S5" s="39" t="n">
        <v>0.03077760927670367</v>
      </c>
      <c r="T5" s="39" t="n">
        <v>0.03034216246796666</v>
      </c>
      <c r="U5" s="39" t="n">
        <v>0.03009713409288043</v>
      </c>
      <c r="V5" s="39" t="n">
        <v>0.02978119912045708</v>
      </c>
      <c r="W5" s="39" t="n">
        <v>0.02969736618090558</v>
      </c>
      <c r="X5" s="39" t="n">
        <v>0.02962099800770752</v>
      </c>
      <c r="Y5" s="39" t="n">
        <v>0.02955385430740627</v>
      </c>
      <c r="Z5" s="39" t="n">
        <v>0.02948266097089037</v>
      </c>
      <c r="AA5" s="39" t="n">
        <v>0.02947375349506391</v>
      </c>
      <c r="AB5" s="39" t="n">
        <v>0.0293982591823481</v>
      </c>
      <c r="AC5" s="39" t="n">
        <v>0.02941173862601021</v>
      </c>
      <c r="AD5" s="39" t="n">
        <v>0.02938655824029564</v>
      </c>
      <c r="AE5" s="39" t="n">
        <v>0.02938056214631997</v>
      </c>
      <c r="AF5" s="39" t="n">
        <v>0.02939744927851097</v>
      </c>
      <c r="AG5" s="39" t="n">
        <v>0.02938498332190723</v>
      </c>
      <c r="AH5" s="39" t="n"/>
      <c r="AI5" s="39" t="n"/>
    </row>
    <row r="6">
      <c r="A6" t="inlineStr">
        <is>
          <t>plugin hybrid vehicle</t>
        </is>
      </c>
      <c r="B6" t="n">
        <v>0</v>
      </c>
      <c r="C6" t="n">
        <v>0</v>
      </c>
      <c r="D6" t="n">
        <v>0</v>
      </c>
      <c r="E6" t="n">
        <v>0</v>
      </c>
      <c r="F6" t="n">
        <v>0</v>
      </c>
      <c r="G6" t="n">
        <v>0</v>
      </c>
      <c r="H6" t="n">
        <v>0</v>
      </c>
      <c r="I6" t="n">
        <v>0</v>
      </c>
      <c r="J6" t="n">
        <v>0</v>
      </c>
      <c r="K6" t="n">
        <v>0</v>
      </c>
      <c r="L6" t="n">
        <v>0</v>
      </c>
      <c r="M6" t="n">
        <v>0</v>
      </c>
      <c r="N6" t="n">
        <v>0</v>
      </c>
      <c r="O6" t="n">
        <v>0</v>
      </c>
      <c r="P6" t="n">
        <v>0</v>
      </c>
      <c r="Q6" t="n">
        <v>0</v>
      </c>
      <c r="R6" t="n">
        <v>0</v>
      </c>
      <c r="S6" t="n">
        <v>0</v>
      </c>
      <c r="T6" t="n">
        <v>0</v>
      </c>
      <c r="U6" t="n">
        <v>0</v>
      </c>
      <c r="V6" t="n">
        <v>0</v>
      </c>
      <c r="W6" t="n">
        <v>0</v>
      </c>
      <c r="X6" t="n">
        <v>0</v>
      </c>
      <c r="Y6" t="n">
        <v>0</v>
      </c>
      <c r="Z6" t="n">
        <v>0</v>
      </c>
      <c r="AA6" t="n">
        <v>0</v>
      </c>
      <c r="AB6" t="n">
        <v>0</v>
      </c>
      <c r="AC6" t="n">
        <v>0</v>
      </c>
      <c r="AD6" t="n">
        <v>0</v>
      </c>
      <c r="AE6" t="n">
        <v>0</v>
      </c>
      <c r="AF6" t="n">
        <v>0</v>
      </c>
      <c r="AG6" t="n">
        <v>0</v>
      </c>
    </row>
    <row r="7">
      <c r="A7" t="inlineStr">
        <is>
          <t>LPG vehicle</t>
        </is>
      </c>
      <c r="B7" t="n">
        <v>0</v>
      </c>
      <c r="C7" t="n">
        <v>0</v>
      </c>
      <c r="D7" t="n">
        <v>0</v>
      </c>
      <c r="E7" t="n">
        <v>0</v>
      </c>
      <c r="F7" t="n">
        <v>0</v>
      </c>
      <c r="G7" t="n">
        <v>0</v>
      </c>
      <c r="H7" t="n">
        <v>0</v>
      </c>
      <c r="I7" t="n">
        <v>0</v>
      </c>
      <c r="J7" t="n">
        <v>0</v>
      </c>
      <c r="K7" t="n">
        <v>0</v>
      </c>
      <c r="L7" t="n">
        <v>0</v>
      </c>
      <c r="M7" t="n">
        <v>0</v>
      </c>
      <c r="N7" t="n">
        <v>0</v>
      </c>
      <c r="O7" t="n">
        <v>0</v>
      </c>
      <c r="P7" t="n">
        <v>0</v>
      </c>
      <c r="Q7" t="n">
        <v>0</v>
      </c>
      <c r="R7" t="n">
        <v>0</v>
      </c>
      <c r="S7" t="n">
        <v>0</v>
      </c>
      <c r="T7" t="n">
        <v>0</v>
      </c>
      <c r="U7" t="n">
        <v>0</v>
      </c>
      <c r="V7" t="n">
        <v>0</v>
      </c>
      <c r="W7" t="n">
        <v>0</v>
      </c>
      <c r="X7" t="n">
        <v>0</v>
      </c>
      <c r="Y7" t="n">
        <v>0</v>
      </c>
      <c r="Z7" t="n">
        <v>0</v>
      </c>
      <c r="AA7" t="n">
        <v>0</v>
      </c>
      <c r="AB7" t="n">
        <v>0</v>
      </c>
      <c r="AC7" t="n">
        <v>0</v>
      </c>
      <c r="AD7" t="n">
        <v>0</v>
      </c>
      <c r="AE7" t="n">
        <v>0</v>
      </c>
      <c r="AF7" t="n">
        <v>0</v>
      </c>
      <c r="AG7" t="n">
        <v>0</v>
      </c>
    </row>
    <row r="8">
      <c r="A8" t="inlineStr">
        <is>
          <t>hydrogen vehicle</t>
        </is>
      </c>
      <c r="B8" s="39">
        <f>B$5*'Calculations Etc'!$B$39</f>
        <v/>
      </c>
      <c r="C8" s="39">
        <f>C$5*'Calculations Etc'!$B$39</f>
        <v/>
      </c>
      <c r="D8" s="39">
        <f>D$5*'Calculations Etc'!$B$39</f>
        <v/>
      </c>
      <c r="E8" s="39">
        <f>E$5*'Calculations Etc'!$B$39</f>
        <v/>
      </c>
      <c r="F8" s="39">
        <f>F$5*'Calculations Etc'!$B$39</f>
        <v/>
      </c>
      <c r="G8" s="39">
        <f>G$5*'Calculations Etc'!$B$39</f>
        <v/>
      </c>
      <c r="H8" s="39">
        <f>H$5*'Calculations Etc'!$B$39</f>
        <v/>
      </c>
      <c r="I8" s="39">
        <f>I$5*'Calculations Etc'!$B$39</f>
        <v/>
      </c>
      <c r="J8" s="39">
        <f>J$5*'Calculations Etc'!$B$39</f>
        <v/>
      </c>
      <c r="K8" s="39">
        <f>K$5*'Calculations Etc'!$B$39</f>
        <v/>
      </c>
      <c r="L8" s="39">
        <f>L$5*'Calculations Etc'!$B$39</f>
        <v/>
      </c>
      <c r="M8" s="39">
        <f>M$5*'Calculations Etc'!$B$39</f>
        <v/>
      </c>
      <c r="N8" s="39">
        <f>N$5*'Calculations Etc'!$B$39</f>
        <v/>
      </c>
      <c r="O8" s="39">
        <f>O$5*'Calculations Etc'!$B$39</f>
        <v/>
      </c>
      <c r="P8" s="39">
        <f>P$5*'Calculations Etc'!$B$39</f>
        <v/>
      </c>
      <c r="Q8" s="39">
        <f>Q$5*'Calculations Etc'!$B$39</f>
        <v/>
      </c>
      <c r="R8" s="39">
        <f>R$5*'Calculations Etc'!$B$39</f>
        <v/>
      </c>
      <c r="S8" s="39">
        <f>S$5*'Calculations Etc'!$B$39</f>
        <v/>
      </c>
      <c r="T8" s="39">
        <f>T$5*'Calculations Etc'!$B$39</f>
        <v/>
      </c>
      <c r="U8" s="39">
        <f>U$5*'Calculations Etc'!$B$39</f>
        <v/>
      </c>
      <c r="V8" s="39">
        <f>V$5*'Calculations Etc'!$B$39</f>
        <v/>
      </c>
      <c r="W8" s="39">
        <f>W$5*'Calculations Etc'!$B$39</f>
        <v/>
      </c>
      <c r="X8" s="39">
        <f>X$5*'Calculations Etc'!$B$39</f>
        <v/>
      </c>
      <c r="Y8" s="39">
        <f>Y$5*'Calculations Etc'!$B$39</f>
        <v/>
      </c>
      <c r="Z8" s="39">
        <f>Z$5*'Calculations Etc'!$B$39</f>
        <v/>
      </c>
      <c r="AA8" s="39">
        <f>AA$5*'Calculations Etc'!$B$39</f>
        <v/>
      </c>
      <c r="AB8" s="39">
        <f>AB$5*'Calculations Etc'!$B$39</f>
        <v/>
      </c>
      <c r="AC8" s="39">
        <f>AC$5*'Calculations Etc'!$B$39</f>
        <v/>
      </c>
      <c r="AD8" s="39">
        <f>AD$5*'Calculations Etc'!$B$39</f>
        <v/>
      </c>
      <c r="AE8" s="39">
        <f>AE$5*'Calculations Etc'!$B$39</f>
        <v/>
      </c>
      <c r="AF8" s="39">
        <f>AF$5*'Calculations Etc'!$B$39</f>
        <v/>
      </c>
      <c r="AG8" s="39">
        <f>AG$5*'Calculations Etc'!$B$39</f>
        <v/>
      </c>
      <c r="AH8" s="39" t="n"/>
      <c r="AI8" s="39" t="n"/>
    </row>
  </sheetData>
  <pageMargins left="0.7" right="0.7" top="0.75" bottom="0.75" header="0.3" footer="0.3"/>
</worksheet>
</file>

<file path=xl/worksheets/sheet19.xml><?xml version="1.0" encoding="utf-8"?>
<worksheet xmlns="http://schemas.openxmlformats.org/spreadsheetml/2006/main">
  <sheetPr>
    <tabColor theme="3"/>
    <outlinePr summaryBelow="1" summaryRight="1"/>
    <pageSetUpPr/>
  </sheetPr>
  <dimension ref="A1:AJ9"/>
  <sheetViews>
    <sheetView workbookViewId="0">
      <selection activeCell="C8" sqref="C8"/>
    </sheetView>
  </sheetViews>
  <sheetFormatPr baseColWidth="8" defaultRowHeight="14.25"/>
  <cols>
    <col width="31.1328125" customWidth="1" style="44" min="1" max="1"/>
  </cols>
  <sheetData>
    <row r="1">
      <c r="A1" s="52" t="inlineStr">
        <is>
          <t>Fuel Economy (thing*miles/BTU)</t>
        </is>
      </c>
      <c r="B1" t="n">
        <v>2019</v>
      </c>
      <c r="C1" t="n">
        <v>2020</v>
      </c>
      <c r="D1" t="n">
        <v>2021</v>
      </c>
      <c r="E1" t="n">
        <v>2022</v>
      </c>
      <c r="F1" t="n">
        <v>2023</v>
      </c>
      <c r="G1" t="n">
        <v>2024</v>
      </c>
      <c r="H1" t="n">
        <v>2025</v>
      </c>
      <c r="I1" t="n">
        <v>2026</v>
      </c>
      <c r="J1" t="n">
        <v>2027</v>
      </c>
      <c r="K1" t="n">
        <v>2028</v>
      </c>
      <c r="L1" t="n">
        <v>2029</v>
      </c>
      <c r="M1" t="n">
        <v>2030</v>
      </c>
      <c r="N1" t="n">
        <v>2031</v>
      </c>
      <c r="O1" t="n">
        <v>2032</v>
      </c>
      <c r="P1" t="n">
        <v>2033</v>
      </c>
      <c r="Q1" t="n">
        <v>2034</v>
      </c>
      <c r="R1" t="n">
        <v>2035</v>
      </c>
      <c r="S1" t="n">
        <v>2036</v>
      </c>
      <c r="T1" t="n">
        <v>2037</v>
      </c>
      <c r="U1" t="n">
        <v>2038</v>
      </c>
      <c r="V1" t="n">
        <v>2039</v>
      </c>
      <c r="W1" t="n">
        <v>2040</v>
      </c>
      <c r="X1" t="n">
        <v>2041</v>
      </c>
      <c r="Y1" t="n">
        <v>2042</v>
      </c>
      <c r="Z1" t="n">
        <v>2043</v>
      </c>
      <c r="AA1" t="n">
        <v>2044</v>
      </c>
      <c r="AB1" t="n">
        <v>2045</v>
      </c>
      <c r="AC1" t="n">
        <v>2046</v>
      </c>
      <c r="AD1" t="n">
        <v>2047</v>
      </c>
      <c r="AE1" t="n">
        <v>2048</v>
      </c>
      <c r="AF1" t="n">
        <v>2049</v>
      </c>
      <c r="AG1" t="n">
        <v>2050</v>
      </c>
    </row>
    <row r="2">
      <c r="A2" t="inlineStr">
        <is>
          <t>battery electric vehicle</t>
        </is>
      </c>
      <c r="B2" s="39">
        <f>B$5/(1-'Calculations Etc'!$B$17)</f>
        <v/>
      </c>
      <c r="C2" s="39">
        <f>C$5/(1-'Calculations Etc'!$B$17)</f>
        <v/>
      </c>
      <c r="D2" s="39">
        <f>D$5/(1-'Calculations Etc'!$B$17)</f>
        <v/>
      </c>
      <c r="E2" s="39">
        <f>E$5/(1-'Calculations Etc'!$B$17)</f>
        <v/>
      </c>
      <c r="F2" s="39">
        <f>F$5/(1-'Calculations Etc'!$B$17)</f>
        <v/>
      </c>
      <c r="G2" s="39">
        <f>G$5/(1-'Calculations Etc'!$B$17)</f>
        <v/>
      </c>
      <c r="H2" s="39">
        <f>H$5/(1-'Calculations Etc'!$B$17)</f>
        <v/>
      </c>
      <c r="I2" s="39">
        <f>I$5/(1-'Calculations Etc'!$B$17)</f>
        <v/>
      </c>
      <c r="J2" s="39">
        <f>J$5/(1-'Calculations Etc'!$B$17)</f>
        <v/>
      </c>
      <c r="K2" s="39">
        <f>K$5/(1-'Calculations Etc'!$B$17)</f>
        <v/>
      </c>
      <c r="L2" s="39">
        <f>L$5/(1-'Calculations Etc'!$B$17)</f>
        <v/>
      </c>
      <c r="M2" s="39">
        <f>M$5/(1-'Calculations Etc'!$B$17)</f>
        <v/>
      </c>
      <c r="N2" s="39">
        <f>N$5/(1-'Calculations Etc'!$B$17)</f>
        <v/>
      </c>
      <c r="O2" s="39">
        <f>O$5/(1-'Calculations Etc'!$B$17)</f>
        <v/>
      </c>
      <c r="P2" s="39">
        <f>P$5/(1-'Calculations Etc'!$B$17)</f>
        <v/>
      </c>
      <c r="Q2" s="39">
        <f>Q$5/(1-'Calculations Etc'!$B$17)</f>
        <v/>
      </c>
      <c r="R2" s="39">
        <f>R$5/(1-'Calculations Etc'!$B$17)</f>
        <v/>
      </c>
      <c r="S2" s="39">
        <f>S$5/(1-'Calculations Etc'!$B$17)</f>
        <v/>
      </c>
      <c r="T2" s="39">
        <f>T$5/(1-'Calculations Etc'!$B$17)</f>
        <v/>
      </c>
      <c r="U2" s="39">
        <f>U$5/(1-'Calculations Etc'!$B$17)</f>
        <v/>
      </c>
      <c r="V2" s="39">
        <f>V$5/(1-'Calculations Etc'!$B$17)</f>
        <v/>
      </c>
      <c r="W2" s="39">
        <f>W$5/(1-'Calculations Etc'!$B$17)</f>
        <v/>
      </c>
      <c r="X2" s="39">
        <f>X$5/(1-'Calculations Etc'!$B$17)</f>
        <v/>
      </c>
      <c r="Y2" s="39">
        <f>Y$5/(1-'Calculations Etc'!$B$17)</f>
        <v/>
      </c>
      <c r="Z2" s="39">
        <f>Z$5/(1-'Calculations Etc'!$B$17)</f>
        <v/>
      </c>
      <c r="AA2" s="39">
        <f>AA$5/(1-'Calculations Etc'!$B$17)</f>
        <v/>
      </c>
      <c r="AB2" s="39">
        <f>AB$5/(1-'Calculations Etc'!$B$17)</f>
        <v/>
      </c>
      <c r="AC2" s="39">
        <f>AC$5/(1-'Calculations Etc'!$B$17)</f>
        <v/>
      </c>
      <c r="AD2" s="39">
        <f>AD$5/(1-'Calculations Etc'!$B$17)</f>
        <v/>
      </c>
      <c r="AE2" s="39">
        <f>AE$5/(1-'Calculations Etc'!$B$17)</f>
        <v/>
      </c>
      <c r="AF2" s="39">
        <f>AF$5/(1-'Calculations Etc'!$B$17)</f>
        <v/>
      </c>
      <c r="AG2" s="39">
        <f>AG$5/(1-'Calculations Etc'!$B$17)</f>
        <v/>
      </c>
      <c r="AH2" s="39" t="n"/>
      <c r="AI2" s="39" t="n"/>
    </row>
    <row r="3">
      <c r="A3" t="inlineStr">
        <is>
          <t>natural gas vehicle</t>
        </is>
      </c>
      <c r="B3" t="n">
        <v>0</v>
      </c>
      <c r="C3" t="n">
        <v>0</v>
      </c>
      <c r="D3" t="n">
        <v>0</v>
      </c>
      <c r="E3" t="n">
        <v>0</v>
      </c>
      <c r="F3" t="n">
        <v>0</v>
      </c>
      <c r="G3" t="n">
        <v>0</v>
      </c>
      <c r="H3" t="n">
        <v>0</v>
      </c>
      <c r="I3" t="n">
        <v>0</v>
      </c>
      <c r="J3" t="n">
        <v>0</v>
      </c>
      <c r="K3" t="n">
        <v>0</v>
      </c>
      <c r="L3" t="n">
        <v>0</v>
      </c>
      <c r="M3" t="n">
        <v>0</v>
      </c>
      <c r="N3" t="n">
        <v>0</v>
      </c>
      <c r="O3" t="n">
        <v>0</v>
      </c>
      <c r="P3" t="n">
        <v>0</v>
      </c>
      <c r="Q3" t="n">
        <v>0</v>
      </c>
      <c r="R3" t="n">
        <v>0</v>
      </c>
      <c r="S3" t="n">
        <v>0</v>
      </c>
      <c r="T3" t="n">
        <v>0</v>
      </c>
      <c r="U3" t="n">
        <v>0</v>
      </c>
      <c r="V3" t="n">
        <v>0</v>
      </c>
      <c r="W3" t="n">
        <v>0</v>
      </c>
      <c r="X3" t="n">
        <v>0</v>
      </c>
      <c r="Y3" t="n">
        <v>0</v>
      </c>
      <c r="Z3" t="n">
        <v>0</v>
      </c>
      <c r="AA3" t="n">
        <v>0</v>
      </c>
      <c r="AB3" t="n">
        <v>0</v>
      </c>
      <c r="AC3" t="n">
        <v>0</v>
      </c>
      <c r="AD3" t="n">
        <v>0</v>
      </c>
      <c r="AE3" t="n">
        <v>0</v>
      </c>
      <c r="AF3" t="n">
        <v>0</v>
      </c>
      <c r="AG3" t="n">
        <v>0</v>
      </c>
    </row>
    <row r="4">
      <c r="A4" t="inlineStr">
        <is>
          <t>gasoline vehicle</t>
        </is>
      </c>
      <c r="B4" t="n">
        <v>0</v>
      </c>
      <c r="C4" t="n">
        <v>0</v>
      </c>
      <c r="D4" t="n">
        <v>0</v>
      </c>
      <c r="E4" t="n">
        <v>0</v>
      </c>
      <c r="F4" t="n">
        <v>0</v>
      </c>
      <c r="G4" t="n">
        <v>0</v>
      </c>
      <c r="H4" t="n">
        <v>0</v>
      </c>
      <c r="I4" t="n">
        <v>0</v>
      </c>
      <c r="J4" t="n">
        <v>0</v>
      </c>
      <c r="K4" t="n">
        <v>0</v>
      </c>
      <c r="L4" t="n">
        <v>0</v>
      </c>
      <c r="M4" t="n">
        <v>0</v>
      </c>
      <c r="N4" t="n">
        <v>0</v>
      </c>
      <c r="O4" t="n">
        <v>0</v>
      </c>
      <c r="P4" t="n">
        <v>0</v>
      </c>
      <c r="Q4" t="n">
        <v>0</v>
      </c>
      <c r="R4" t="n">
        <v>0</v>
      </c>
      <c r="S4" t="n">
        <v>0</v>
      </c>
      <c r="T4" t="n">
        <v>0</v>
      </c>
      <c r="U4" t="n">
        <v>0</v>
      </c>
      <c r="V4" t="n">
        <v>0</v>
      </c>
      <c r="W4" t="n">
        <v>0</v>
      </c>
      <c r="X4" t="n">
        <v>0</v>
      </c>
      <c r="Y4" t="n">
        <v>0</v>
      </c>
      <c r="Z4" t="n">
        <v>0</v>
      </c>
      <c r="AA4" t="n">
        <v>0</v>
      </c>
      <c r="AB4" t="n">
        <v>0</v>
      </c>
      <c r="AC4" t="n">
        <v>0</v>
      </c>
      <c r="AD4" t="n">
        <v>0</v>
      </c>
      <c r="AE4" t="n">
        <v>0</v>
      </c>
      <c r="AF4" t="n">
        <v>0</v>
      </c>
      <c r="AG4" t="n">
        <v>0</v>
      </c>
    </row>
    <row r="5">
      <c r="A5" t="inlineStr">
        <is>
          <t>diesel vehicle</t>
        </is>
      </c>
      <c r="B5" s="39">
        <f>SUM('NRBS 40'!D5,'NRBS 40'!D7:D8)/(INDEX('AEO 7'!$C$64:$AJ$64,MATCH(B$1,'AEO 7'!$C$1:$AJ$1,0))*10^9)</f>
        <v/>
      </c>
      <c r="C5" s="39">
        <f>$B5</f>
        <v/>
      </c>
      <c r="D5" s="39">
        <f>$B5</f>
        <v/>
      </c>
      <c r="E5" s="39">
        <f>$B5</f>
        <v/>
      </c>
      <c r="F5" s="39">
        <f>$B5</f>
        <v/>
      </c>
      <c r="G5" s="39">
        <f>$B5</f>
        <v/>
      </c>
      <c r="H5" s="39">
        <f>$B5</f>
        <v/>
      </c>
      <c r="I5" s="39">
        <f>$B5</f>
        <v/>
      </c>
      <c r="J5" s="39">
        <f>$B5</f>
        <v/>
      </c>
      <c r="K5" s="39">
        <f>$B5</f>
        <v/>
      </c>
      <c r="L5" s="39">
        <f>$B5</f>
        <v/>
      </c>
      <c r="M5" s="39">
        <f>$B5</f>
        <v/>
      </c>
      <c r="N5" s="39">
        <f>$B5</f>
        <v/>
      </c>
      <c r="O5" s="39">
        <f>$B5</f>
        <v/>
      </c>
      <c r="P5" s="39">
        <f>$B5</f>
        <v/>
      </c>
      <c r="Q5" s="39">
        <f>$B5</f>
        <v/>
      </c>
      <c r="R5" s="39">
        <f>$B5</f>
        <v/>
      </c>
      <c r="S5" s="39">
        <f>$B5</f>
        <v/>
      </c>
      <c r="T5" s="39">
        <f>$B5</f>
        <v/>
      </c>
      <c r="U5" s="39">
        <f>$B5</f>
        <v/>
      </c>
      <c r="V5" s="39">
        <f>$B5</f>
        <v/>
      </c>
      <c r="W5" s="39">
        <f>$B5</f>
        <v/>
      </c>
      <c r="X5" s="39">
        <f>$B5</f>
        <v/>
      </c>
      <c r="Y5" s="39">
        <f>$B5</f>
        <v/>
      </c>
      <c r="Z5" s="39">
        <f>$B5</f>
        <v/>
      </c>
      <c r="AA5" s="39">
        <f>$B5</f>
        <v/>
      </c>
      <c r="AB5" s="39">
        <f>$B5</f>
        <v/>
      </c>
      <c r="AC5" s="39">
        <f>$B5</f>
        <v/>
      </c>
      <c r="AD5" s="39">
        <f>$B5</f>
        <v/>
      </c>
      <c r="AE5" s="39">
        <f>$B5</f>
        <v/>
      </c>
      <c r="AF5" s="39">
        <f>$B5</f>
        <v/>
      </c>
      <c r="AG5" s="39">
        <f>$B5</f>
        <v/>
      </c>
      <c r="AH5" s="39" t="n"/>
      <c r="AI5" s="39" t="n"/>
    </row>
    <row r="6">
      <c r="A6" t="inlineStr">
        <is>
          <t>plugin hybrid vehicle</t>
        </is>
      </c>
      <c r="B6" t="n">
        <v>0</v>
      </c>
      <c r="C6" t="n">
        <v>0</v>
      </c>
      <c r="D6" t="n">
        <v>0</v>
      </c>
      <c r="E6" t="n">
        <v>0</v>
      </c>
      <c r="F6" t="n">
        <v>0</v>
      </c>
      <c r="G6" t="n">
        <v>0</v>
      </c>
      <c r="H6" t="n">
        <v>0</v>
      </c>
      <c r="I6" t="n">
        <v>0</v>
      </c>
      <c r="J6" t="n">
        <v>0</v>
      </c>
      <c r="K6" t="n">
        <v>0</v>
      </c>
      <c r="L6" t="n">
        <v>0</v>
      </c>
      <c r="M6" t="n">
        <v>0</v>
      </c>
      <c r="N6" t="n">
        <v>0</v>
      </c>
      <c r="O6" t="n">
        <v>0</v>
      </c>
      <c r="P6" t="n">
        <v>0</v>
      </c>
      <c r="Q6" t="n">
        <v>0</v>
      </c>
      <c r="R6" t="n">
        <v>0</v>
      </c>
      <c r="S6" t="n">
        <v>0</v>
      </c>
      <c r="T6" t="n">
        <v>0</v>
      </c>
      <c r="U6" t="n">
        <v>0</v>
      </c>
      <c r="V6" t="n">
        <v>0</v>
      </c>
      <c r="W6" t="n">
        <v>0</v>
      </c>
      <c r="X6" t="n">
        <v>0</v>
      </c>
      <c r="Y6" t="n">
        <v>0</v>
      </c>
      <c r="Z6" t="n">
        <v>0</v>
      </c>
      <c r="AA6" t="n">
        <v>0</v>
      </c>
      <c r="AB6" t="n">
        <v>0</v>
      </c>
      <c r="AC6" t="n">
        <v>0</v>
      </c>
      <c r="AD6" t="n">
        <v>0</v>
      </c>
      <c r="AE6" t="n">
        <v>0</v>
      </c>
      <c r="AF6" t="n">
        <v>0</v>
      </c>
      <c r="AG6" t="n">
        <v>0</v>
      </c>
    </row>
    <row r="7">
      <c r="A7" t="inlineStr">
        <is>
          <t>LPG vehicle</t>
        </is>
      </c>
      <c r="B7" t="n">
        <v>0</v>
      </c>
      <c r="C7" t="n">
        <v>0</v>
      </c>
      <c r="D7" t="n">
        <v>0</v>
      </c>
      <c r="E7" t="n">
        <v>0</v>
      </c>
      <c r="F7" t="n">
        <v>0</v>
      </c>
      <c r="G7" t="n">
        <v>0</v>
      </c>
      <c r="H7" t="n">
        <v>0</v>
      </c>
      <c r="I7" t="n">
        <v>0</v>
      </c>
      <c r="J7" t="n">
        <v>0</v>
      </c>
      <c r="K7" t="n">
        <v>0</v>
      </c>
      <c r="L7" t="n">
        <v>0</v>
      </c>
      <c r="M7" t="n">
        <v>0</v>
      </c>
      <c r="N7" t="n">
        <v>0</v>
      </c>
      <c r="O7" t="n">
        <v>0</v>
      </c>
      <c r="P7" t="n">
        <v>0</v>
      </c>
      <c r="Q7" t="n">
        <v>0</v>
      </c>
      <c r="R7" t="n">
        <v>0</v>
      </c>
      <c r="S7" t="n">
        <v>0</v>
      </c>
      <c r="T7" t="n">
        <v>0</v>
      </c>
      <c r="U7" t="n">
        <v>0</v>
      </c>
      <c r="V7" t="n">
        <v>0</v>
      </c>
      <c r="W7" t="n">
        <v>0</v>
      </c>
      <c r="X7" t="n">
        <v>0</v>
      </c>
      <c r="Y7" t="n">
        <v>0</v>
      </c>
      <c r="Z7" t="n">
        <v>0</v>
      </c>
      <c r="AA7" t="n">
        <v>0</v>
      </c>
      <c r="AB7" t="n">
        <v>0</v>
      </c>
      <c r="AC7" t="n">
        <v>0</v>
      </c>
      <c r="AD7" t="n">
        <v>0</v>
      </c>
      <c r="AE7" t="n">
        <v>0</v>
      </c>
      <c r="AF7" t="n">
        <v>0</v>
      </c>
      <c r="AG7" t="n">
        <v>0</v>
      </c>
    </row>
    <row r="8">
      <c r="A8" t="inlineStr">
        <is>
          <t>hydrogen vehicle</t>
        </is>
      </c>
      <c r="B8" s="39">
        <f>B$5*'Calculations Etc'!$B$39</f>
        <v/>
      </c>
      <c r="C8" s="39">
        <f>C$5*'Calculations Etc'!$B$39</f>
        <v/>
      </c>
      <c r="D8" s="39">
        <f>D$5*'Calculations Etc'!$B$39</f>
        <v/>
      </c>
      <c r="E8" s="39">
        <f>E$5*'Calculations Etc'!$B$39</f>
        <v/>
      </c>
      <c r="F8" s="39">
        <f>F$5*'Calculations Etc'!$B$39</f>
        <v/>
      </c>
      <c r="G8" s="39">
        <f>G$5*'Calculations Etc'!$B$39</f>
        <v/>
      </c>
      <c r="H8" s="39">
        <f>H$5*'Calculations Etc'!$B$39</f>
        <v/>
      </c>
      <c r="I8" s="39">
        <f>I$5*'Calculations Etc'!$B$39</f>
        <v/>
      </c>
      <c r="J8" s="39">
        <f>J$5*'Calculations Etc'!$B$39</f>
        <v/>
      </c>
      <c r="K8" s="39">
        <f>K$5*'Calculations Etc'!$B$39</f>
        <v/>
      </c>
      <c r="L8" s="39">
        <f>L$5*'Calculations Etc'!$B$39</f>
        <v/>
      </c>
      <c r="M8" s="39">
        <f>M$5*'Calculations Etc'!$B$39</f>
        <v/>
      </c>
      <c r="N8" s="39">
        <f>N$5*'Calculations Etc'!$B$39</f>
        <v/>
      </c>
      <c r="O8" s="39">
        <f>O$5*'Calculations Etc'!$B$39</f>
        <v/>
      </c>
      <c r="P8" s="39">
        <f>P$5*'Calculations Etc'!$B$39</f>
        <v/>
      </c>
      <c r="Q8" s="39">
        <f>Q$5*'Calculations Etc'!$B$39</f>
        <v/>
      </c>
      <c r="R8" s="39">
        <f>R$5*'Calculations Etc'!$B$39</f>
        <v/>
      </c>
      <c r="S8" s="39">
        <f>S$5*'Calculations Etc'!$B$39</f>
        <v/>
      </c>
      <c r="T8" s="39">
        <f>T$5*'Calculations Etc'!$B$39</f>
        <v/>
      </c>
      <c r="U8" s="39">
        <f>U$5*'Calculations Etc'!$B$39</f>
        <v/>
      </c>
      <c r="V8" s="39">
        <f>V$5*'Calculations Etc'!$B$39</f>
        <v/>
      </c>
      <c r="W8" s="39">
        <f>W$5*'Calculations Etc'!$B$39</f>
        <v/>
      </c>
      <c r="X8" s="39">
        <f>X$5*'Calculations Etc'!$B$39</f>
        <v/>
      </c>
      <c r="Y8" s="39">
        <f>Y$5*'Calculations Etc'!$B$39</f>
        <v/>
      </c>
      <c r="Z8" s="39">
        <f>Z$5*'Calculations Etc'!$B$39</f>
        <v/>
      </c>
      <c r="AA8" s="39">
        <f>AA$5*'Calculations Etc'!$B$39</f>
        <v/>
      </c>
      <c r="AB8" s="39">
        <f>AB$5*'Calculations Etc'!$B$39</f>
        <v/>
      </c>
      <c r="AC8" s="39">
        <f>AC$5*'Calculations Etc'!$B$39</f>
        <v/>
      </c>
      <c r="AD8" s="39">
        <f>AD$5*'Calculations Etc'!$B$39</f>
        <v/>
      </c>
      <c r="AE8" s="39">
        <f>AE$5*'Calculations Etc'!$B$39</f>
        <v/>
      </c>
      <c r="AF8" s="39">
        <f>AF$5*'Calculations Etc'!$B$39</f>
        <v/>
      </c>
      <c r="AG8" s="39">
        <f>AG$5*'Calculations Etc'!$B$39</f>
        <v/>
      </c>
      <c r="AH8" s="39" t="n"/>
      <c r="AI8" s="39" t="n"/>
    </row>
    <row r="9">
      <c r="AJ9" s="39" t="n"/>
    </row>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AK107"/>
  <sheetViews>
    <sheetView workbookViewId="0">
      <pane xSplit="2" ySplit="1" topLeftCell="C29" activePane="bottomRight" state="frozen"/>
      <selection pane="topRight" activeCell="C1" sqref="C1"/>
      <selection pane="bottomLeft" activeCell="A2" sqref="A2"/>
      <selection pane="bottomRight" activeCell="A41" sqref="A41:XFD41"/>
    </sheetView>
  </sheetViews>
  <sheetFormatPr baseColWidth="8" defaultRowHeight="15" customHeight="1"/>
  <cols>
    <col width="14.06640625" customWidth="1" style="44" min="1" max="1"/>
    <col width="45.73046875" customWidth="1" style="44" min="2" max="2"/>
    <col width="8" customWidth="1" style="44" min="38" max="38"/>
  </cols>
  <sheetData>
    <row r="1" ht="15" customHeight="1" s="44" thickBot="1">
      <c r="A1" s="58" t="n"/>
      <c r="B1" s="59" t="inlineStr">
        <is>
          <t>ref2020.d112119a</t>
        </is>
      </c>
      <c r="C1" s="60" t="n">
        <v>2019</v>
      </c>
      <c r="D1" s="60" t="n">
        <v>2020</v>
      </c>
      <c r="E1" s="60" t="n">
        <v>2021</v>
      </c>
      <c r="F1" s="60" t="n">
        <v>2022</v>
      </c>
      <c r="G1" s="60" t="n">
        <v>2023</v>
      </c>
      <c r="H1" s="60" t="n">
        <v>2024</v>
      </c>
      <c r="I1" s="60" t="n">
        <v>2025</v>
      </c>
      <c r="J1" s="60" t="n">
        <v>2026</v>
      </c>
      <c r="K1" s="60" t="n">
        <v>2027</v>
      </c>
      <c r="L1" s="60" t="n">
        <v>2028</v>
      </c>
      <c r="M1" s="60" t="n">
        <v>2029</v>
      </c>
      <c r="N1" s="60" t="n">
        <v>2030</v>
      </c>
      <c r="O1" s="60" t="n">
        <v>2031</v>
      </c>
      <c r="P1" s="60" t="n">
        <v>2032</v>
      </c>
      <c r="Q1" s="60" t="n">
        <v>2033</v>
      </c>
      <c r="R1" s="60" t="n">
        <v>2034</v>
      </c>
      <c r="S1" s="60" t="n">
        <v>2035</v>
      </c>
      <c r="T1" s="60" t="n">
        <v>2036</v>
      </c>
      <c r="U1" s="60" t="n">
        <v>2037</v>
      </c>
      <c r="V1" s="60" t="n">
        <v>2038</v>
      </c>
      <c r="W1" s="60" t="n">
        <v>2039</v>
      </c>
      <c r="X1" s="60" t="n">
        <v>2040</v>
      </c>
      <c r="Y1" s="60" t="n">
        <v>2041</v>
      </c>
      <c r="Z1" s="60" t="n">
        <v>2042</v>
      </c>
      <c r="AA1" s="60" t="n">
        <v>2043</v>
      </c>
      <c r="AB1" s="60" t="n">
        <v>2044</v>
      </c>
      <c r="AC1" s="60" t="n">
        <v>2045</v>
      </c>
      <c r="AD1" s="60" t="n">
        <v>2046</v>
      </c>
      <c r="AE1" s="60" t="n">
        <v>2047</v>
      </c>
      <c r="AF1" s="60" t="n">
        <v>2048</v>
      </c>
      <c r="AG1" s="60" t="n">
        <v>2049</v>
      </c>
      <c r="AH1" s="60" t="n">
        <v>2050</v>
      </c>
      <c r="AI1" s="58" t="n"/>
      <c r="AJ1" s="60" t="n"/>
    </row>
    <row r="2" ht="15" customHeight="1" s="44" thickTop="1">
      <c r="A2" s="58" t="n"/>
      <c r="B2" s="58" t="n"/>
      <c r="C2" s="61" t="n"/>
      <c r="D2" s="61" t="n"/>
      <c r="E2" s="61" t="n"/>
      <c r="F2" s="61" t="n"/>
      <c r="G2" s="61" t="n"/>
      <c r="H2" s="58" t="n"/>
      <c r="I2" s="58" t="n"/>
      <c r="J2" s="58" t="n"/>
      <c r="K2" s="58" t="n"/>
      <c r="L2" s="58" t="n"/>
      <c r="M2" s="58" t="n"/>
      <c r="N2" s="58" t="n"/>
      <c r="O2" s="58" t="n"/>
      <c r="P2" s="58" t="n"/>
      <c r="Q2" s="58" t="n"/>
      <c r="R2" s="58" t="n"/>
      <c r="S2" s="58" t="n"/>
      <c r="T2" s="58" t="n"/>
      <c r="U2" s="58" t="n"/>
      <c r="V2" s="58" t="n"/>
      <c r="W2" s="58" t="n"/>
      <c r="X2" s="58" t="n"/>
      <c r="Y2" s="58" t="n"/>
      <c r="Z2" s="58" t="n"/>
      <c r="AA2" s="58" t="n"/>
      <c r="AB2" s="58" t="n"/>
      <c r="AC2" s="58" t="n"/>
      <c r="AD2" s="58" t="n"/>
      <c r="AE2" s="58" t="n"/>
      <c r="AF2" s="58" t="n"/>
      <c r="AG2" s="58" t="n"/>
      <c r="AH2" s="58" t="n"/>
      <c r="AI2" s="58" t="n"/>
    </row>
    <row r="3" ht="15" customHeight="1" s="44">
      <c r="A3" s="58" t="n"/>
      <c r="B3" s="58" t="n"/>
      <c r="C3" s="61" t="inlineStr">
        <is>
          <t>Report</t>
        </is>
      </c>
      <c r="D3" s="61" t="inlineStr">
        <is>
          <t>Annual Energy Outlook 2020</t>
        </is>
      </c>
      <c r="E3" s="61" t="n"/>
      <c r="F3" s="61" t="n"/>
      <c r="G3" s="61" t="n"/>
      <c r="H3" s="58" t="n"/>
      <c r="I3" s="58" t="n"/>
      <c r="J3" s="58" t="n"/>
      <c r="K3" s="58" t="n"/>
      <c r="L3" s="58" t="n"/>
      <c r="M3" s="58" t="n"/>
      <c r="N3" s="58" t="n"/>
      <c r="O3" s="58" t="n"/>
      <c r="P3" s="58" t="n"/>
      <c r="Q3" s="58" t="n"/>
      <c r="R3" s="58" t="n"/>
      <c r="S3" s="58" t="n"/>
      <c r="T3" s="58" t="n"/>
      <c r="U3" s="58" t="n"/>
      <c r="V3" s="58" t="n"/>
      <c r="W3" s="58" t="n"/>
      <c r="X3" s="58" t="n"/>
      <c r="Y3" s="58" t="n"/>
      <c r="Z3" s="58" t="n"/>
      <c r="AA3" s="58" t="n"/>
      <c r="AB3" s="58" t="n"/>
      <c r="AC3" s="58" t="n"/>
      <c r="AD3" s="58" t="n"/>
      <c r="AE3" s="58" t="n"/>
      <c r="AF3" s="58" t="n"/>
      <c r="AG3" s="58" t="n"/>
      <c r="AH3" s="58" t="n"/>
      <c r="AI3" s="58" t="n"/>
    </row>
    <row r="4" ht="15" customHeight="1" s="44">
      <c r="A4" s="58" t="n"/>
      <c r="B4" s="58" t="n"/>
      <c r="C4" s="61" t="inlineStr">
        <is>
          <t>Scenario</t>
        </is>
      </c>
      <c r="D4" s="61" t="inlineStr">
        <is>
          <t>ref2020</t>
        </is>
      </c>
      <c r="E4" s="61" t="n"/>
      <c r="F4" s="61" t="n"/>
      <c r="G4" s="61" t="inlineStr">
        <is>
          <t>Reference case</t>
        </is>
      </c>
      <c r="H4" s="58" t="n"/>
      <c r="I4" s="58" t="n"/>
      <c r="J4" s="58" t="n"/>
      <c r="K4" s="58" t="n"/>
      <c r="L4" s="58" t="n"/>
      <c r="M4" s="58" t="n"/>
      <c r="N4" s="58" t="n"/>
      <c r="O4" s="58" t="n"/>
      <c r="P4" s="58" t="n"/>
      <c r="Q4" s="58" t="n"/>
      <c r="R4" s="58" t="n"/>
      <c r="S4" s="58" t="n"/>
      <c r="T4" s="58" t="n"/>
      <c r="U4" s="58" t="n"/>
      <c r="V4" s="58" t="n"/>
      <c r="W4" s="58" t="n"/>
      <c r="X4" s="58" t="n"/>
      <c r="Y4" s="58" t="n"/>
      <c r="Z4" s="58" t="n"/>
      <c r="AA4" s="58" t="n"/>
      <c r="AB4" s="58" t="n"/>
      <c r="AC4" s="58" t="n"/>
      <c r="AD4" s="58" t="n"/>
      <c r="AE4" s="58" t="n"/>
      <c r="AF4" s="58" t="n"/>
      <c r="AG4" s="58" t="n"/>
      <c r="AH4" s="58" t="n"/>
      <c r="AI4" s="58" t="n"/>
    </row>
    <row r="5" ht="15" customHeight="1" s="44">
      <c r="A5" s="58" t="n"/>
      <c r="B5" s="58" t="n"/>
      <c r="C5" s="61" t="inlineStr">
        <is>
          <t>Datekey</t>
        </is>
      </c>
      <c r="D5" s="61" t="inlineStr">
        <is>
          <t>d112119a</t>
        </is>
      </c>
      <c r="E5" s="61" t="n"/>
      <c r="F5" s="61" t="n"/>
      <c r="G5" s="61" t="n"/>
      <c r="H5" s="58" t="n"/>
      <c r="I5" s="58" t="n"/>
      <c r="J5" s="58" t="n"/>
      <c r="K5" s="58" t="n"/>
      <c r="L5" s="58" t="n"/>
      <c r="M5" s="58" t="n"/>
      <c r="N5" s="58" t="n"/>
      <c r="O5" s="58" t="n"/>
      <c r="P5" s="58" t="n"/>
      <c r="Q5" s="58" t="n"/>
      <c r="R5" s="58" t="n"/>
      <c r="S5" s="58" t="n"/>
      <c r="T5" s="58" t="n"/>
      <c r="U5" s="58" t="n"/>
      <c r="V5" s="58" t="n"/>
      <c r="W5" s="58" t="n"/>
      <c r="X5" s="58" t="n"/>
      <c r="Y5" s="58" t="n"/>
      <c r="Z5" s="58" t="n"/>
      <c r="AA5" s="58" t="n"/>
      <c r="AB5" s="58" t="n"/>
      <c r="AC5" s="58" t="n"/>
      <c r="AD5" s="58" t="n"/>
      <c r="AE5" s="58" t="n"/>
      <c r="AF5" s="58" t="n"/>
      <c r="AG5" s="58" t="n"/>
      <c r="AH5" s="58" t="n"/>
      <c r="AI5" s="58" t="n"/>
    </row>
    <row r="6" ht="15" customHeight="1" s="44">
      <c r="A6" s="58" t="n"/>
      <c r="B6" s="58" t="n"/>
      <c r="C6" s="61" t="inlineStr">
        <is>
          <t>Release Date</t>
        </is>
      </c>
      <c r="D6" s="61" t="n"/>
      <c r="E6" s="61" t="inlineStr">
        <is>
          <t xml:space="preserve"> January 2020</t>
        </is>
      </c>
      <c r="F6" s="61" t="n"/>
      <c r="G6" s="61" t="n"/>
      <c r="H6" s="58" t="n"/>
      <c r="I6" s="58" t="n"/>
      <c r="J6" s="58" t="n"/>
      <c r="K6" s="58" t="n"/>
      <c r="L6" s="58" t="n"/>
      <c r="M6" s="58" t="n"/>
      <c r="N6" s="58" t="n"/>
      <c r="O6" s="58" t="n"/>
      <c r="P6" s="58" t="n"/>
      <c r="Q6" s="58" t="n"/>
      <c r="R6" s="58" t="n"/>
      <c r="S6" s="58" t="n"/>
      <c r="T6" s="58" t="n"/>
      <c r="U6" s="58" t="n"/>
      <c r="V6" s="58" t="n"/>
      <c r="W6" s="58" t="n"/>
      <c r="X6" s="58" t="n"/>
      <c r="Y6" s="58" t="n"/>
      <c r="Z6" s="58" t="n"/>
      <c r="AA6" s="58" t="n"/>
      <c r="AB6" s="58" t="n"/>
      <c r="AC6" s="58" t="n"/>
      <c r="AD6" s="58" t="n"/>
      <c r="AE6" s="58" t="n"/>
      <c r="AF6" s="58" t="n"/>
      <c r="AG6" s="58" t="n"/>
      <c r="AH6" s="58" t="n"/>
      <c r="AI6" s="58" t="n"/>
    </row>
    <row r="10" ht="15" customHeight="1" s="44">
      <c r="A10" s="62" t="inlineStr">
        <is>
          <t>TKI000</t>
        </is>
      </c>
      <c r="B10" s="63" t="inlineStr">
        <is>
          <t>7. Transportation Sector Key Indicators and Delivered Energy Consumption</t>
        </is>
      </c>
      <c r="C10" s="58" t="n"/>
      <c r="D10" s="58" t="n"/>
      <c r="E10" s="58" t="n"/>
      <c r="F10" s="58" t="n"/>
      <c r="G10" s="58" t="n"/>
      <c r="H10" s="58" t="n"/>
      <c r="I10" s="58" t="n"/>
      <c r="J10" s="58" t="n"/>
      <c r="K10" s="58" t="n"/>
      <c r="L10" s="58" t="n"/>
      <c r="M10" s="58" t="n"/>
      <c r="N10" s="58" t="n"/>
      <c r="O10" s="58" t="n"/>
      <c r="P10" s="58" t="n"/>
      <c r="Q10" s="58" t="n"/>
      <c r="R10" s="58" t="n"/>
      <c r="S10" s="58" t="n"/>
      <c r="T10" s="58" t="n"/>
      <c r="U10" s="58" t="n"/>
      <c r="V10" s="58" t="n"/>
      <c r="W10" s="58" t="n"/>
      <c r="X10" s="58" t="n"/>
      <c r="Y10" s="58" t="n"/>
      <c r="Z10" s="58" t="n"/>
      <c r="AA10" s="58" t="n"/>
      <c r="AB10" s="58" t="n"/>
      <c r="AC10" s="58" t="n"/>
      <c r="AD10" s="58" t="n"/>
      <c r="AE10" s="58" t="n"/>
      <c r="AF10" s="58" t="n"/>
      <c r="AG10" s="58" t="n"/>
      <c r="AH10" s="58" t="n"/>
      <c r="AI10" s="58" t="n"/>
    </row>
    <row r="11" ht="15" customHeight="1" s="44">
      <c r="A11" s="58" t="n"/>
      <c r="B11" s="59" t="inlineStr"/>
      <c r="C11" s="58" t="n"/>
      <c r="D11" s="58" t="n"/>
      <c r="E11" s="58" t="n"/>
      <c r="F11" s="58" t="n"/>
      <c r="G11" s="58" t="n"/>
      <c r="H11" s="58" t="n"/>
      <c r="I11" s="58" t="n"/>
      <c r="J11" s="58" t="n"/>
      <c r="K11" s="58" t="n"/>
      <c r="L11" s="58" t="n"/>
      <c r="M11" s="58" t="n"/>
      <c r="N11" s="58" t="n"/>
      <c r="O11" s="58" t="n"/>
      <c r="P11" s="58" t="n"/>
      <c r="Q11" s="58" t="n"/>
      <c r="R11" s="58" t="n"/>
      <c r="S11" s="58" t="n"/>
      <c r="T11" s="58" t="n"/>
      <c r="U11" s="58" t="n"/>
      <c r="V11" s="58" t="n"/>
      <c r="W11" s="58" t="n"/>
      <c r="X11" s="58" t="n"/>
      <c r="Y11" s="58" t="n"/>
      <c r="Z11" s="58" t="n"/>
      <c r="AA11" s="58" t="n"/>
      <c r="AB11" s="58" t="n"/>
      <c r="AC11" s="58" t="n"/>
      <c r="AD11" s="58" t="n"/>
      <c r="AE11" s="58" t="n"/>
      <c r="AF11" s="58" t="n"/>
      <c r="AG11" s="58" t="n"/>
      <c r="AH11" s="58" t="n"/>
      <c r="AI11" s="58" t="n"/>
    </row>
    <row r="12" ht="15" customHeight="1" s="44">
      <c r="A12" s="58" t="n"/>
      <c r="B12" s="59" t="inlineStr"/>
      <c r="C12" s="64" t="inlineStr"/>
      <c r="D12" s="64" t="inlineStr"/>
      <c r="E12" s="64" t="inlineStr"/>
      <c r="F12" s="64" t="inlineStr"/>
      <c r="G12" s="64" t="inlineStr"/>
      <c r="H12" s="64" t="inlineStr"/>
      <c r="I12" s="64" t="inlineStr"/>
      <c r="J12" s="64" t="inlineStr"/>
      <c r="K12" s="64" t="inlineStr"/>
      <c r="L12" s="64" t="inlineStr"/>
      <c r="M12" s="64" t="inlineStr"/>
      <c r="N12" s="64" t="inlineStr"/>
      <c r="O12" s="64" t="inlineStr"/>
      <c r="P12" s="64" t="inlineStr"/>
      <c r="Q12" s="64" t="inlineStr"/>
      <c r="R12" s="64" t="inlineStr"/>
      <c r="S12" s="64" t="inlineStr"/>
      <c r="T12" s="64" t="inlineStr"/>
      <c r="U12" s="64" t="inlineStr"/>
      <c r="V12" s="64" t="inlineStr"/>
      <c r="W12" s="64" t="inlineStr"/>
      <c r="X12" s="64" t="inlineStr"/>
      <c r="Y12" s="64" t="inlineStr"/>
      <c r="Z12" s="64" t="inlineStr"/>
      <c r="AA12" s="64" t="inlineStr"/>
      <c r="AB12" s="64" t="inlineStr"/>
      <c r="AC12" s="64" t="inlineStr"/>
      <c r="AD12" s="64" t="inlineStr"/>
      <c r="AE12" s="64" t="inlineStr"/>
      <c r="AF12" s="64" t="inlineStr"/>
      <c r="AG12" s="64" t="inlineStr"/>
      <c r="AH12" s="64" t="inlineStr"/>
      <c r="AI12" s="64" t="inlineStr">
        <is>
          <t>2019-</t>
        </is>
      </c>
      <c r="AJ12" s="5" t="n"/>
      <c r="AK12" s="5" t="n"/>
    </row>
    <row r="13" ht="15" customHeight="1" s="44" thickBot="1">
      <c r="A13" s="58" t="n"/>
      <c r="B13" s="60" t="inlineStr">
        <is>
          <t xml:space="preserve"> Key Indicators and Consumption</t>
        </is>
      </c>
      <c r="C13" s="60" t="n">
        <v>2019</v>
      </c>
      <c r="D13" s="60" t="n">
        <v>2020</v>
      </c>
      <c r="E13" s="60" t="n">
        <v>2021</v>
      </c>
      <c r="F13" s="60" t="n">
        <v>2022</v>
      </c>
      <c r="G13" s="60" t="n">
        <v>2023</v>
      </c>
      <c r="H13" s="60" t="n">
        <v>2024</v>
      </c>
      <c r="I13" s="60" t="n">
        <v>2025</v>
      </c>
      <c r="J13" s="60" t="n">
        <v>2026</v>
      </c>
      <c r="K13" s="60" t="n">
        <v>2027</v>
      </c>
      <c r="L13" s="60" t="n">
        <v>2028</v>
      </c>
      <c r="M13" s="60" t="n">
        <v>2029</v>
      </c>
      <c r="N13" s="60" t="n">
        <v>2030</v>
      </c>
      <c r="O13" s="60" t="n">
        <v>2031</v>
      </c>
      <c r="P13" s="60" t="n">
        <v>2032</v>
      </c>
      <c r="Q13" s="60" t="n">
        <v>2033</v>
      </c>
      <c r="R13" s="60" t="n">
        <v>2034</v>
      </c>
      <c r="S13" s="60" t="n">
        <v>2035</v>
      </c>
      <c r="T13" s="60" t="n">
        <v>2036</v>
      </c>
      <c r="U13" s="60" t="n">
        <v>2037</v>
      </c>
      <c r="V13" s="60" t="n">
        <v>2038</v>
      </c>
      <c r="W13" s="60" t="n">
        <v>2039</v>
      </c>
      <c r="X13" s="60" t="n">
        <v>2040</v>
      </c>
      <c r="Y13" s="60" t="n">
        <v>2041</v>
      </c>
      <c r="Z13" s="60" t="n">
        <v>2042</v>
      </c>
      <c r="AA13" s="60" t="n">
        <v>2043</v>
      </c>
      <c r="AB13" s="60" t="n">
        <v>2044</v>
      </c>
      <c r="AC13" s="60" t="n">
        <v>2045</v>
      </c>
      <c r="AD13" s="60" t="n">
        <v>2046</v>
      </c>
      <c r="AE13" s="60" t="n">
        <v>2047</v>
      </c>
      <c r="AF13" s="60" t="n">
        <v>2048</v>
      </c>
      <c r="AG13" s="60" t="n">
        <v>2049</v>
      </c>
      <c r="AH13" s="60" t="n">
        <v>2050</v>
      </c>
      <c r="AI13" s="60" t="n">
        <v>2050</v>
      </c>
      <c r="AJ13" s="60" t="n"/>
      <c r="AK13" s="60" t="n"/>
    </row>
    <row r="14" ht="15" customHeight="1" s="44" thickTop="1">
      <c r="A14" s="58" t="n"/>
      <c r="B14" s="58" t="n"/>
      <c r="C14" s="58" t="n"/>
      <c r="D14" s="58" t="n"/>
      <c r="E14" s="58" t="n"/>
      <c r="F14" s="58" t="n"/>
      <c r="G14" s="58" t="n"/>
      <c r="H14" s="58" t="n"/>
      <c r="I14" s="58" t="n"/>
      <c r="J14" s="58" t="n"/>
      <c r="K14" s="58" t="n"/>
      <c r="L14" s="58" t="n"/>
      <c r="M14" s="58" t="n"/>
      <c r="N14" s="58" t="n"/>
      <c r="O14" s="58" t="n"/>
      <c r="P14" s="58" t="n"/>
      <c r="Q14" s="58" t="n"/>
      <c r="R14" s="58" t="n"/>
      <c r="S14" s="58" t="n"/>
      <c r="T14" s="58" t="n"/>
      <c r="U14" s="58" t="n"/>
      <c r="V14" s="58" t="n"/>
      <c r="W14" s="58" t="n"/>
      <c r="X14" s="58" t="n"/>
      <c r="Y14" s="58" t="n"/>
      <c r="Z14" s="58" t="n"/>
      <c r="AA14" s="58" t="n"/>
      <c r="AB14" s="58" t="n"/>
      <c r="AC14" s="58" t="n"/>
      <c r="AD14" s="58" t="n"/>
      <c r="AE14" s="58" t="n"/>
      <c r="AF14" s="58" t="n"/>
      <c r="AG14" s="58" t="n"/>
      <c r="AH14" s="58" t="n"/>
      <c r="AI14" s="58" t="n"/>
    </row>
    <row r="15" ht="15" customHeight="1" s="44">
      <c r="A15" s="58" t="n"/>
      <c r="B15" s="65" t="inlineStr">
        <is>
          <t>Key Indicators</t>
        </is>
      </c>
      <c r="C15" s="58" t="n"/>
      <c r="D15" s="58" t="n"/>
      <c r="E15" s="58" t="n"/>
      <c r="F15" s="58" t="n"/>
      <c r="G15" s="58" t="n"/>
      <c r="H15" s="58" t="n"/>
      <c r="I15" s="58" t="n"/>
      <c r="J15" s="58" t="n"/>
      <c r="K15" s="58" t="n"/>
      <c r="L15" s="58" t="n"/>
      <c r="M15" s="58" t="n"/>
      <c r="N15" s="58" t="n"/>
      <c r="O15" s="58" t="n"/>
      <c r="P15" s="58" t="n"/>
      <c r="Q15" s="58" t="n"/>
      <c r="R15" s="58" t="n"/>
      <c r="S15" s="58" t="n"/>
      <c r="T15" s="58" t="n"/>
      <c r="U15" s="58" t="n"/>
      <c r="V15" s="58" t="n"/>
      <c r="W15" s="58" t="n"/>
      <c r="X15" s="58" t="n"/>
      <c r="Y15" s="58" t="n"/>
      <c r="Z15" s="58" t="n"/>
      <c r="AA15" s="58" t="n"/>
      <c r="AB15" s="58" t="n"/>
      <c r="AC15" s="58" t="n"/>
      <c r="AD15" s="58" t="n"/>
      <c r="AE15" s="58" t="n"/>
      <c r="AF15" s="58" t="n"/>
      <c r="AG15" s="58" t="n"/>
      <c r="AH15" s="58" t="n"/>
      <c r="AI15" s="58" t="n"/>
    </row>
    <row r="16" ht="15" customHeight="1" s="44">
      <c r="A16" s="58" t="n"/>
      <c r="B16" s="65" t="inlineStr">
        <is>
          <t>Travel Indicators</t>
        </is>
      </c>
      <c r="C16" s="58" t="n"/>
      <c r="D16" s="58" t="n"/>
      <c r="E16" s="58" t="n"/>
      <c r="F16" s="58" t="n"/>
      <c r="G16" s="58" t="n"/>
      <c r="H16" s="58" t="n"/>
      <c r="I16" s="58" t="n"/>
      <c r="J16" s="58" t="n"/>
      <c r="K16" s="58" t="n"/>
      <c r="L16" s="58" t="n"/>
      <c r="M16" s="58" t="n"/>
      <c r="N16" s="58" t="n"/>
      <c r="O16" s="58" t="n"/>
      <c r="P16" s="58" t="n"/>
      <c r="Q16" s="58" t="n"/>
      <c r="R16" s="58" t="n"/>
      <c r="S16" s="58" t="n"/>
      <c r="T16" s="58" t="n"/>
      <c r="U16" s="58" t="n"/>
      <c r="V16" s="58" t="n"/>
      <c r="W16" s="58" t="n"/>
      <c r="X16" s="58" t="n"/>
      <c r="Y16" s="58" t="n"/>
      <c r="Z16" s="58" t="n"/>
      <c r="AA16" s="58" t="n"/>
      <c r="AB16" s="58" t="n"/>
      <c r="AC16" s="58" t="n"/>
      <c r="AD16" s="58" t="n"/>
      <c r="AE16" s="58" t="n"/>
      <c r="AF16" s="58" t="n"/>
      <c r="AG16" s="58" t="n"/>
      <c r="AH16" s="58" t="n"/>
      <c r="AI16" s="58" t="n"/>
    </row>
    <row r="17" ht="15" customHeight="1" s="44">
      <c r="A17" s="58" t="n"/>
      <c r="B17" s="65" t="inlineStr">
        <is>
          <t xml:space="preserve"> (billion vehicle miles traveled)</t>
        </is>
      </c>
      <c r="C17" s="58" t="n"/>
      <c r="D17" s="58" t="n"/>
      <c r="E17" s="58" t="n"/>
      <c r="F17" s="58" t="n"/>
      <c r="G17" s="58" t="n"/>
      <c r="H17" s="58" t="n"/>
      <c r="I17" s="58" t="n"/>
      <c r="J17" s="58" t="n"/>
      <c r="K17" s="58" t="n"/>
      <c r="L17" s="58" t="n"/>
      <c r="M17" s="58" t="n"/>
      <c r="N17" s="58" t="n"/>
      <c r="O17" s="58" t="n"/>
      <c r="P17" s="58" t="n"/>
      <c r="Q17" s="58" t="n"/>
      <c r="R17" s="58" t="n"/>
      <c r="S17" s="58" t="n"/>
      <c r="T17" s="58" t="n"/>
      <c r="U17" s="58" t="n"/>
      <c r="V17" s="58" t="n"/>
      <c r="W17" s="58" t="n"/>
      <c r="X17" s="58" t="n"/>
      <c r="Y17" s="58" t="n"/>
      <c r="Z17" s="58" t="n"/>
      <c r="AA17" s="58" t="n"/>
      <c r="AB17" s="58" t="n"/>
      <c r="AC17" s="58" t="n"/>
      <c r="AD17" s="58" t="n"/>
      <c r="AE17" s="58" t="n"/>
      <c r="AF17" s="58" t="n"/>
      <c r="AG17" s="58" t="n"/>
      <c r="AH17" s="58" t="n"/>
      <c r="AI17" s="58" t="n"/>
    </row>
    <row r="18" ht="15" customHeight="1" s="44">
      <c r="A18" s="62" t="inlineStr">
        <is>
          <t>TKI000:ba_Light-DutyVeh</t>
        </is>
      </c>
      <c r="B18" s="66" t="inlineStr">
        <is>
          <t xml:space="preserve">   Light-Duty Vehicles less than 8,501 pounds</t>
        </is>
      </c>
      <c r="C18" s="67" t="n">
        <v>2917.252686</v>
      </c>
      <c r="D18" s="67" t="n">
        <v>2969.716553</v>
      </c>
      <c r="E18" s="67" t="n">
        <v>3007.730957</v>
      </c>
      <c r="F18" s="67" t="n">
        <v>3031.814941</v>
      </c>
      <c r="G18" s="67" t="n">
        <v>3042.25293</v>
      </c>
      <c r="H18" s="67" t="n">
        <v>3049.579346</v>
      </c>
      <c r="I18" s="67" t="n">
        <v>3057.22998</v>
      </c>
      <c r="J18" s="67" t="n">
        <v>3076.764893</v>
      </c>
      <c r="K18" s="67" t="n">
        <v>3099.083984</v>
      </c>
      <c r="L18" s="67" t="n">
        <v>3121.097412</v>
      </c>
      <c r="M18" s="67" t="n">
        <v>3142.740479</v>
      </c>
      <c r="N18" s="67" t="n">
        <v>3166.869629</v>
      </c>
      <c r="O18" s="67" t="n">
        <v>3191.611084</v>
      </c>
      <c r="P18" s="67" t="n">
        <v>3211.790283</v>
      </c>
      <c r="Q18" s="67" t="n">
        <v>3230.65332</v>
      </c>
      <c r="R18" s="67" t="n">
        <v>3246.730957</v>
      </c>
      <c r="S18" s="67" t="n">
        <v>3259.70166</v>
      </c>
      <c r="T18" s="67" t="n">
        <v>3277.235107</v>
      </c>
      <c r="U18" s="67" t="n">
        <v>3294.227539</v>
      </c>
      <c r="V18" s="67" t="n">
        <v>3310.787354</v>
      </c>
      <c r="W18" s="67" t="n">
        <v>3327.703125</v>
      </c>
      <c r="X18" s="67" t="n">
        <v>3346.689941</v>
      </c>
      <c r="Y18" s="67" t="n">
        <v>3365.259277</v>
      </c>
      <c r="Z18" s="67" t="n">
        <v>3384.979248</v>
      </c>
      <c r="AA18" s="67" t="n">
        <v>3405.687012</v>
      </c>
      <c r="AB18" s="67" t="n">
        <v>3426.298096</v>
      </c>
      <c r="AC18" s="67" t="n">
        <v>3446.452148</v>
      </c>
      <c r="AD18" s="67" t="n">
        <v>3468.283203</v>
      </c>
      <c r="AE18" s="67" t="n">
        <v>3490.675781</v>
      </c>
      <c r="AF18" s="67" t="n">
        <v>3513.908447</v>
      </c>
      <c r="AG18" s="67" t="n">
        <v>3538.373535</v>
      </c>
      <c r="AH18" s="67" t="n">
        <v>3564.157715</v>
      </c>
      <c r="AI18" s="103" t="n">
        <v>0.006482</v>
      </c>
      <c r="AJ18" s="69" t="n"/>
      <c r="AK18" s="104" t="n"/>
    </row>
    <row r="19" ht="15" customHeight="1" s="44">
      <c r="A19" s="62" t="inlineStr">
        <is>
          <t>TKI000:ba_CommercialLig</t>
        </is>
      </c>
      <c r="B19" s="66" t="inlineStr">
        <is>
          <t xml:space="preserve">   Commercial Light Trucks 1/</t>
        </is>
      </c>
      <c r="C19" s="67" t="n">
        <v>99.32111399999999</v>
      </c>
      <c r="D19" s="67" t="n">
        <v>100.3367</v>
      </c>
      <c r="E19" s="67" t="n">
        <v>101.274406</v>
      </c>
      <c r="F19" s="67" t="n">
        <v>102.528572</v>
      </c>
      <c r="G19" s="67" t="n">
        <v>103.469055</v>
      </c>
      <c r="H19" s="67" t="n">
        <v>104.496803</v>
      </c>
      <c r="I19" s="67" t="n">
        <v>105.545685</v>
      </c>
      <c r="J19" s="67" t="n">
        <v>106.765144</v>
      </c>
      <c r="K19" s="67" t="n">
        <v>108.048843</v>
      </c>
      <c r="L19" s="67" t="n">
        <v>109.473785</v>
      </c>
      <c r="M19" s="67" t="n">
        <v>110.911934</v>
      </c>
      <c r="N19" s="67" t="n">
        <v>112.42289</v>
      </c>
      <c r="O19" s="67" t="n">
        <v>114.005112</v>
      </c>
      <c r="P19" s="67" t="n">
        <v>115.423141</v>
      </c>
      <c r="Q19" s="67" t="n">
        <v>116.861336</v>
      </c>
      <c r="R19" s="67" t="n">
        <v>118.419395</v>
      </c>
      <c r="S19" s="67" t="n">
        <v>119.889412</v>
      </c>
      <c r="T19" s="67" t="n">
        <v>121.309074</v>
      </c>
      <c r="U19" s="67" t="n">
        <v>122.728325</v>
      </c>
      <c r="V19" s="67" t="n">
        <v>124.113243</v>
      </c>
      <c r="W19" s="67" t="n">
        <v>125.492271</v>
      </c>
      <c r="X19" s="67" t="n">
        <v>127.024925</v>
      </c>
      <c r="Y19" s="67" t="n">
        <v>128.635223</v>
      </c>
      <c r="Z19" s="67" t="n">
        <v>130.197433</v>
      </c>
      <c r="AA19" s="67" t="n">
        <v>131.875671</v>
      </c>
      <c r="AB19" s="67" t="n">
        <v>133.59108</v>
      </c>
      <c r="AC19" s="67" t="n">
        <v>135.315063</v>
      </c>
      <c r="AD19" s="67" t="n">
        <v>137.045181</v>
      </c>
      <c r="AE19" s="67" t="n">
        <v>138.793594</v>
      </c>
      <c r="AF19" s="67" t="n">
        <v>140.480164</v>
      </c>
      <c r="AG19" s="67" t="n">
        <v>142.235886</v>
      </c>
      <c r="AH19" s="67" t="n">
        <v>143.93631</v>
      </c>
      <c r="AI19" s="103" t="n">
        <v>0.01204</v>
      </c>
      <c r="AJ19" s="69" t="n"/>
      <c r="AK19" s="104" t="n"/>
    </row>
    <row r="20" ht="15" customHeight="1" s="44">
      <c r="A20" s="62" t="inlineStr">
        <is>
          <t>TKI000:ba_FreightTrucks</t>
        </is>
      </c>
      <c r="B20" s="66" t="inlineStr">
        <is>
          <t xml:space="preserve">   Freight Trucks greater than 10,000 pounds</t>
        </is>
      </c>
      <c r="C20" s="67" t="n">
        <v>299.989563</v>
      </c>
      <c r="D20" s="67" t="n">
        <v>301.364777</v>
      </c>
      <c r="E20" s="67" t="n">
        <v>303.094604</v>
      </c>
      <c r="F20" s="67" t="n">
        <v>307.080414</v>
      </c>
      <c r="G20" s="67" t="n">
        <v>310.589935</v>
      </c>
      <c r="H20" s="67" t="n">
        <v>314.191742</v>
      </c>
      <c r="I20" s="67" t="n">
        <v>317.399353</v>
      </c>
      <c r="J20" s="67" t="n">
        <v>320.859833</v>
      </c>
      <c r="K20" s="67" t="n">
        <v>323.94696</v>
      </c>
      <c r="L20" s="67" t="n">
        <v>327.519867</v>
      </c>
      <c r="M20" s="67" t="n">
        <v>331.052155</v>
      </c>
      <c r="N20" s="67" t="n">
        <v>334.803009</v>
      </c>
      <c r="O20" s="67" t="n">
        <v>338.759277</v>
      </c>
      <c r="P20" s="67" t="n">
        <v>342.607849</v>
      </c>
      <c r="Q20" s="67" t="n">
        <v>346.391602</v>
      </c>
      <c r="R20" s="67" t="n">
        <v>350.76123</v>
      </c>
      <c r="S20" s="67" t="n">
        <v>354.842407</v>
      </c>
      <c r="T20" s="67" t="n">
        <v>358.389343</v>
      </c>
      <c r="U20" s="67" t="n">
        <v>361.864166</v>
      </c>
      <c r="V20" s="67" t="n">
        <v>365.331268</v>
      </c>
      <c r="W20" s="67" t="n">
        <v>368.685944</v>
      </c>
      <c r="X20" s="67" t="n">
        <v>372.79718</v>
      </c>
      <c r="Y20" s="67" t="n">
        <v>377.059967</v>
      </c>
      <c r="Z20" s="67" t="n">
        <v>381.065643</v>
      </c>
      <c r="AA20" s="67" t="n">
        <v>385.354584</v>
      </c>
      <c r="AB20" s="67" t="n">
        <v>389.711395</v>
      </c>
      <c r="AC20" s="67" t="n">
        <v>394.112396</v>
      </c>
      <c r="AD20" s="67" t="n">
        <v>398.350647</v>
      </c>
      <c r="AE20" s="67" t="n">
        <v>402.675964</v>
      </c>
      <c r="AF20" s="67" t="n">
        <v>406.809601</v>
      </c>
      <c r="AG20" s="67" t="n">
        <v>411.125244</v>
      </c>
      <c r="AH20" s="67" t="n">
        <v>414.962708</v>
      </c>
      <c r="AI20" s="103" t="n">
        <v>0.010521</v>
      </c>
      <c r="AJ20" s="69" t="n"/>
      <c r="AK20" s="104" t="n"/>
    </row>
    <row r="21" ht="15" customHeight="1" s="44">
      <c r="A21" s="58" t="n"/>
      <c r="B21" s="65" t="inlineStr">
        <is>
          <t xml:space="preserve"> (billion passenger miles traveled)</t>
        </is>
      </c>
      <c r="C21" s="58" t="n"/>
      <c r="D21" s="58" t="n"/>
      <c r="E21" s="58" t="n"/>
      <c r="F21" s="58" t="n"/>
      <c r="G21" s="58" t="n"/>
      <c r="H21" s="58" t="n"/>
      <c r="I21" s="58" t="n"/>
      <c r="J21" s="58" t="n"/>
      <c r="K21" s="58" t="n"/>
      <c r="L21" s="58" t="n"/>
      <c r="M21" s="58" t="n"/>
      <c r="N21" s="58" t="n"/>
      <c r="O21" s="58" t="n"/>
      <c r="P21" s="58" t="n"/>
      <c r="Q21" s="58" t="n"/>
      <c r="R21" s="58" t="n"/>
      <c r="S21" s="58" t="n"/>
      <c r="T21" s="58" t="n"/>
      <c r="U21" s="58" t="n"/>
      <c r="V21" s="58" t="n"/>
      <c r="W21" s="58" t="n"/>
      <c r="X21" s="58" t="n"/>
      <c r="Y21" s="58" t="n"/>
      <c r="Z21" s="58" t="n"/>
      <c r="AA21" s="58" t="n"/>
      <c r="AB21" s="58" t="n"/>
      <c r="AC21" s="58" t="n"/>
      <c r="AD21" s="58" t="n"/>
      <c r="AE21" s="58" t="n"/>
      <c r="AF21" s="58" t="n"/>
      <c r="AG21" s="58" t="n"/>
      <c r="AH21" s="58" t="n"/>
      <c r="AI21" s="58" t="n"/>
    </row>
    <row r="22" ht="15" customHeight="1" s="44">
      <c r="A22" s="62" t="inlineStr">
        <is>
          <t>TKI000:buspassmiles</t>
        </is>
      </c>
      <c r="B22" s="66" t="inlineStr">
        <is>
          <t xml:space="preserve">   Bus Transportation</t>
        </is>
      </c>
      <c r="C22" s="67" t="n">
        <v>210.138504</v>
      </c>
      <c r="D22" s="67" t="n">
        <v>211.126221</v>
      </c>
      <c r="E22" s="67" t="n">
        <v>212.116196</v>
      </c>
      <c r="F22" s="67" t="n">
        <v>213.086014</v>
      </c>
      <c r="G22" s="67" t="n">
        <v>214.013611</v>
      </c>
      <c r="H22" s="67" t="n">
        <v>214.961044</v>
      </c>
      <c r="I22" s="67" t="n">
        <v>215.984207</v>
      </c>
      <c r="J22" s="67" t="n">
        <v>216.989807</v>
      </c>
      <c r="K22" s="67" t="n">
        <v>217.979996</v>
      </c>
      <c r="L22" s="67" t="n">
        <v>218.980942</v>
      </c>
      <c r="M22" s="67" t="n">
        <v>219.967789</v>
      </c>
      <c r="N22" s="67" t="n">
        <v>220.906219</v>
      </c>
      <c r="O22" s="67" t="n">
        <v>221.806335</v>
      </c>
      <c r="P22" s="67" t="n">
        <v>222.677887</v>
      </c>
      <c r="Q22" s="67" t="n">
        <v>223.454681</v>
      </c>
      <c r="R22" s="67" t="n">
        <v>224.188705</v>
      </c>
      <c r="S22" s="67" t="n">
        <v>224.882385</v>
      </c>
      <c r="T22" s="67" t="n">
        <v>225.53923</v>
      </c>
      <c r="U22" s="67" t="n">
        <v>226.163376</v>
      </c>
      <c r="V22" s="67" t="n">
        <v>226.757782</v>
      </c>
      <c r="W22" s="67" t="n">
        <v>227.324661</v>
      </c>
      <c r="X22" s="67" t="n">
        <v>227.866318</v>
      </c>
      <c r="Y22" s="67" t="n">
        <v>228.385147</v>
      </c>
      <c r="Z22" s="67" t="n">
        <v>228.884415</v>
      </c>
      <c r="AA22" s="67" t="n">
        <v>229.368561</v>
      </c>
      <c r="AB22" s="67" t="n">
        <v>229.843033</v>
      </c>
      <c r="AC22" s="67" t="n">
        <v>230.314423</v>
      </c>
      <c r="AD22" s="67" t="n">
        <v>230.789627</v>
      </c>
      <c r="AE22" s="67" t="n">
        <v>231.27655</v>
      </c>
      <c r="AF22" s="67" t="n">
        <v>231.782486</v>
      </c>
      <c r="AG22" s="67" t="n">
        <v>232.314438</v>
      </c>
      <c r="AH22" s="67" t="n">
        <v>232.866287</v>
      </c>
      <c r="AI22" s="103" t="n">
        <v>0.003318</v>
      </c>
      <c r="AJ22" s="69" t="n"/>
      <c r="AK22" s="104" t="n"/>
    </row>
    <row r="23" ht="15" customHeight="1" s="44">
      <c r="A23" s="62" t="inlineStr">
        <is>
          <t>TKI000:railpassmiles</t>
        </is>
      </c>
      <c r="B23" s="66" t="inlineStr">
        <is>
          <t xml:space="preserve">   Passenger Rail</t>
        </is>
      </c>
      <c r="C23" s="67" t="n">
        <v>41.270718</v>
      </c>
      <c r="D23" s="67" t="n">
        <v>41.787064</v>
      </c>
      <c r="E23" s="67" t="n">
        <v>42.273472</v>
      </c>
      <c r="F23" s="67" t="n">
        <v>42.692013</v>
      </c>
      <c r="G23" s="67" t="n">
        <v>43.087185</v>
      </c>
      <c r="H23" s="67" t="n">
        <v>43.547894</v>
      </c>
      <c r="I23" s="67" t="n">
        <v>43.981548</v>
      </c>
      <c r="J23" s="67" t="n">
        <v>44.413063</v>
      </c>
      <c r="K23" s="67" t="n">
        <v>44.847313</v>
      </c>
      <c r="L23" s="67" t="n">
        <v>45.290306</v>
      </c>
      <c r="M23" s="67" t="n">
        <v>45.732231</v>
      </c>
      <c r="N23" s="67" t="n">
        <v>46.097332</v>
      </c>
      <c r="O23" s="67" t="n">
        <v>46.52177</v>
      </c>
      <c r="P23" s="67" t="n">
        <v>46.947929</v>
      </c>
      <c r="Q23" s="67" t="n">
        <v>47.350235</v>
      </c>
      <c r="R23" s="67" t="n">
        <v>47.743633</v>
      </c>
      <c r="S23" s="67" t="n">
        <v>48.129707</v>
      </c>
      <c r="T23" s="67" t="n">
        <v>48.503265</v>
      </c>
      <c r="U23" s="67" t="n">
        <v>48.885925</v>
      </c>
      <c r="V23" s="67" t="n">
        <v>49.243778</v>
      </c>
      <c r="W23" s="67" t="n">
        <v>49.594818</v>
      </c>
      <c r="X23" s="67" t="n">
        <v>49.96273</v>
      </c>
      <c r="Y23" s="67" t="n">
        <v>50.311367</v>
      </c>
      <c r="Z23" s="67" t="n">
        <v>50.637199</v>
      </c>
      <c r="AA23" s="67" t="n">
        <v>50.973183</v>
      </c>
      <c r="AB23" s="67" t="n">
        <v>51.300755</v>
      </c>
      <c r="AC23" s="67" t="n">
        <v>51.618889</v>
      </c>
      <c r="AD23" s="67" t="n">
        <v>51.956635</v>
      </c>
      <c r="AE23" s="67" t="n">
        <v>52.282963</v>
      </c>
      <c r="AF23" s="67" t="n">
        <v>52.617115</v>
      </c>
      <c r="AG23" s="67" t="n">
        <v>52.959713</v>
      </c>
      <c r="AH23" s="67" t="n">
        <v>53.302132</v>
      </c>
      <c r="AI23" s="103" t="n">
        <v>0.008286</v>
      </c>
      <c r="AJ23" s="69" t="n"/>
      <c r="AK23" s="104" t="n"/>
    </row>
    <row r="24" ht="15" customHeight="1" s="44">
      <c r="A24" s="58" t="n"/>
      <c r="B24" s="65" t="inlineStr">
        <is>
          <t xml:space="preserve"> (billion seat miles available)</t>
        </is>
      </c>
      <c r="C24" s="58" t="n"/>
      <c r="D24" s="58" t="n"/>
      <c r="E24" s="58" t="n"/>
      <c r="F24" s="58" t="n"/>
      <c r="G24" s="58" t="n"/>
      <c r="H24" s="58" t="n"/>
      <c r="I24" s="58" t="n"/>
      <c r="J24" s="58" t="n"/>
      <c r="K24" s="58" t="n"/>
      <c r="L24" s="58" t="n"/>
      <c r="M24" s="58" t="n"/>
      <c r="N24" s="58" t="n"/>
      <c r="O24" s="58" t="n"/>
      <c r="P24" s="58" t="n"/>
      <c r="Q24" s="58" t="n"/>
      <c r="R24" s="58" t="n"/>
      <c r="S24" s="58" t="n"/>
      <c r="T24" s="58" t="n"/>
      <c r="U24" s="58" t="n"/>
      <c r="V24" s="58" t="n"/>
      <c r="W24" s="58" t="n"/>
      <c r="X24" s="58" t="n"/>
      <c r="Y24" s="58" t="n"/>
      <c r="Z24" s="58" t="n"/>
      <c r="AA24" s="58" t="n"/>
      <c r="AB24" s="58" t="n"/>
      <c r="AC24" s="58" t="n"/>
      <c r="AD24" s="58" t="n"/>
      <c r="AE24" s="58" t="n"/>
      <c r="AF24" s="58" t="n"/>
      <c r="AG24" s="58" t="n"/>
      <c r="AH24" s="58" t="n"/>
      <c r="AI24" s="58" t="n"/>
    </row>
    <row r="25" ht="15" customHeight="1" s="44">
      <c r="A25" s="62" t="inlineStr">
        <is>
          <t>TKI000:ba_Air</t>
        </is>
      </c>
      <c r="B25" s="66" t="inlineStr">
        <is>
          <t xml:space="preserve">   Air</t>
        </is>
      </c>
      <c r="C25" s="67" t="n">
        <v>1222.993408</v>
      </c>
      <c r="D25" s="67" t="n">
        <v>1243.468628</v>
      </c>
      <c r="E25" s="67" t="n">
        <v>1263.698242</v>
      </c>
      <c r="F25" s="67" t="n">
        <v>1279.342773</v>
      </c>
      <c r="G25" s="67" t="n">
        <v>1292.897217</v>
      </c>
      <c r="H25" s="67" t="n">
        <v>1310.981079</v>
      </c>
      <c r="I25" s="67" t="n">
        <v>1331.666992</v>
      </c>
      <c r="J25" s="67" t="n">
        <v>1352.321655</v>
      </c>
      <c r="K25" s="67" t="n">
        <v>1374.114136</v>
      </c>
      <c r="L25" s="67" t="n">
        <v>1397.456787</v>
      </c>
      <c r="M25" s="67" t="n">
        <v>1422.597534</v>
      </c>
      <c r="N25" s="67" t="n">
        <v>1448.389404</v>
      </c>
      <c r="O25" s="67" t="n">
        <v>1473.988892</v>
      </c>
      <c r="P25" s="67" t="n">
        <v>1500.674316</v>
      </c>
      <c r="Q25" s="67" t="n">
        <v>1527.42334</v>
      </c>
      <c r="R25" s="67" t="n">
        <v>1553.67334</v>
      </c>
      <c r="S25" s="67" t="n">
        <v>1579.608154</v>
      </c>
      <c r="T25" s="67" t="n">
        <v>1605.93335</v>
      </c>
      <c r="U25" s="67" t="n">
        <v>1632.482178</v>
      </c>
      <c r="V25" s="67" t="n">
        <v>1659.339478</v>
      </c>
      <c r="W25" s="67" t="n">
        <v>1686.973511</v>
      </c>
      <c r="X25" s="67" t="n">
        <v>1716.016479</v>
      </c>
      <c r="Y25" s="67" t="n">
        <v>1744.752686</v>
      </c>
      <c r="Z25" s="67" t="n">
        <v>1774.370239</v>
      </c>
      <c r="AA25" s="67" t="n">
        <v>1805.275269</v>
      </c>
      <c r="AB25" s="67" t="n">
        <v>1836.721069</v>
      </c>
      <c r="AC25" s="67" t="n">
        <v>1869.710571</v>
      </c>
      <c r="AD25" s="67" t="n">
        <v>1903.981689</v>
      </c>
      <c r="AE25" s="67" t="n">
        <v>1938.863647</v>
      </c>
      <c r="AF25" s="67" t="n">
        <v>1974.339844</v>
      </c>
      <c r="AG25" s="67" t="n">
        <v>2010.177002</v>
      </c>
      <c r="AH25" s="67" t="n">
        <v>2046.809448</v>
      </c>
      <c r="AI25" s="103" t="n">
        <v>0.016751</v>
      </c>
      <c r="AJ25" s="69" t="n"/>
      <c r="AK25" s="104" t="n"/>
    </row>
    <row r="26" ht="15" customHeight="1" s="44">
      <c r="A26" s="58" t="n"/>
      <c r="B26" s="65" t="inlineStr">
        <is>
          <t xml:space="preserve"> (billion ton miles traveled)</t>
        </is>
      </c>
      <c r="C26" s="58" t="n"/>
      <c r="D26" s="58" t="n"/>
      <c r="E26" s="58" t="n"/>
      <c r="F26" s="58" t="n"/>
      <c r="G26" s="58" t="n"/>
      <c r="H26" s="58" t="n"/>
      <c r="I26" s="58" t="n"/>
      <c r="J26" s="58" t="n"/>
      <c r="K26" s="58" t="n"/>
      <c r="L26" s="58" t="n"/>
      <c r="M26" s="58" t="n"/>
      <c r="N26" s="58" t="n"/>
      <c r="O26" s="58" t="n"/>
      <c r="P26" s="58" t="n"/>
      <c r="Q26" s="58" t="n"/>
      <c r="R26" s="58" t="n"/>
      <c r="S26" s="58" t="n"/>
      <c r="T26" s="58" t="n"/>
      <c r="U26" s="58" t="n"/>
      <c r="V26" s="58" t="n"/>
      <c r="W26" s="58" t="n"/>
      <c r="X26" s="58" t="n"/>
      <c r="Y26" s="58" t="n"/>
      <c r="Z26" s="58" t="n"/>
      <c r="AA26" s="58" t="n"/>
      <c r="AB26" s="58" t="n"/>
      <c r="AC26" s="58" t="n"/>
      <c r="AD26" s="58" t="n"/>
      <c r="AE26" s="58" t="n"/>
      <c r="AF26" s="58" t="n"/>
      <c r="AG26" s="58" t="n"/>
      <c r="AH26" s="58" t="n"/>
      <c r="AI26" s="58" t="n"/>
    </row>
    <row r="27" ht="15" customHeight="1" s="44">
      <c r="A27" s="62" t="inlineStr">
        <is>
          <t>TKI000:ba_Rail</t>
        </is>
      </c>
      <c r="B27" s="66" t="inlineStr">
        <is>
          <t xml:space="preserve">   Rail</t>
        </is>
      </c>
      <c r="C27" s="67" t="n">
        <v>1808.001221</v>
      </c>
      <c r="D27" s="67" t="n">
        <v>1718.230835</v>
      </c>
      <c r="E27" s="67" t="n">
        <v>1657.753784</v>
      </c>
      <c r="F27" s="67" t="n">
        <v>1663.47583</v>
      </c>
      <c r="G27" s="67" t="n">
        <v>1669.635254</v>
      </c>
      <c r="H27" s="67" t="n">
        <v>1676.81897</v>
      </c>
      <c r="I27" s="67" t="n">
        <v>1658.562744</v>
      </c>
      <c r="J27" s="67" t="n">
        <v>1694.850342</v>
      </c>
      <c r="K27" s="67" t="n">
        <v>1698.46106</v>
      </c>
      <c r="L27" s="67" t="n">
        <v>1702.06897</v>
      </c>
      <c r="M27" s="67" t="n">
        <v>1717.465698</v>
      </c>
      <c r="N27" s="67" t="n">
        <v>1719.67334</v>
      </c>
      <c r="O27" s="67" t="n">
        <v>1731.882324</v>
      </c>
      <c r="P27" s="67" t="n">
        <v>1739.742432</v>
      </c>
      <c r="Q27" s="67" t="n">
        <v>1752.389526</v>
      </c>
      <c r="R27" s="67" t="n">
        <v>1762.087769</v>
      </c>
      <c r="S27" s="67" t="n">
        <v>1763.626953</v>
      </c>
      <c r="T27" s="67" t="n">
        <v>1770.515991</v>
      </c>
      <c r="U27" s="67" t="n">
        <v>1762.8125</v>
      </c>
      <c r="V27" s="67" t="n">
        <v>1764.763916</v>
      </c>
      <c r="W27" s="67" t="n">
        <v>1762.198364</v>
      </c>
      <c r="X27" s="67" t="n">
        <v>1774.244019</v>
      </c>
      <c r="Y27" s="67" t="n">
        <v>1786.01355</v>
      </c>
      <c r="Z27" s="67" t="n">
        <v>1797.345337</v>
      </c>
      <c r="AA27" s="67" t="n">
        <v>1809.100342</v>
      </c>
      <c r="AB27" s="67" t="n">
        <v>1824.405518</v>
      </c>
      <c r="AC27" s="67" t="n">
        <v>1835.088623</v>
      </c>
      <c r="AD27" s="67" t="n">
        <v>1852.118286</v>
      </c>
      <c r="AE27" s="67" t="n">
        <v>1865.626831</v>
      </c>
      <c r="AF27" s="67" t="n">
        <v>1880.19519</v>
      </c>
      <c r="AG27" s="67" t="n">
        <v>1896.091309</v>
      </c>
      <c r="AH27" s="67" t="n">
        <v>1909.499512</v>
      </c>
      <c r="AI27" s="103" t="n">
        <v>0.001763</v>
      </c>
      <c r="AJ27" s="69" t="n"/>
      <c r="AK27" s="104" t="n"/>
    </row>
    <row r="28" ht="15" customHeight="1" s="44">
      <c r="A28" s="62" t="inlineStr">
        <is>
          <t>TKI000:ba_DomesticShipp</t>
        </is>
      </c>
      <c r="B28" s="66" t="inlineStr">
        <is>
          <t xml:space="preserve">   Domestic Shipping</t>
        </is>
      </c>
      <c r="C28" s="67" t="n">
        <v>416.680756</v>
      </c>
      <c r="D28" s="67" t="n">
        <v>407.262756</v>
      </c>
      <c r="E28" s="67" t="n">
        <v>398.791779</v>
      </c>
      <c r="F28" s="67" t="n">
        <v>390.064362</v>
      </c>
      <c r="G28" s="67" t="n">
        <v>380.788239</v>
      </c>
      <c r="H28" s="67" t="n">
        <v>371.094482</v>
      </c>
      <c r="I28" s="67" t="n">
        <v>361.785095</v>
      </c>
      <c r="J28" s="67" t="n">
        <v>353.384949</v>
      </c>
      <c r="K28" s="67" t="n">
        <v>343.757385</v>
      </c>
      <c r="L28" s="67" t="n">
        <v>334.937439</v>
      </c>
      <c r="M28" s="67" t="n">
        <v>325.658997</v>
      </c>
      <c r="N28" s="67" t="n">
        <v>316.621246</v>
      </c>
      <c r="O28" s="67" t="n">
        <v>312.555023</v>
      </c>
      <c r="P28" s="67" t="n">
        <v>308.572784</v>
      </c>
      <c r="Q28" s="67" t="n">
        <v>304.318329</v>
      </c>
      <c r="R28" s="67" t="n">
        <v>300.875549</v>
      </c>
      <c r="S28" s="67" t="n">
        <v>296.753571</v>
      </c>
      <c r="T28" s="67" t="n">
        <v>292.4133</v>
      </c>
      <c r="U28" s="67" t="n">
        <v>287.919861</v>
      </c>
      <c r="V28" s="67" t="n">
        <v>283.515015</v>
      </c>
      <c r="W28" s="67" t="n">
        <v>279.573303</v>
      </c>
      <c r="X28" s="67" t="n">
        <v>275.983368</v>
      </c>
      <c r="Y28" s="67" t="n">
        <v>274.839844</v>
      </c>
      <c r="Z28" s="67" t="n">
        <v>273.641663</v>
      </c>
      <c r="AA28" s="67" t="n">
        <v>272.452271</v>
      </c>
      <c r="AB28" s="67" t="n">
        <v>271.181274</v>
      </c>
      <c r="AC28" s="67" t="n">
        <v>269.868073</v>
      </c>
      <c r="AD28" s="67" t="n">
        <v>268.493927</v>
      </c>
      <c r="AE28" s="67" t="n">
        <v>267.26947</v>
      </c>
      <c r="AF28" s="67" t="n">
        <v>265.82373</v>
      </c>
      <c r="AG28" s="67" t="n">
        <v>264.615662</v>
      </c>
      <c r="AH28" s="67" t="n">
        <v>262.668091</v>
      </c>
      <c r="AI28" s="103" t="n">
        <v>-0.014775</v>
      </c>
      <c r="AJ28" s="69" t="n"/>
      <c r="AK28" s="104" t="n"/>
    </row>
    <row r="30" ht="15" customHeight="1" s="44">
      <c r="A30" s="58" t="n"/>
      <c r="B30" s="65" t="inlineStr">
        <is>
          <t>Energy Efficiency Indicators</t>
        </is>
      </c>
      <c r="C30" s="58" t="n"/>
      <c r="D30" s="58" t="n"/>
      <c r="E30" s="58" t="n"/>
      <c r="F30" s="58" t="n"/>
      <c r="G30" s="58" t="n"/>
      <c r="H30" s="58" t="n"/>
      <c r="I30" s="58" t="n"/>
      <c r="J30" s="58" t="n"/>
      <c r="K30" s="58" t="n"/>
      <c r="L30" s="58" t="n"/>
      <c r="M30" s="58" t="n"/>
      <c r="N30" s="58" t="n"/>
      <c r="O30" s="58" t="n"/>
      <c r="P30" s="58" t="n"/>
      <c r="Q30" s="58" t="n"/>
      <c r="R30" s="58" t="n"/>
      <c r="S30" s="58" t="n"/>
      <c r="T30" s="58" t="n"/>
      <c r="U30" s="58" t="n"/>
      <c r="V30" s="58" t="n"/>
      <c r="W30" s="58" t="n"/>
      <c r="X30" s="58" t="n"/>
      <c r="Y30" s="58" t="n"/>
      <c r="Z30" s="58" t="n"/>
      <c r="AA30" s="58" t="n"/>
      <c r="AB30" s="58" t="n"/>
      <c r="AC30" s="58" t="n"/>
      <c r="AD30" s="58" t="n"/>
      <c r="AE30" s="58" t="n"/>
      <c r="AF30" s="58" t="n"/>
      <c r="AG30" s="58" t="n"/>
      <c r="AH30" s="58" t="n"/>
      <c r="AI30" s="58" t="n"/>
    </row>
    <row r="31" ht="15" customHeight="1" s="44">
      <c r="A31" s="58" t="n"/>
      <c r="B31" s="65" t="inlineStr">
        <is>
          <t xml:space="preserve"> (miles per gallon)</t>
        </is>
      </c>
      <c r="C31" s="58" t="n"/>
      <c r="D31" s="58" t="n"/>
      <c r="E31" s="58" t="n"/>
      <c r="F31" s="58" t="n"/>
      <c r="G31" s="58" t="n"/>
      <c r="H31" s="58" t="n"/>
      <c r="I31" s="58" t="n"/>
      <c r="J31" s="58" t="n"/>
      <c r="K31" s="58" t="n"/>
      <c r="L31" s="58" t="n"/>
      <c r="M31" s="58" t="n"/>
      <c r="N31" s="58" t="n"/>
      <c r="O31" s="58" t="n"/>
      <c r="P31" s="58" t="n"/>
      <c r="Q31" s="58" t="n"/>
      <c r="R31" s="58" t="n"/>
      <c r="S31" s="58" t="n"/>
      <c r="T31" s="58" t="n"/>
      <c r="U31" s="58" t="n"/>
      <c r="V31" s="58" t="n"/>
      <c r="W31" s="58" t="n"/>
      <c r="X31" s="58" t="n"/>
      <c r="Y31" s="58" t="n"/>
      <c r="Z31" s="58" t="n"/>
      <c r="AA31" s="58" t="n"/>
      <c r="AB31" s="58" t="n"/>
      <c r="AC31" s="58" t="n"/>
      <c r="AD31" s="58" t="n"/>
      <c r="AE31" s="58" t="n"/>
      <c r="AF31" s="58" t="n"/>
      <c r="AG31" s="58" t="n"/>
      <c r="AH31" s="58" t="n"/>
      <c r="AI31" s="58" t="n"/>
    </row>
    <row r="32" ht="15" customHeight="1" s="44">
      <c r="A32" s="62" t="inlineStr">
        <is>
          <t>TKI000:ca_AvgCAFEStand</t>
        </is>
      </c>
      <c r="B32" s="66" t="inlineStr">
        <is>
          <t xml:space="preserve">   New Light-Duty Vehicle CAFE Standard 2/</t>
        </is>
      </c>
      <c r="C32" s="105" t="n">
        <v>34.359936</v>
      </c>
      <c r="D32" s="105" t="n">
        <v>35.35136</v>
      </c>
      <c r="E32" s="105" t="n">
        <v>36.953194</v>
      </c>
      <c r="F32" s="105" t="n">
        <v>38.558754</v>
      </c>
      <c r="G32" s="105" t="n">
        <v>40.351761</v>
      </c>
      <c r="H32" s="105" t="n">
        <v>41.941303</v>
      </c>
      <c r="I32" s="105" t="n">
        <v>44.09626</v>
      </c>
      <c r="J32" s="105" t="n">
        <v>44.120296</v>
      </c>
      <c r="K32" s="105" t="n">
        <v>44.210178</v>
      </c>
      <c r="L32" s="105" t="n">
        <v>44.296974</v>
      </c>
      <c r="M32" s="105" t="n">
        <v>44.392662</v>
      </c>
      <c r="N32" s="105" t="n">
        <v>44.532444</v>
      </c>
      <c r="O32" s="105" t="n">
        <v>44.625572</v>
      </c>
      <c r="P32" s="105" t="n">
        <v>44.703674</v>
      </c>
      <c r="Q32" s="105" t="n">
        <v>44.802834</v>
      </c>
      <c r="R32" s="105" t="n">
        <v>44.903492</v>
      </c>
      <c r="S32" s="105" t="n">
        <v>44.98341</v>
      </c>
      <c r="T32" s="105" t="n">
        <v>45.053413</v>
      </c>
      <c r="U32" s="105" t="n">
        <v>45.096996</v>
      </c>
      <c r="V32" s="105" t="n">
        <v>45.145893</v>
      </c>
      <c r="W32" s="105" t="n">
        <v>45.201576</v>
      </c>
      <c r="X32" s="105" t="n">
        <v>45.234776</v>
      </c>
      <c r="Y32" s="105" t="n">
        <v>45.265034</v>
      </c>
      <c r="Z32" s="105" t="n">
        <v>45.31963</v>
      </c>
      <c r="AA32" s="105" t="n">
        <v>45.359489</v>
      </c>
      <c r="AB32" s="105" t="n">
        <v>45.390076</v>
      </c>
      <c r="AC32" s="105" t="n">
        <v>45.432419</v>
      </c>
      <c r="AD32" s="105" t="n">
        <v>45.447433</v>
      </c>
      <c r="AE32" s="105" t="n">
        <v>45.483658</v>
      </c>
      <c r="AF32" s="105" t="n">
        <v>45.514591</v>
      </c>
      <c r="AG32" s="105" t="n">
        <v>45.531631</v>
      </c>
      <c r="AH32" s="105" t="n">
        <v>45.544147</v>
      </c>
      <c r="AI32" s="103" t="n">
        <v>0.009131</v>
      </c>
      <c r="AJ32" s="106" t="n"/>
      <c r="AK32" s="104" t="n"/>
    </row>
    <row r="33" ht="15" customHeight="1" s="44">
      <c r="A33" s="62" t="inlineStr">
        <is>
          <t>TKI000:ca_CarCAFEStand</t>
        </is>
      </c>
      <c r="B33" s="66" t="inlineStr">
        <is>
          <t xml:space="preserve">     New Car 2/</t>
        </is>
      </c>
      <c r="C33" s="105" t="n">
        <v>40.551155</v>
      </c>
      <c r="D33" s="105" t="n">
        <v>42.370113</v>
      </c>
      <c r="E33" s="105" t="n">
        <v>44.312874</v>
      </c>
      <c r="F33" s="105" t="n">
        <v>46.420605</v>
      </c>
      <c r="G33" s="105" t="n">
        <v>48.728371</v>
      </c>
      <c r="H33" s="105" t="n">
        <v>50.080925</v>
      </c>
      <c r="I33" s="105" t="n">
        <v>52.785629</v>
      </c>
      <c r="J33" s="105" t="n">
        <v>52.786381</v>
      </c>
      <c r="K33" s="105" t="n">
        <v>52.79248</v>
      </c>
      <c r="L33" s="105" t="n">
        <v>52.79248</v>
      </c>
      <c r="M33" s="105" t="n">
        <v>52.802792</v>
      </c>
      <c r="N33" s="105" t="n">
        <v>52.82547</v>
      </c>
      <c r="O33" s="105" t="n">
        <v>52.82547</v>
      </c>
      <c r="P33" s="105" t="n">
        <v>52.82547</v>
      </c>
      <c r="Q33" s="105" t="n">
        <v>52.825821</v>
      </c>
      <c r="R33" s="105" t="n">
        <v>52.826488</v>
      </c>
      <c r="S33" s="105" t="n">
        <v>52.826488</v>
      </c>
      <c r="T33" s="105" t="n">
        <v>52.827732</v>
      </c>
      <c r="U33" s="105" t="n">
        <v>52.827732</v>
      </c>
      <c r="V33" s="105" t="n">
        <v>52.830009</v>
      </c>
      <c r="W33" s="105" t="n">
        <v>52.832088</v>
      </c>
      <c r="X33" s="105" t="n">
        <v>52.832088</v>
      </c>
      <c r="Y33" s="105" t="n">
        <v>52.832088</v>
      </c>
      <c r="Z33" s="105" t="n">
        <v>52.839794</v>
      </c>
      <c r="AA33" s="105" t="n">
        <v>52.839794</v>
      </c>
      <c r="AB33" s="105" t="n">
        <v>52.839794</v>
      </c>
      <c r="AC33" s="105" t="n">
        <v>52.842426</v>
      </c>
      <c r="AD33" s="105" t="n">
        <v>52.842426</v>
      </c>
      <c r="AE33" s="105" t="n">
        <v>52.849854</v>
      </c>
      <c r="AF33" s="105" t="n">
        <v>52.849854</v>
      </c>
      <c r="AG33" s="105" t="n">
        <v>52.849854</v>
      </c>
      <c r="AH33" s="105" t="n">
        <v>52.849854</v>
      </c>
      <c r="AI33" s="103" t="n">
        <v>0.008581999999999999</v>
      </c>
      <c r="AJ33" s="106" t="n"/>
      <c r="AK33" s="104" t="n"/>
    </row>
    <row r="34" ht="15" customHeight="1" s="44">
      <c r="A34" s="62" t="inlineStr">
        <is>
          <t>TKI000:ca_TwukCAFEStand</t>
        </is>
      </c>
      <c r="B34" s="66" t="inlineStr">
        <is>
          <t xml:space="preserve">     New Light Truck 2/</t>
        </is>
      </c>
      <c r="C34" s="105" t="n">
        <v>30.2997</v>
      </c>
      <c r="D34" s="105" t="n">
        <v>30.886612</v>
      </c>
      <c r="E34" s="105" t="n">
        <v>32.375694</v>
      </c>
      <c r="F34" s="105" t="n">
        <v>33.77755</v>
      </c>
      <c r="G34" s="105" t="n">
        <v>35.304012</v>
      </c>
      <c r="H34" s="105" t="n">
        <v>36.982052</v>
      </c>
      <c r="I34" s="105" t="n">
        <v>38.76236</v>
      </c>
      <c r="J34" s="105" t="n">
        <v>38.769798</v>
      </c>
      <c r="K34" s="105" t="n">
        <v>38.769798</v>
      </c>
      <c r="L34" s="105" t="n">
        <v>38.769825</v>
      </c>
      <c r="M34" s="105" t="n">
        <v>38.769825</v>
      </c>
      <c r="N34" s="105" t="n">
        <v>38.769825</v>
      </c>
      <c r="O34" s="105" t="n">
        <v>38.769825</v>
      </c>
      <c r="P34" s="105" t="n">
        <v>38.769825</v>
      </c>
      <c r="Q34" s="105" t="n">
        <v>38.769825</v>
      </c>
      <c r="R34" s="105" t="n">
        <v>38.769825</v>
      </c>
      <c r="S34" s="105" t="n">
        <v>38.769825</v>
      </c>
      <c r="T34" s="105" t="n">
        <v>38.769825</v>
      </c>
      <c r="U34" s="105" t="n">
        <v>38.769844</v>
      </c>
      <c r="V34" s="105" t="n">
        <v>38.769844</v>
      </c>
      <c r="W34" s="105" t="n">
        <v>38.769844</v>
      </c>
      <c r="X34" s="105" t="n">
        <v>38.769844</v>
      </c>
      <c r="Y34" s="105" t="n">
        <v>38.769844</v>
      </c>
      <c r="Z34" s="105" t="n">
        <v>38.769844</v>
      </c>
      <c r="AA34" s="105" t="n">
        <v>38.769844</v>
      </c>
      <c r="AB34" s="105" t="n">
        <v>38.769844</v>
      </c>
      <c r="AC34" s="105" t="n">
        <v>38.769844</v>
      </c>
      <c r="AD34" s="105" t="n">
        <v>38.769855</v>
      </c>
      <c r="AE34" s="105" t="n">
        <v>38.769855</v>
      </c>
      <c r="AF34" s="105" t="n">
        <v>38.769855</v>
      </c>
      <c r="AG34" s="105" t="n">
        <v>38.769855</v>
      </c>
      <c r="AH34" s="105" t="n">
        <v>38.769855</v>
      </c>
      <c r="AI34" s="103" t="n">
        <v>0.007983000000000001</v>
      </c>
      <c r="AJ34" s="106" t="n"/>
      <c r="AK34" s="104" t="n"/>
    </row>
    <row r="35" ht="15" customHeight="1" s="44">
      <c r="A35" s="62" t="inlineStr">
        <is>
          <t>TKI000:ca_NewVehCred</t>
        </is>
      </c>
      <c r="B35" s="66" t="inlineStr">
        <is>
          <t xml:space="preserve">   Compliance New Light-Duty Vehicle 3/</t>
        </is>
      </c>
      <c r="C35" s="105" t="n">
        <v>35.34803</v>
      </c>
      <c r="D35" s="105" t="n">
        <v>36.33147</v>
      </c>
      <c r="E35" s="105" t="n">
        <v>37.805935</v>
      </c>
      <c r="F35" s="105" t="n">
        <v>39.52195</v>
      </c>
      <c r="G35" s="105" t="n">
        <v>40.970486</v>
      </c>
      <c r="H35" s="105" t="n">
        <v>42.743099</v>
      </c>
      <c r="I35" s="105" t="n">
        <v>44.890606</v>
      </c>
      <c r="J35" s="105" t="n">
        <v>45.166515</v>
      </c>
      <c r="K35" s="105" t="n">
        <v>45.314121</v>
      </c>
      <c r="L35" s="105" t="n">
        <v>45.45306</v>
      </c>
      <c r="M35" s="105" t="n">
        <v>45.628639</v>
      </c>
      <c r="N35" s="105" t="n">
        <v>45.923031</v>
      </c>
      <c r="O35" s="105" t="n">
        <v>46.216766</v>
      </c>
      <c r="P35" s="105" t="n">
        <v>46.47707</v>
      </c>
      <c r="Q35" s="105" t="n">
        <v>46.76479</v>
      </c>
      <c r="R35" s="105" t="n">
        <v>47.046085</v>
      </c>
      <c r="S35" s="105" t="n">
        <v>47.295376</v>
      </c>
      <c r="T35" s="105" t="n">
        <v>47.507084</v>
      </c>
      <c r="U35" s="105" t="n">
        <v>47.663441</v>
      </c>
      <c r="V35" s="105" t="n">
        <v>47.813652</v>
      </c>
      <c r="W35" s="105" t="n">
        <v>47.98315</v>
      </c>
      <c r="X35" s="105" t="n">
        <v>48.103489</v>
      </c>
      <c r="Y35" s="105" t="n">
        <v>48.168182</v>
      </c>
      <c r="Z35" s="105" t="n">
        <v>48.280079</v>
      </c>
      <c r="AA35" s="105" t="n">
        <v>48.384995</v>
      </c>
      <c r="AB35" s="105" t="n">
        <v>48.463165</v>
      </c>
      <c r="AC35" s="105" t="n">
        <v>48.568672</v>
      </c>
      <c r="AD35" s="105" t="n">
        <v>48.631886</v>
      </c>
      <c r="AE35" s="105" t="n">
        <v>48.735107</v>
      </c>
      <c r="AF35" s="105" t="n">
        <v>48.859035</v>
      </c>
      <c r="AG35" s="105" t="n">
        <v>48.953663</v>
      </c>
      <c r="AH35" s="105" t="n">
        <v>49.035965</v>
      </c>
      <c r="AI35" s="103" t="n">
        <v>0.010614</v>
      </c>
      <c r="AJ35" s="106" t="n"/>
      <c r="AK35" s="104" t="n"/>
    </row>
    <row r="36" ht="15" customHeight="1" s="44">
      <c r="A36" s="62" t="inlineStr">
        <is>
          <t>TKI000:ca_NewCarCred</t>
        </is>
      </c>
      <c r="B36" s="66" t="inlineStr">
        <is>
          <t xml:space="preserve">     New Car 3/</t>
        </is>
      </c>
      <c r="C36" s="105" t="n">
        <v>42.355896</v>
      </c>
      <c r="D36" s="105" t="n">
        <v>43.52203</v>
      </c>
      <c r="E36" s="105" t="n">
        <v>45.686092</v>
      </c>
      <c r="F36" s="105" t="n">
        <v>47.601906</v>
      </c>
      <c r="G36" s="105" t="n">
        <v>49.522926</v>
      </c>
      <c r="H36" s="105" t="n">
        <v>51.179111</v>
      </c>
      <c r="I36" s="105" t="n">
        <v>54.055927</v>
      </c>
      <c r="J36" s="105" t="n">
        <v>54.250648</v>
      </c>
      <c r="K36" s="105" t="n">
        <v>54.269505</v>
      </c>
      <c r="L36" s="105" t="n">
        <v>54.367535</v>
      </c>
      <c r="M36" s="105" t="n">
        <v>54.542015</v>
      </c>
      <c r="N36" s="105" t="n">
        <v>54.867836</v>
      </c>
      <c r="O36" s="105" t="n">
        <v>55.297123</v>
      </c>
      <c r="P36" s="105" t="n">
        <v>55.661766</v>
      </c>
      <c r="Q36" s="105" t="n">
        <v>56.035698</v>
      </c>
      <c r="R36" s="105" t="n">
        <v>56.409073</v>
      </c>
      <c r="S36" s="105" t="n">
        <v>56.773605</v>
      </c>
      <c r="T36" s="105" t="n">
        <v>57.088905</v>
      </c>
      <c r="U36" s="105" t="n">
        <v>57.357613</v>
      </c>
      <c r="V36" s="105" t="n">
        <v>57.578697</v>
      </c>
      <c r="W36" s="105" t="n">
        <v>57.815842</v>
      </c>
      <c r="X36" s="105" t="n">
        <v>58.017147</v>
      </c>
      <c r="Y36" s="105" t="n">
        <v>58.108253</v>
      </c>
      <c r="Z36" s="105" t="n">
        <v>58.231464</v>
      </c>
      <c r="AA36" s="105" t="n">
        <v>58.386066</v>
      </c>
      <c r="AB36" s="105" t="n">
        <v>58.504181</v>
      </c>
      <c r="AC36" s="105" t="n">
        <v>58.640144</v>
      </c>
      <c r="AD36" s="105" t="n">
        <v>58.777409</v>
      </c>
      <c r="AE36" s="105" t="n">
        <v>58.917038</v>
      </c>
      <c r="AF36" s="105" t="n">
        <v>59.121719</v>
      </c>
      <c r="AG36" s="105" t="n">
        <v>59.304371</v>
      </c>
      <c r="AH36" s="105" t="n">
        <v>59.473419</v>
      </c>
      <c r="AI36" s="103" t="n">
        <v>0.011009</v>
      </c>
      <c r="AJ36" s="106" t="n"/>
      <c r="AK36" s="104" t="n"/>
    </row>
    <row r="37" ht="15" customHeight="1" s="44">
      <c r="A37" s="62" t="inlineStr">
        <is>
          <t>TKI000:ca_NewTwukCred</t>
        </is>
      </c>
      <c r="B37" s="66" t="inlineStr">
        <is>
          <t xml:space="preserve">     New Light Truck 3/</t>
        </is>
      </c>
      <c r="C37" s="105" t="n">
        <v>30.865843</v>
      </c>
      <c r="D37" s="105" t="n">
        <v>31.753515</v>
      </c>
      <c r="E37" s="105" t="n">
        <v>32.965439</v>
      </c>
      <c r="F37" s="105" t="n">
        <v>34.611713</v>
      </c>
      <c r="G37" s="105" t="n">
        <v>35.82468</v>
      </c>
      <c r="H37" s="105" t="n">
        <v>37.625984</v>
      </c>
      <c r="I37" s="105" t="n">
        <v>39.318005</v>
      </c>
      <c r="J37" s="105" t="n">
        <v>39.593361</v>
      </c>
      <c r="K37" s="105" t="n">
        <v>39.66433</v>
      </c>
      <c r="L37" s="105" t="n">
        <v>39.687981</v>
      </c>
      <c r="M37" s="105" t="n">
        <v>39.718243</v>
      </c>
      <c r="N37" s="105" t="n">
        <v>39.782551</v>
      </c>
      <c r="O37" s="105" t="n">
        <v>39.849575</v>
      </c>
      <c r="P37" s="105" t="n">
        <v>39.919708</v>
      </c>
      <c r="Q37" s="105" t="n">
        <v>39.986488</v>
      </c>
      <c r="R37" s="105" t="n">
        <v>40.036251</v>
      </c>
      <c r="S37" s="105" t="n">
        <v>40.073483</v>
      </c>
      <c r="T37" s="105" t="n">
        <v>40.095573</v>
      </c>
      <c r="U37" s="105" t="n">
        <v>40.104393</v>
      </c>
      <c r="V37" s="105" t="n">
        <v>40.120216</v>
      </c>
      <c r="W37" s="105" t="n">
        <v>40.141655</v>
      </c>
      <c r="X37" s="105" t="n">
        <v>40.14827</v>
      </c>
      <c r="Y37" s="105" t="n">
        <v>40.137218</v>
      </c>
      <c r="Z37" s="105" t="n">
        <v>40.137806</v>
      </c>
      <c r="AA37" s="105" t="n">
        <v>40.131596</v>
      </c>
      <c r="AB37" s="105" t="n">
        <v>40.122841</v>
      </c>
      <c r="AC37" s="105" t="n">
        <v>40.123493</v>
      </c>
      <c r="AD37" s="105" t="n">
        <v>40.110794</v>
      </c>
      <c r="AE37" s="105" t="n">
        <v>40.120575</v>
      </c>
      <c r="AF37" s="105" t="n">
        <v>40.128094</v>
      </c>
      <c r="AG37" s="105" t="n">
        <v>40.131535</v>
      </c>
      <c r="AH37" s="105" t="n">
        <v>40.133167</v>
      </c>
      <c r="AI37" s="103" t="n">
        <v>0.008505</v>
      </c>
      <c r="AJ37" s="106" t="n"/>
      <c r="AK37" s="104" t="n"/>
    </row>
    <row r="38" ht="15" customHeight="1" s="44">
      <c r="A38" s="62" t="inlineStr">
        <is>
          <t>TKI000:ca_TestedNewVeh</t>
        </is>
      </c>
      <c r="B38" s="66" t="inlineStr">
        <is>
          <t xml:space="preserve">   Tested New Light-Duty Vehicle 4/</t>
        </is>
      </c>
      <c r="C38" s="105" t="n">
        <v>34.962185</v>
      </c>
      <c r="D38" s="105" t="n">
        <v>36.07782</v>
      </c>
      <c r="E38" s="105" t="n">
        <v>37.481682</v>
      </c>
      <c r="F38" s="105" t="n">
        <v>39.178013</v>
      </c>
      <c r="G38" s="105" t="n">
        <v>40.60273</v>
      </c>
      <c r="H38" s="105" t="n">
        <v>42.325665</v>
      </c>
      <c r="I38" s="105" t="n">
        <v>44.414204</v>
      </c>
      <c r="J38" s="105" t="n">
        <v>44.636662</v>
      </c>
      <c r="K38" s="105" t="n">
        <v>44.754562</v>
      </c>
      <c r="L38" s="105" t="n">
        <v>44.868515</v>
      </c>
      <c r="M38" s="105" t="n">
        <v>45.012165</v>
      </c>
      <c r="N38" s="105" t="n">
        <v>45.254143</v>
      </c>
      <c r="O38" s="105" t="n">
        <v>45.490166</v>
      </c>
      <c r="P38" s="105" t="n">
        <v>45.692642</v>
      </c>
      <c r="Q38" s="105" t="n">
        <v>45.916821</v>
      </c>
      <c r="R38" s="105" t="n">
        <v>46.13187</v>
      </c>
      <c r="S38" s="105" t="n">
        <v>46.316261</v>
      </c>
      <c r="T38" s="105" t="n">
        <v>46.467762</v>
      </c>
      <c r="U38" s="105" t="n">
        <v>46.572838</v>
      </c>
      <c r="V38" s="105" t="n">
        <v>46.675343</v>
      </c>
      <c r="W38" s="105" t="n">
        <v>46.79422</v>
      </c>
      <c r="X38" s="105" t="n">
        <v>46.872993</v>
      </c>
      <c r="Y38" s="105" t="n">
        <v>46.911758</v>
      </c>
      <c r="Z38" s="105" t="n">
        <v>46.989674</v>
      </c>
      <c r="AA38" s="105" t="n">
        <v>47.060204</v>
      </c>
      <c r="AB38" s="105" t="n">
        <v>47.10947</v>
      </c>
      <c r="AC38" s="105" t="n">
        <v>47.181034</v>
      </c>
      <c r="AD38" s="105" t="n">
        <v>47.216785</v>
      </c>
      <c r="AE38" s="105" t="n">
        <v>47.284863</v>
      </c>
      <c r="AF38" s="105" t="n">
        <v>47.367229</v>
      </c>
      <c r="AG38" s="105" t="n">
        <v>47.4254</v>
      </c>
      <c r="AH38" s="105" t="n">
        <v>47.474064</v>
      </c>
      <c r="AI38" s="103" t="n">
        <v>0.009917</v>
      </c>
      <c r="AJ38" s="106" t="n"/>
      <c r="AK38" s="104" t="n"/>
    </row>
    <row r="39" ht="15" customHeight="1" s="44">
      <c r="A39" s="62" t="inlineStr">
        <is>
          <t>TKI000:ca_TestedNewCar</t>
        </is>
      </c>
      <c r="B39" s="66" t="inlineStr">
        <is>
          <t xml:space="preserve">     New Car 4/</t>
        </is>
      </c>
      <c r="C39" s="105" t="n">
        <v>41.71558</v>
      </c>
      <c r="D39" s="105" t="n">
        <v>42.904678</v>
      </c>
      <c r="E39" s="105" t="n">
        <v>44.852261</v>
      </c>
      <c r="F39" s="105" t="n">
        <v>46.718605</v>
      </c>
      <c r="G39" s="105" t="n">
        <v>48.564205</v>
      </c>
      <c r="H39" s="105" t="n">
        <v>50.097752</v>
      </c>
      <c r="I39" s="105" t="n">
        <v>52.823757</v>
      </c>
      <c r="J39" s="105" t="n">
        <v>52.980537</v>
      </c>
      <c r="K39" s="105" t="n">
        <v>52.974365</v>
      </c>
      <c r="L39" s="105" t="n">
        <v>53.023991</v>
      </c>
      <c r="M39" s="105" t="n">
        <v>53.131622</v>
      </c>
      <c r="N39" s="105" t="n">
        <v>53.353344</v>
      </c>
      <c r="O39" s="105" t="n">
        <v>53.654667</v>
      </c>
      <c r="P39" s="105" t="n">
        <v>53.895889</v>
      </c>
      <c r="Q39" s="105" t="n">
        <v>54.140747</v>
      </c>
      <c r="R39" s="105" t="n">
        <v>54.380005</v>
      </c>
      <c r="S39" s="105" t="n">
        <v>54.609379</v>
      </c>
      <c r="T39" s="105" t="n">
        <v>54.800747</v>
      </c>
      <c r="U39" s="105" t="n">
        <v>54.95792</v>
      </c>
      <c r="V39" s="105" t="n">
        <v>55.082287</v>
      </c>
      <c r="W39" s="105" t="n">
        <v>55.219044</v>
      </c>
      <c r="X39" s="105" t="n">
        <v>55.33213</v>
      </c>
      <c r="Y39" s="105" t="n">
        <v>55.370163</v>
      </c>
      <c r="Z39" s="105" t="n">
        <v>55.430744</v>
      </c>
      <c r="AA39" s="105" t="n">
        <v>55.51384</v>
      </c>
      <c r="AB39" s="105" t="n">
        <v>55.571159</v>
      </c>
      <c r="AC39" s="105" t="n">
        <v>55.640934</v>
      </c>
      <c r="AD39" s="105" t="n">
        <v>55.711987</v>
      </c>
      <c r="AE39" s="105" t="n">
        <v>55.781414</v>
      </c>
      <c r="AF39" s="105" t="n">
        <v>55.895</v>
      </c>
      <c r="AG39" s="105" t="n">
        <v>55.992493</v>
      </c>
      <c r="AH39" s="105" t="n">
        <v>56.080479</v>
      </c>
      <c r="AI39" s="103" t="n">
        <v>0.009591000000000001</v>
      </c>
      <c r="AJ39" s="106" t="n"/>
      <c r="AK39" s="104" t="n"/>
    </row>
    <row r="40" ht="15" customHeight="1" s="44">
      <c r="A40" s="62" t="inlineStr">
        <is>
          <t>TKI000:ca_TestedNewTwuk</t>
        </is>
      </c>
      <c r="B40" s="66" t="inlineStr">
        <is>
          <t xml:space="preserve">     New Light Truck 4/</t>
        </is>
      </c>
      <c r="C40" s="105" t="n">
        <v>30.612459</v>
      </c>
      <c r="D40" s="105" t="n">
        <v>31.679197</v>
      </c>
      <c r="E40" s="105" t="n">
        <v>32.881744</v>
      </c>
      <c r="F40" s="105" t="n">
        <v>34.521126</v>
      </c>
      <c r="G40" s="105" t="n">
        <v>35.730736</v>
      </c>
      <c r="H40" s="105" t="n">
        <v>37.522724</v>
      </c>
      <c r="I40" s="105" t="n">
        <v>39.197845</v>
      </c>
      <c r="J40" s="105" t="n">
        <v>39.41814</v>
      </c>
      <c r="K40" s="105" t="n">
        <v>39.468307</v>
      </c>
      <c r="L40" s="105" t="n">
        <v>39.487915</v>
      </c>
      <c r="M40" s="105" t="n">
        <v>39.513752</v>
      </c>
      <c r="N40" s="105" t="n">
        <v>39.56728</v>
      </c>
      <c r="O40" s="105" t="n">
        <v>39.623409</v>
      </c>
      <c r="P40" s="105" t="n">
        <v>39.680359</v>
      </c>
      <c r="Q40" s="105" t="n">
        <v>39.733006</v>
      </c>
      <c r="R40" s="105" t="n">
        <v>39.769043</v>
      </c>
      <c r="S40" s="105" t="n">
        <v>39.792927</v>
      </c>
      <c r="T40" s="105" t="n">
        <v>39.802223</v>
      </c>
      <c r="U40" s="105" t="n">
        <v>39.800735</v>
      </c>
      <c r="V40" s="105" t="n">
        <v>39.805943</v>
      </c>
      <c r="W40" s="105" t="n">
        <v>39.816502</v>
      </c>
      <c r="X40" s="105" t="n">
        <v>39.814701</v>
      </c>
      <c r="Y40" s="105" t="n">
        <v>39.800171</v>
      </c>
      <c r="Z40" s="105" t="n">
        <v>39.795967</v>
      </c>
      <c r="AA40" s="105" t="n">
        <v>39.786053</v>
      </c>
      <c r="AB40" s="105" t="n">
        <v>39.774296</v>
      </c>
      <c r="AC40" s="105" t="n">
        <v>39.770584</v>
      </c>
      <c r="AD40" s="105" t="n">
        <v>39.755814</v>
      </c>
      <c r="AE40" s="105" t="n">
        <v>39.760345</v>
      </c>
      <c r="AF40" s="105" t="n">
        <v>39.763214</v>
      </c>
      <c r="AG40" s="105" t="n">
        <v>39.762672</v>
      </c>
      <c r="AH40" s="105" t="n">
        <v>39.761116</v>
      </c>
      <c r="AI40" s="103" t="n">
        <v>0.008470999999999999</v>
      </c>
      <c r="AJ40" s="106" t="n"/>
      <c r="AK40" s="104" t="n"/>
    </row>
    <row r="41" ht="15" customHeight="1" s="44">
      <c r="A41" s="62" t="inlineStr">
        <is>
          <t>TKI000:ca_OnRoadNewVeh</t>
        </is>
      </c>
      <c r="B41" s="66" t="inlineStr">
        <is>
          <t xml:space="preserve">   On-Road New Light-Duty Vehicle 5/</t>
        </is>
      </c>
      <c r="C41" s="105" t="n">
        <v>28.523893</v>
      </c>
      <c r="D41" s="105" t="n">
        <v>29.43409</v>
      </c>
      <c r="E41" s="105" t="n">
        <v>30.579073</v>
      </c>
      <c r="F41" s="105" t="n">
        <v>31.962885</v>
      </c>
      <c r="G41" s="105" t="n">
        <v>33.125111</v>
      </c>
      <c r="H41" s="105" t="n">
        <v>34.530865</v>
      </c>
      <c r="I41" s="105" t="n">
        <v>36.234833</v>
      </c>
      <c r="J41" s="105" t="n">
        <v>36.416424</v>
      </c>
      <c r="K41" s="105" t="n">
        <v>36.512985</v>
      </c>
      <c r="L41" s="105" t="n">
        <v>36.606297</v>
      </c>
      <c r="M41" s="105" t="n">
        <v>36.72385</v>
      </c>
      <c r="N41" s="105" t="n">
        <v>36.921772</v>
      </c>
      <c r="O41" s="105" t="n">
        <v>37.114651</v>
      </c>
      <c r="P41" s="105" t="n">
        <v>37.280128</v>
      </c>
      <c r="Q41" s="105" t="n">
        <v>37.46339</v>
      </c>
      <c r="R41" s="105" t="n">
        <v>37.639217</v>
      </c>
      <c r="S41" s="105" t="n">
        <v>37.789944</v>
      </c>
      <c r="T41" s="105" t="n">
        <v>37.913792</v>
      </c>
      <c r="U41" s="105" t="n">
        <v>37.999664</v>
      </c>
      <c r="V41" s="105" t="n">
        <v>38.083469</v>
      </c>
      <c r="W41" s="105" t="n">
        <v>38.180664</v>
      </c>
      <c r="X41" s="105" t="n">
        <v>38.245045</v>
      </c>
      <c r="Y41" s="105" t="n">
        <v>38.276787</v>
      </c>
      <c r="Z41" s="105" t="n">
        <v>38.340557</v>
      </c>
      <c r="AA41" s="105" t="n">
        <v>38.398251</v>
      </c>
      <c r="AB41" s="105" t="n">
        <v>38.438549</v>
      </c>
      <c r="AC41" s="105" t="n">
        <v>38.497097</v>
      </c>
      <c r="AD41" s="105" t="n">
        <v>38.52631</v>
      </c>
      <c r="AE41" s="105" t="n">
        <v>38.581978</v>
      </c>
      <c r="AF41" s="105" t="n">
        <v>38.649288</v>
      </c>
      <c r="AG41" s="105" t="n">
        <v>38.696796</v>
      </c>
      <c r="AH41" s="105" t="n">
        <v>38.736534</v>
      </c>
      <c r="AI41" s="103" t="n">
        <v>0.009920999999999999</v>
      </c>
      <c r="AJ41" s="106" t="n"/>
      <c r="AK41" s="104" t="n"/>
    </row>
    <row r="42" ht="15" customHeight="1" s="44">
      <c r="A42" s="62" t="inlineStr">
        <is>
          <t>TKI000:ca_OnRoadNewCar</t>
        </is>
      </c>
      <c r="B42" s="66" t="inlineStr">
        <is>
          <t xml:space="preserve">     New Car 5/</t>
        </is>
      </c>
      <c r="C42" s="105" t="n">
        <v>34.065559</v>
      </c>
      <c r="D42" s="105" t="n">
        <v>35.036594</v>
      </c>
      <c r="E42" s="105" t="n">
        <v>36.627018</v>
      </c>
      <c r="F42" s="105" t="n">
        <v>38.1511</v>
      </c>
      <c r="G42" s="105" t="n">
        <v>39.658245</v>
      </c>
      <c r="H42" s="105" t="n">
        <v>40.910564</v>
      </c>
      <c r="I42" s="105" t="n">
        <v>43.136658</v>
      </c>
      <c r="J42" s="105" t="n">
        <v>43.264687</v>
      </c>
      <c r="K42" s="105" t="n">
        <v>43.259647</v>
      </c>
      <c r="L42" s="105" t="n">
        <v>43.300171</v>
      </c>
      <c r="M42" s="105" t="n">
        <v>43.388065</v>
      </c>
      <c r="N42" s="105" t="n">
        <v>43.569126</v>
      </c>
      <c r="O42" s="105" t="n">
        <v>43.815193</v>
      </c>
      <c r="P42" s="105" t="n">
        <v>44.012177</v>
      </c>
      <c r="Q42" s="105" t="n">
        <v>44.212132</v>
      </c>
      <c r="R42" s="105" t="n">
        <v>44.407513</v>
      </c>
      <c r="S42" s="105" t="n">
        <v>44.594826</v>
      </c>
      <c r="T42" s="105" t="n">
        <v>44.751099</v>
      </c>
      <c r="U42" s="105" t="n">
        <v>44.879448</v>
      </c>
      <c r="V42" s="105" t="n">
        <v>44.981007</v>
      </c>
      <c r="W42" s="105" t="n">
        <v>45.092686</v>
      </c>
      <c r="X42" s="105" t="n">
        <v>45.185032</v>
      </c>
      <c r="Y42" s="105" t="n">
        <v>45.216091</v>
      </c>
      <c r="Z42" s="105" t="n">
        <v>45.265564</v>
      </c>
      <c r="AA42" s="105" t="n">
        <v>45.33342</v>
      </c>
      <c r="AB42" s="105" t="n">
        <v>45.38023</v>
      </c>
      <c r="AC42" s="105" t="n">
        <v>45.437206</v>
      </c>
      <c r="AD42" s="105" t="n">
        <v>45.495232</v>
      </c>
      <c r="AE42" s="105" t="n">
        <v>45.551926</v>
      </c>
      <c r="AF42" s="105" t="n">
        <v>45.64468</v>
      </c>
      <c r="AG42" s="105" t="n">
        <v>45.724297</v>
      </c>
      <c r="AH42" s="105" t="n">
        <v>45.796146</v>
      </c>
      <c r="AI42" s="103" t="n">
        <v>0.009591000000000001</v>
      </c>
      <c r="AJ42" s="106" t="n"/>
      <c r="AK42" s="104" t="n"/>
    </row>
    <row r="43" ht="15" customHeight="1" s="44">
      <c r="A43" s="62" t="inlineStr">
        <is>
          <t>TKI000:ca_OnRoadNewTwuk</t>
        </is>
      </c>
      <c r="B43" s="66" t="inlineStr">
        <is>
          <t xml:space="preserve">     New Light Truck 5/</t>
        </is>
      </c>
      <c r="C43" s="105" t="n">
        <v>24.960115</v>
      </c>
      <c r="D43" s="105" t="n">
        <v>25.829887</v>
      </c>
      <c r="E43" s="105" t="n">
        <v>26.810394</v>
      </c>
      <c r="F43" s="105" t="n">
        <v>28.147078</v>
      </c>
      <c r="G43" s="105" t="n">
        <v>29.133343</v>
      </c>
      <c r="H43" s="105" t="n">
        <v>30.594456</v>
      </c>
      <c r="I43" s="105" t="n">
        <v>31.960279</v>
      </c>
      <c r="J43" s="105" t="n">
        <v>32.139896</v>
      </c>
      <c r="K43" s="105" t="n">
        <v>32.180801</v>
      </c>
      <c r="L43" s="105" t="n">
        <v>32.196789</v>
      </c>
      <c r="M43" s="105" t="n">
        <v>32.217857</v>
      </c>
      <c r="N43" s="105" t="n">
        <v>32.261501</v>
      </c>
      <c r="O43" s="105" t="n">
        <v>32.307266</v>
      </c>
      <c r="P43" s="105" t="n">
        <v>32.353699</v>
      </c>
      <c r="Q43" s="105" t="n">
        <v>32.396626</v>
      </c>
      <c r="R43" s="105" t="n">
        <v>32.42601</v>
      </c>
      <c r="S43" s="105" t="n">
        <v>32.445484</v>
      </c>
      <c r="T43" s="105" t="n">
        <v>32.453064</v>
      </c>
      <c r="U43" s="105" t="n">
        <v>32.451851</v>
      </c>
      <c r="V43" s="105" t="n">
        <v>32.456097</v>
      </c>
      <c r="W43" s="105" t="n">
        <v>32.464706</v>
      </c>
      <c r="X43" s="105" t="n">
        <v>32.463238</v>
      </c>
      <c r="Y43" s="105" t="n">
        <v>32.451389</v>
      </c>
      <c r="Z43" s="105" t="n">
        <v>32.447964</v>
      </c>
      <c r="AA43" s="105" t="n">
        <v>32.439877</v>
      </c>
      <c r="AB43" s="105" t="n">
        <v>32.43029</v>
      </c>
      <c r="AC43" s="105" t="n">
        <v>32.427265</v>
      </c>
      <c r="AD43" s="105" t="n">
        <v>32.415222</v>
      </c>
      <c r="AE43" s="105" t="n">
        <v>32.418919</v>
      </c>
      <c r="AF43" s="105" t="n">
        <v>32.421257</v>
      </c>
      <c r="AG43" s="105" t="n">
        <v>32.420815</v>
      </c>
      <c r="AH43" s="105" t="n">
        <v>32.419544</v>
      </c>
      <c r="AI43" s="103" t="n">
        <v>0.008470999999999999</v>
      </c>
      <c r="AJ43" s="106" t="n"/>
      <c r="AK43" s="104" t="n"/>
    </row>
    <row r="44" ht="15" customHeight="1" s="44">
      <c r="A44" s="62" t="inlineStr">
        <is>
          <t>TKI000:ca_Light-DutySto</t>
        </is>
      </c>
      <c r="B44" s="66" t="inlineStr">
        <is>
          <t xml:space="preserve">   Light-Duty Stock 6/</t>
        </is>
      </c>
      <c r="C44" s="105" t="n">
        <v>23.82198</v>
      </c>
      <c r="D44" s="105" t="n">
        <v>24.3067</v>
      </c>
      <c r="E44" s="105" t="n">
        <v>24.833633</v>
      </c>
      <c r="F44" s="105" t="n">
        <v>25.41851</v>
      </c>
      <c r="G44" s="105" t="n">
        <v>26.046684</v>
      </c>
      <c r="H44" s="105" t="n">
        <v>26.716642</v>
      </c>
      <c r="I44" s="105" t="n">
        <v>27.438921</v>
      </c>
      <c r="J44" s="105" t="n">
        <v>28.138626</v>
      </c>
      <c r="K44" s="105" t="n">
        <v>28.811089</v>
      </c>
      <c r="L44" s="105" t="n">
        <v>29.455507</v>
      </c>
      <c r="M44" s="105" t="n">
        <v>30.074062</v>
      </c>
      <c r="N44" s="105" t="n">
        <v>30.666443</v>
      </c>
      <c r="O44" s="105" t="n">
        <v>31.231798</v>
      </c>
      <c r="P44" s="105" t="n">
        <v>31.773788</v>
      </c>
      <c r="Q44" s="105" t="n">
        <v>32.29113</v>
      </c>
      <c r="R44" s="105" t="n">
        <v>32.784237</v>
      </c>
      <c r="S44" s="105" t="n">
        <v>33.250244</v>
      </c>
      <c r="T44" s="105" t="n">
        <v>33.686977</v>
      </c>
      <c r="U44" s="105" t="n">
        <v>34.091263</v>
      </c>
      <c r="V44" s="105" t="n">
        <v>34.461926</v>
      </c>
      <c r="W44" s="105" t="n">
        <v>34.799881</v>
      </c>
      <c r="X44" s="105" t="n">
        <v>35.102505</v>
      </c>
      <c r="Y44" s="105" t="n">
        <v>35.374195</v>
      </c>
      <c r="Z44" s="105" t="n">
        <v>35.617756</v>
      </c>
      <c r="AA44" s="105" t="n">
        <v>35.834686</v>
      </c>
      <c r="AB44" s="105" t="n">
        <v>36.028187</v>
      </c>
      <c r="AC44" s="105" t="n">
        <v>36.204796</v>
      </c>
      <c r="AD44" s="105" t="n">
        <v>36.362461</v>
      </c>
      <c r="AE44" s="105" t="n">
        <v>36.504475</v>
      </c>
      <c r="AF44" s="105" t="n">
        <v>36.635574</v>
      </c>
      <c r="AG44" s="105" t="n">
        <v>36.755085</v>
      </c>
      <c r="AH44" s="105" t="n">
        <v>36.863724</v>
      </c>
      <c r="AI44" s="103" t="n">
        <v>0.014184</v>
      </c>
      <c r="AJ44" s="106" t="n"/>
      <c r="AK44" s="104" t="n"/>
    </row>
    <row r="45" ht="15" customHeight="1" s="44">
      <c r="A45" s="62" t="inlineStr">
        <is>
          <t>TKI000:ca_NewCommercial</t>
        </is>
      </c>
      <c r="B45" s="66" t="inlineStr">
        <is>
          <t xml:space="preserve">   New Commercial Light Truck 1/</t>
        </is>
      </c>
      <c r="C45" s="105" t="n">
        <v>15.062469</v>
      </c>
      <c r="D45" s="105" t="n">
        <v>15.148309</v>
      </c>
      <c r="E45" s="105" t="n">
        <v>15.357668</v>
      </c>
      <c r="F45" s="105" t="n">
        <v>15.519157</v>
      </c>
      <c r="G45" s="105" t="n">
        <v>15.730559</v>
      </c>
      <c r="H45" s="105" t="n">
        <v>15.984111</v>
      </c>
      <c r="I45" s="105" t="n">
        <v>16.287107</v>
      </c>
      <c r="J45" s="105" t="n">
        <v>16.587555</v>
      </c>
      <c r="K45" s="105" t="n">
        <v>16.837505</v>
      </c>
      <c r="L45" s="105" t="n">
        <v>16.843925</v>
      </c>
      <c r="M45" s="105" t="n">
        <v>16.932478</v>
      </c>
      <c r="N45" s="105" t="n">
        <v>16.994154</v>
      </c>
      <c r="O45" s="105" t="n">
        <v>17.024437</v>
      </c>
      <c r="P45" s="105" t="n">
        <v>17.00733</v>
      </c>
      <c r="Q45" s="105" t="n">
        <v>16.981167</v>
      </c>
      <c r="R45" s="105" t="n">
        <v>16.955193</v>
      </c>
      <c r="S45" s="105" t="n">
        <v>16.92384</v>
      </c>
      <c r="T45" s="105" t="n">
        <v>16.906542</v>
      </c>
      <c r="U45" s="105" t="n">
        <v>16.888018</v>
      </c>
      <c r="V45" s="105" t="n">
        <v>16.8729</v>
      </c>
      <c r="W45" s="105" t="n">
        <v>16.866518</v>
      </c>
      <c r="X45" s="105" t="n">
        <v>16.860598</v>
      </c>
      <c r="Y45" s="105" t="n">
        <v>16.85931</v>
      </c>
      <c r="Z45" s="105" t="n">
        <v>16.786667</v>
      </c>
      <c r="AA45" s="105" t="n">
        <v>16.794161</v>
      </c>
      <c r="AB45" s="105" t="n">
        <v>16.804863</v>
      </c>
      <c r="AC45" s="105" t="n">
        <v>16.822395</v>
      </c>
      <c r="AD45" s="105" t="n">
        <v>16.850906</v>
      </c>
      <c r="AE45" s="105" t="n">
        <v>16.892603</v>
      </c>
      <c r="AF45" s="105" t="n">
        <v>16.949316</v>
      </c>
      <c r="AG45" s="105" t="n">
        <v>17.018202</v>
      </c>
      <c r="AH45" s="105" t="n">
        <v>17.088261</v>
      </c>
      <c r="AI45" s="103" t="n">
        <v>0.004079</v>
      </c>
      <c r="AJ45" s="106" t="n"/>
      <c r="AK45" s="104" t="n"/>
    </row>
    <row r="46" ht="15" customHeight="1" s="44">
      <c r="A46" s="62" t="inlineStr">
        <is>
          <t>TKI000:ca_StockCommerci</t>
        </is>
      </c>
      <c r="B46" s="66" t="inlineStr">
        <is>
          <t xml:space="preserve">   Stock Commercial Light Truck 1/</t>
        </is>
      </c>
      <c r="C46" s="105" t="n">
        <v>13.941457</v>
      </c>
      <c r="D46" s="105" t="n">
        <v>14.108075</v>
      </c>
      <c r="E46" s="105" t="n">
        <v>14.27477</v>
      </c>
      <c r="F46" s="105" t="n">
        <v>14.453884</v>
      </c>
      <c r="G46" s="105" t="n">
        <v>14.635632</v>
      </c>
      <c r="H46" s="105" t="n">
        <v>14.822127</v>
      </c>
      <c r="I46" s="105" t="n">
        <v>14.969368</v>
      </c>
      <c r="J46" s="105" t="n">
        <v>15.133811</v>
      </c>
      <c r="K46" s="105" t="n">
        <v>15.30735</v>
      </c>
      <c r="L46" s="105" t="n">
        <v>15.468732</v>
      </c>
      <c r="M46" s="105" t="n">
        <v>15.627772</v>
      </c>
      <c r="N46" s="105" t="n">
        <v>15.775725</v>
      </c>
      <c r="O46" s="105" t="n">
        <v>15.913797</v>
      </c>
      <c r="P46" s="105" t="n">
        <v>16.033529</v>
      </c>
      <c r="Q46" s="105" t="n">
        <v>16.136971</v>
      </c>
      <c r="R46" s="105" t="n">
        <v>16.222919</v>
      </c>
      <c r="S46" s="105" t="n">
        <v>16.300987</v>
      </c>
      <c r="T46" s="105" t="n">
        <v>16.368896</v>
      </c>
      <c r="U46" s="105" t="n">
        <v>16.421701</v>
      </c>
      <c r="V46" s="105" t="n">
        <v>16.470612</v>
      </c>
      <c r="W46" s="105" t="n">
        <v>16.51503</v>
      </c>
      <c r="X46" s="105" t="n">
        <v>16.553457</v>
      </c>
      <c r="Y46" s="105" t="n">
        <v>16.586046</v>
      </c>
      <c r="Z46" s="105" t="n">
        <v>16.615976</v>
      </c>
      <c r="AA46" s="105" t="n">
        <v>16.634699</v>
      </c>
      <c r="AB46" s="105" t="n">
        <v>16.648357</v>
      </c>
      <c r="AC46" s="105" t="n">
        <v>16.662487</v>
      </c>
      <c r="AD46" s="105" t="n">
        <v>16.658049</v>
      </c>
      <c r="AE46" s="105" t="n">
        <v>16.681862</v>
      </c>
      <c r="AF46" s="105" t="n">
        <v>16.714861</v>
      </c>
      <c r="AG46" s="105" t="n">
        <v>16.756355</v>
      </c>
      <c r="AH46" s="105" t="n">
        <v>16.802576</v>
      </c>
      <c r="AI46" s="103" t="n">
        <v>0.00604</v>
      </c>
      <c r="AJ46" s="106" t="n"/>
      <c r="AK46" s="104" t="n"/>
    </row>
    <row r="47" ht="15" customHeight="1" s="44">
      <c r="A47" s="62" t="inlineStr">
        <is>
          <t>TKI000:ca_FreightTruck</t>
        </is>
      </c>
      <c r="B47" s="66" t="inlineStr">
        <is>
          <t xml:space="preserve">   Freight Truck</t>
        </is>
      </c>
      <c r="C47" s="105" t="n">
        <v>7.119165</v>
      </c>
      <c r="D47" s="105" t="n">
        <v>7.171098</v>
      </c>
      <c r="E47" s="105" t="n">
        <v>7.236939</v>
      </c>
      <c r="F47" s="105" t="n">
        <v>7.309623</v>
      </c>
      <c r="G47" s="105" t="n">
        <v>7.392512</v>
      </c>
      <c r="H47" s="105" t="n">
        <v>7.487043</v>
      </c>
      <c r="I47" s="105" t="n">
        <v>7.594217</v>
      </c>
      <c r="J47" s="105" t="n">
        <v>7.714024</v>
      </c>
      <c r="K47" s="105" t="n">
        <v>7.847108</v>
      </c>
      <c r="L47" s="105" t="n">
        <v>7.983186</v>
      </c>
      <c r="M47" s="105" t="n">
        <v>8.125674999999999</v>
      </c>
      <c r="N47" s="105" t="n">
        <v>8.271687999999999</v>
      </c>
      <c r="O47" s="105" t="n">
        <v>8.418628999999999</v>
      </c>
      <c r="P47" s="105" t="n">
        <v>8.562073</v>
      </c>
      <c r="Q47" s="105" t="n">
        <v>8.696323</v>
      </c>
      <c r="R47" s="105" t="n">
        <v>8.819952000000001</v>
      </c>
      <c r="S47" s="105" t="n">
        <v>8.933477999999999</v>
      </c>
      <c r="T47" s="105" t="n">
        <v>9.037091</v>
      </c>
      <c r="U47" s="105" t="n">
        <v>9.131843999999999</v>
      </c>
      <c r="V47" s="105" t="n">
        <v>9.218247</v>
      </c>
      <c r="W47" s="105" t="n">
        <v>9.297923000000001</v>
      </c>
      <c r="X47" s="105" t="n">
        <v>9.370597999999999</v>
      </c>
      <c r="Y47" s="105" t="n">
        <v>9.437339</v>
      </c>
      <c r="Z47" s="105" t="n">
        <v>9.496639</v>
      </c>
      <c r="AA47" s="105" t="n">
        <v>9.549911</v>
      </c>
      <c r="AB47" s="105" t="n">
        <v>9.598359</v>
      </c>
      <c r="AC47" s="105" t="n">
        <v>9.643869</v>
      </c>
      <c r="AD47" s="105" t="n">
        <v>9.688209000000001</v>
      </c>
      <c r="AE47" s="105" t="n">
        <v>9.731182</v>
      </c>
      <c r="AF47" s="105" t="n">
        <v>9.773167000000001</v>
      </c>
      <c r="AG47" s="105" t="n">
        <v>9.814577</v>
      </c>
      <c r="AH47" s="105" t="n">
        <v>9.856363</v>
      </c>
      <c r="AI47" s="103" t="n">
        <v>0.01055</v>
      </c>
      <c r="AJ47" s="106" t="n"/>
      <c r="AK47" s="104" t="n"/>
    </row>
    <row r="48" ht="15" customHeight="1" s="44">
      <c r="A48" s="58" t="n"/>
      <c r="B48" s="65" t="inlineStr">
        <is>
          <t xml:space="preserve"> (seat miles per gallon)</t>
        </is>
      </c>
      <c r="C48" s="58" t="n"/>
      <c r="D48" s="58" t="n"/>
      <c r="E48" s="58" t="n"/>
      <c r="F48" s="58" t="n"/>
      <c r="G48" s="58" t="n"/>
      <c r="H48" s="58" t="n"/>
      <c r="I48" s="58" t="n"/>
      <c r="J48" s="58" t="n"/>
      <c r="K48" s="58" t="n"/>
      <c r="L48" s="58" t="n"/>
      <c r="M48" s="58" t="n"/>
      <c r="N48" s="58" t="n"/>
      <c r="O48" s="58" t="n"/>
      <c r="P48" s="58" t="n"/>
      <c r="Q48" s="58" t="n"/>
      <c r="R48" s="58" t="n"/>
      <c r="S48" s="58" t="n"/>
      <c r="T48" s="58" t="n"/>
      <c r="U48" s="58" t="n"/>
      <c r="V48" s="58" t="n"/>
      <c r="W48" s="58" t="n"/>
      <c r="X48" s="58" t="n"/>
      <c r="Y48" s="58" t="n"/>
      <c r="Z48" s="58" t="n"/>
      <c r="AA48" s="58" t="n"/>
      <c r="AB48" s="58" t="n"/>
      <c r="AC48" s="58" t="n"/>
      <c r="AD48" s="58" t="n"/>
      <c r="AE48" s="58" t="n"/>
      <c r="AF48" s="58" t="n"/>
      <c r="AG48" s="58" t="n"/>
      <c r="AH48" s="58" t="n"/>
      <c r="AI48" s="58" t="n"/>
    </row>
    <row r="49" ht="15" customHeight="1" s="44">
      <c r="A49" s="62" t="inlineStr">
        <is>
          <t>TKI000:ca_Aircraft</t>
        </is>
      </c>
      <c r="B49" s="66" t="inlineStr">
        <is>
          <t xml:space="preserve">   Aircraft</t>
        </is>
      </c>
      <c r="C49" s="105" t="n">
        <v>69.061409</v>
      </c>
      <c r="D49" s="105" t="n">
        <v>69.384666</v>
      </c>
      <c r="E49" s="105" t="n">
        <v>69.70706199999999</v>
      </c>
      <c r="F49" s="105" t="n">
        <v>70.039108</v>
      </c>
      <c r="G49" s="105" t="n">
        <v>70.379417</v>
      </c>
      <c r="H49" s="105" t="n">
        <v>70.734291</v>
      </c>
      <c r="I49" s="105" t="n">
        <v>71.07981100000001</v>
      </c>
      <c r="J49" s="105" t="n">
        <v>71.47099300000001</v>
      </c>
      <c r="K49" s="105" t="n">
        <v>71.884407</v>
      </c>
      <c r="L49" s="105" t="n">
        <v>72.337227</v>
      </c>
      <c r="M49" s="105" t="n">
        <v>72.811432</v>
      </c>
      <c r="N49" s="105" t="n">
        <v>73.27928900000001</v>
      </c>
      <c r="O49" s="105" t="n">
        <v>73.742279</v>
      </c>
      <c r="P49" s="105" t="n">
        <v>74.21357</v>
      </c>
      <c r="Q49" s="105" t="n">
        <v>74.695381</v>
      </c>
      <c r="R49" s="105" t="n">
        <v>75.16424600000001</v>
      </c>
      <c r="S49" s="105" t="n">
        <v>75.64398199999999</v>
      </c>
      <c r="T49" s="105" t="n">
        <v>76.131248</v>
      </c>
      <c r="U49" s="105" t="n">
        <v>76.61784400000001</v>
      </c>
      <c r="V49" s="105" t="n">
        <v>77.10762800000001</v>
      </c>
      <c r="W49" s="105" t="n">
        <v>77.607788</v>
      </c>
      <c r="X49" s="105" t="n">
        <v>78.112679</v>
      </c>
      <c r="Y49" s="105" t="n">
        <v>78.584656</v>
      </c>
      <c r="Z49" s="105" t="n">
        <v>79.064522</v>
      </c>
      <c r="AA49" s="105" t="n">
        <v>79.539078</v>
      </c>
      <c r="AB49" s="105" t="n">
        <v>79.985573</v>
      </c>
      <c r="AC49" s="105" t="n">
        <v>80.434517</v>
      </c>
      <c r="AD49" s="105" t="n">
        <v>80.874779</v>
      </c>
      <c r="AE49" s="105" t="n">
        <v>81.31591</v>
      </c>
      <c r="AF49" s="105" t="n">
        <v>81.75477600000001</v>
      </c>
      <c r="AG49" s="105" t="n">
        <v>82.177032</v>
      </c>
      <c r="AH49" s="105" t="n">
        <v>82.575928</v>
      </c>
      <c r="AI49" s="103" t="n">
        <v>0.005782</v>
      </c>
      <c r="AJ49" s="106" t="n"/>
      <c r="AK49" s="104" t="n"/>
    </row>
    <row r="50" ht="15" customHeight="1" s="44">
      <c r="A50" s="58" t="n"/>
      <c r="B50" s="65" t="inlineStr">
        <is>
          <t xml:space="preserve"> (ton miles/thousand Btu)</t>
        </is>
      </c>
      <c r="C50" s="58" t="n"/>
      <c r="D50" s="58" t="n"/>
      <c r="E50" s="58" t="n"/>
      <c r="F50" s="58" t="n"/>
      <c r="G50" s="58" t="n"/>
      <c r="H50" s="58" t="n"/>
      <c r="I50" s="58" t="n"/>
      <c r="J50" s="58" t="n"/>
      <c r="K50" s="58" t="n"/>
      <c r="L50" s="58" t="n"/>
      <c r="M50" s="58" t="n"/>
      <c r="N50" s="58" t="n"/>
      <c r="O50" s="58" t="n"/>
      <c r="P50" s="58" t="n"/>
      <c r="Q50" s="58" t="n"/>
      <c r="R50" s="58" t="n"/>
      <c r="S50" s="58" t="n"/>
      <c r="T50" s="58" t="n"/>
      <c r="U50" s="58" t="n"/>
      <c r="V50" s="58" t="n"/>
      <c r="W50" s="58" t="n"/>
      <c r="X50" s="58" t="n"/>
      <c r="Y50" s="58" t="n"/>
      <c r="Z50" s="58" t="n"/>
      <c r="AA50" s="58" t="n"/>
      <c r="AB50" s="58" t="n"/>
      <c r="AC50" s="58" t="n"/>
      <c r="AD50" s="58" t="n"/>
      <c r="AE50" s="58" t="n"/>
      <c r="AF50" s="58" t="n"/>
      <c r="AG50" s="58" t="n"/>
      <c r="AH50" s="58" t="n"/>
      <c r="AI50" s="58" t="n"/>
    </row>
    <row r="51" ht="15" customHeight="1" s="44">
      <c r="A51" s="62" t="inlineStr">
        <is>
          <t>TKI000:ca_Rail</t>
        </is>
      </c>
      <c r="B51" s="66" t="inlineStr">
        <is>
          <t xml:space="preserve">   Rail</t>
        </is>
      </c>
      <c r="C51" s="105" t="n">
        <v>3.466884</v>
      </c>
      <c r="D51" s="105" t="n">
        <v>3.489371</v>
      </c>
      <c r="E51" s="105" t="n">
        <v>3.512003</v>
      </c>
      <c r="F51" s="105" t="n">
        <v>3.534782</v>
      </c>
      <c r="G51" s="105" t="n">
        <v>3.55771</v>
      </c>
      <c r="H51" s="105" t="n">
        <v>3.580785</v>
      </c>
      <c r="I51" s="105" t="n">
        <v>3.60401</v>
      </c>
      <c r="J51" s="105" t="n">
        <v>3.627386</v>
      </c>
      <c r="K51" s="105" t="n">
        <v>3.650914</v>
      </c>
      <c r="L51" s="105" t="n">
        <v>3.674594</v>
      </c>
      <c r="M51" s="105" t="n">
        <v>3.698428</v>
      </c>
      <c r="N51" s="105" t="n">
        <v>3.722416</v>
      </c>
      <c r="O51" s="105" t="n">
        <v>3.74656</v>
      </c>
      <c r="P51" s="105" t="n">
        <v>3.77086</v>
      </c>
      <c r="Q51" s="105" t="n">
        <v>3.795318</v>
      </c>
      <c r="R51" s="105" t="n">
        <v>3.819935</v>
      </c>
      <c r="S51" s="105" t="n">
        <v>3.844712</v>
      </c>
      <c r="T51" s="105" t="n">
        <v>3.869649</v>
      </c>
      <c r="U51" s="105" t="n">
        <v>3.894748</v>
      </c>
      <c r="V51" s="105" t="n">
        <v>3.920009</v>
      </c>
      <c r="W51" s="105" t="n">
        <v>3.945435</v>
      </c>
      <c r="X51" s="105" t="n">
        <v>3.971025</v>
      </c>
      <c r="Y51" s="105" t="n">
        <v>3.996782</v>
      </c>
      <c r="Z51" s="105" t="n">
        <v>4.022705</v>
      </c>
      <c r="AA51" s="105" t="n">
        <v>4.048797</v>
      </c>
      <c r="AB51" s="105" t="n">
        <v>4.075058</v>
      </c>
      <c r="AC51" s="105" t="n">
        <v>4.101489</v>
      </c>
      <c r="AD51" s="105" t="n">
        <v>4.128091</v>
      </c>
      <c r="AE51" s="105" t="n">
        <v>4.154866</v>
      </c>
      <c r="AF51" s="105" t="n">
        <v>4.181815</v>
      </c>
      <c r="AG51" s="105" t="n">
        <v>4.208939</v>
      </c>
      <c r="AH51" s="105" t="n">
        <v>4.236238</v>
      </c>
      <c r="AI51" s="103" t="n">
        <v>0.006486</v>
      </c>
      <c r="AJ51" s="106" t="n"/>
      <c r="AK51" s="104" t="n"/>
    </row>
    <row r="52" ht="15" customHeight="1" s="44">
      <c r="A52" s="62" t="inlineStr">
        <is>
          <t>TKI000:ca_DomesticShipp</t>
        </is>
      </c>
      <c r="B52" s="66" t="inlineStr">
        <is>
          <t xml:space="preserve">   Domestic Shipping</t>
        </is>
      </c>
      <c r="C52" s="105" t="n">
        <v>4.813365</v>
      </c>
      <c r="D52" s="105" t="n">
        <v>4.84196</v>
      </c>
      <c r="E52" s="105" t="n">
        <v>4.870726</v>
      </c>
      <c r="F52" s="105" t="n">
        <v>4.899663</v>
      </c>
      <c r="G52" s="105" t="n">
        <v>4.928772</v>
      </c>
      <c r="H52" s="105" t="n">
        <v>4.958054</v>
      </c>
      <c r="I52" s="105" t="n">
        <v>4.987509</v>
      </c>
      <c r="J52" s="105" t="n">
        <v>5.01714</v>
      </c>
      <c r="K52" s="105" t="n">
        <v>5.046947</v>
      </c>
      <c r="L52" s="105" t="n">
        <v>5.076931</v>
      </c>
      <c r="M52" s="105" t="n">
        <v>5.107092</v>
      </c>
      <c r="N52" s="105" t="n">
        <v>5.137434</v>
      </c>
      <c r="O52" s="105" t="n">
        <v>5.167955</v>
      </c>
      <c r="P52" s="105" t="n">
        <v>5.198658</v>
      </c>
      <c r="Q52" s="105" t="n">
        <v>5.229543</v>
      </c>
      <c r="R52" s="105" t="n">
        <v>5.260611</v>
      </c>
      <c r="S52" s="105" t="n">
        <v>5.291864</v>
      </c>
      <c r="T52" s="105" t="n">
        <v>5.323303</v>
      </c>
      <c r="U52" s="105" t="n">
        <v>5.354929</v>
      </c>
      <c r="V52" s="105" t="n">
        <v>5.386742</v>
      </c>
      <c r="W52" s="105" t="n">
        <v>5.418745</v>
      </c>
      <c r="X52" s="105" t="n">
        <v>5.450938</v>
      </c>
      <c r="Y52" s="105" t="n">
        <v>5.483322</v>
      </c>
      <c r="Z52" s="105" t="n">
        <v>5.515898</v>
      </c>
      <c r="AA52" s="105" t="n">
        <v>5.548667</v>
      </c>
      <c r="AB52" s="105" t="n">
        <v>5.581632</v>
      </c>
      <c r="AC52" s="105" t="n">
        <v>5.614792</v>
      </c>
      <c r="AD52" s="105" t="n">
        <v>5.64815</v>
      </c>
      <c r="AE52" s="105" t="n">
        <v>5.681705</v>
      </c>
      <c r="AF52" s="105" t="n">
        <v>5.71546</v>
      </c>
      <c r="AG52" s="105" t="n">
        <v>5.749416</v>
      </c>
      <c r="AH52" s="105" t="n">
        <v>5.783573</v>
      </c>
      <c r="AI52" s="103" t="n">
        <v>0.005941</v>
      </c>
      <c r="AJ52" s="106" t="n"/>
      <c r="AK52" s="104" t="n"/>
    </row>
    <row r="54" ht="15" customHeight="1" s="44">
      <c r="A54" s="58" t="n"/>
      <c r="B54" s="65" t="inlineStr">
        <is>
          <t>Energy Use by Mode</t>
        </is>
      </c>
      <c r="C54" s="58" t="n"/>
      <c r="D54" s="58" t="n"/>
      <c r="E54" s="58" t="n"/>
      <c r="F54" s="58" t="n"/>
      <c r="G54" s="58" t="n"/>
      <c r="H54" s="58" t="n"/>
      <c r="I54" s="58" t="n"/>
      <c r="J54" s="58" t="n"/>
      <c r="K54" s="58" t="n"/>
      <c r="L54" s="58" t="n"/>
      <c r="M54" s="58" t="n"/>
      <c r="N54" s="58" t="n"/>
      <c r="O54" s="58" t="n"/>
      <c r="P54" s="58" t="n"/>
      <c r="Q54" s="58" t="n"/>
      <c r="R54" s="58" t="n"/>
      <c r="S54" s="58" t="n"/>
      <c r="T54" s="58" t="n"/>
      <c r="U54" s="58" t="n"/>
      <c r="V54" s="58" t="n"/>
      <c r="W54" s="58" t="n"/>
      <c r="X54" s="58" t="n"/>
      <c r="Y54" s="58" t="n"/>
      <c r="Z54" s="58" t="n"/>
      <c r="AA54" s="58" t="n"/>
      <c r="AB54" s="58" t="n"/>
      <c r="AC54" s="58" t="n"/>
      <c r="AD54" s="58" t="n"/>
      <c r="AE54" s="58" t="n"/>
      <c r="AF54" s="58" t="n"/>
      <c r="AG54" s="58" t="n"/>
      <c r="AH54" s="58" t="n"/>
      <c r="AI54" s="58" t="n"/>
    </row>
    <row r="55" ht="15" customHeight="1" s="44">
      <c r="A55" s="58" t="n"/>
      <c r="B55" s="65" t="inlineStr">
        <is>
          <t xml:space="preserve">  (quadrillion Btu)</t>
        </is>
      </c>
      <c r="C55" s="58" t="n"/>
      <c r="D55" s="58" t="n"/>
      <c r="E55" s="58" t="n"/>
      <c r="F55" s="58" t="n"/>
      <c r="G55" s="58" t="n"/>
      <c r="H55" s="58" t="n"/>
      <c r="I55" s="58" t="n"/>
      <c r="J55" s="58" t="n"/>
      <c r="K55" s="58" t="n"/>
      <c r="L55" s="58" t="n"/>
      <c r="M55" s="58" t="n"/>
      <c r="N55" s="58" t="n"/>
      <c r="O55" s="58" t="n"/>
      <c r="P55" s="58" t="n"/>
      <c r="Q55" s="58" t="n"/>
      <c r="R55" s="58" t="n"/>
      <c r="S55" s="58" t="n"/>
      <c r="T55" s="58" t="n"/>
      <c r="U55" s="58" t="n"/>
      <c r="V55" s="58" t="n"/>
      <c r="W55" s="58" t="n"/>
      <c r="X55" s="58" t="n"/>
      <c r="Y55" s="58" t="n"/>
      <c r="Z55" s="58" t="n"/>
      <c r="AA55" s="58" t="n"/>
      <c r="AB55" s="58" t="n"/>
      <c r="AC55" s="58" t="n"/>
      <c r="AD55" s="58" t="n"/>
      <c r="AE55" s="58" t="n"/>
      <c r="AF55" s="58" t="n"/>
      <c r="AG55" s="58" t="n"/>
      <c r="AH55" s="58" t="n"/>
      <c r="AI55" s="58" t="n"/>
    </row>
    <row r="56" ht="15" customHeight="1" s="44">
      <c r="A56" s="62" t="inlineStr">
        <is>
          <t>TKI000:da_Light-DutyVeh</t>
        </is>
      </c>
      <c r="B56" s="66" t="inlineStr">
        <is>
          <t xml:space="preserve">    Light-Duty Vehicles</t>
        </is>
      </c>
      <c r="C56" s="73" t="n">
        <v>15.31245</v>
      </c>
      <c r="D56" s="73" t="n">
        <v>15.278943</v>
      </c>
      <c r="E56" s="73" t="n">
        <v>15.147742</v>
      </c>
      <c r="F56" s="73" t="n">
        <v>14.918961</v>
      </c>
      <c r="G56" s="73" t="n">
        <v>14.610011</v>
      </c>
      <c r="H56" s="73" t="n">
        <v>14.278558</v>
      </c>
      <c r="I56" s="73" t="n">
        <v>13.938121</v>
      </c>
      <c r="J56" s="73" t="n">
        <v>13.679017</v>
      </c>
      <c r="K56" s="73" t="n">
        <v>13.457352</v>
      </c>
      <c r="L56" s="73" t="n">
        <v>13.257143</v>
      </c>
      <c r="M56" s="73" t="n">
        <v>13.075183</v>
      </c>
      <c r="N56" s="73" t="n">
        <v>12.921878</v>
      </c>
      <c r="O56" s="73" t="n">
        <v>12.787868</v>
      </c>
      <c r="P56" s="73" t="n">
        <v>12.649743</v>
      </c>
      <c r="Q56" s="73" t="n">
        <v>12.520634</v>
      </c>
      <c r="R56" s="73" t="n">
        <v>12.394041</v>
      </c>
      <c r="S56" s="73" t="n">
        <v>12.269427</v>
      </c>
      <c r="T56" s="73" t="n">
        <v>12.175611</v>
      </c>
      <c r="U56" s="73" t="n">
        <v>12.093673</v>
      </c>
      <c r="V56" s="73" t="n">
        <v>12.023745</v>
      </c>
      <c r="W56" s="73" t="n">
        <v>11.967755</v>
      </c>
      <c r="X56" s="73" t="n">
        <v>11.93224</v>
      </c>
      <c r="Y56" s="73" t="n">
        <v>11.906195</v>
      </c>
      <c r="Z56" s="73" t="n">
        <v>11.893991</v>
      </c>
      <c r="AA56" s="73" t="n">
        <v>11.894184</v>
      </c>
      <c r="AB56" s="73" t="n">
        <v>11.901779</v>
      </c>
      <c r="AC56" s="73" t="n">
        <v>11.913237</v>
      </c>
      <c r="AD56" s="73" t="n">
        <v>11.936535</v>
      </c>
      <c r="AE56" s="73" t="n">
        <v>11.966681</v>
      </c>
      <c r="AF56" s="73" t="n">
        <v>12.003006</v>
      </c>
      <c r="AG56" s="73" t="n">
        <v>12.047085</v>
      </c>
      <c r="AH56" s="73" t="n">
        <v>12.098878</v>
      </c>
      <c r="AI56" s="103" t="n">
        <v>-0.00757</v>
      </c>
      <c r="AJ56" s="74" t="n"/>
      <c r="AK56" s="104" t="n"/>
    </row>
    <row r="57" ht="15" customHeight="1" s="44">
      <c r="A57" s="62" t="inlineStr">
        <is>
          <t>TKI000:da_CommercialLig</t>
        </is>
      </c>
      <c r="B57" s="66" t="inlineStr">
        <is>
          <t xml:space="preserve">    Commercial Light Trucks 1/</t>
        </is>
      </c>
      <c r="C57" s="73" t="n">
        <v>0.891028</v>
      </c>
      <c r="D57" s="73" t="n">
        <v>0.889508</v>
      </c>
      <c r="E57" s="73" t="n">
        <v>0.887337</v>
      </c>
      <c r="F57" s="73" t="n">
        <v>0.887194</v>
      </c>
      <c r="G57" s="73" t="n">
        <v>0.884213</v>
      </c>
      <c r="H57" s="73" t="n">
        <v>0.881761</v>
      </c>
      <c r="I57" s="73" t="n">
        <v>0.8818510000000001</v>
      </c>
      <c r="J57" s="73" t="n">
        <v>0.882347</v>
      </c>
      <c r="K57" s="73" t="n">
        <v>0.882832</v>
      </c>
      <c r="L57" s="73" t="n">
        <v>0.885143</v>
      </c>
      <c r="M57" s="73" t="n">
        <v>0.887645</v>
      </c>
      <c r="N57" s="73" t="n">
        <v>0.891299</v>
      </c>
      <c r="O57" s="73" t="n">
        <v>0.896001</v>
      </c>
      <c r="P57" s="73" t="n">
        <v>0.900372</v>
      </c>
      <c r="Q57" s="73" t="n">
        <v>0.905747</v>
      </c>
      <c r="R57" s="73" t="n">
        <v>0.91296</v>
      </c>
      <c r="S57" s="73" t="n">
        <v>0.919867</v>
      </c>
      <c r="T57" s="73" t="n">
        <v>0.926898</v>
      </c>
      <c r="U57" s="73" t="n">
        <v>0.934727</v>
      </c>
      <c r="V57" s="73" t="n">
        <v>0.942468</v>
      </c>
      <c r="W57" s="73" t="n">
        <v>0.950377</v>
      </c>
      <c r="X57" s="73" t="n">
        <v>0.95975</v>
      </c>
      <c r="Y57" s="73" t="n">
        <v>0.970008</v>
      </c>
      <c r="Z57" s="73" t="n">
        <v>0.980019</v>
      </c>
      <c r="AA57" s="73" t="n">
        <v>0.991534</v>
      </c>
      <c r="AB57" s="73" t="n">
        <v>1.003608</v>
      </c>
      <c r="AC57" s="73" t="n">
        <v>1.015697</v>
      </c>
      <c r="AD57" s="73" t="n">
        <v>1.028958</v>
      </c>
      <c r="AE57" s="73" t="n">
        <v>1.040598</v>
      </c>
      <c r="AF57" s="73" t="n">
        <v>1.051164</v>
      </c>
      <c r="AG57" s="73" t="n">
        <v>1.061665</v>
      </c>
      <c r="AH57" s="73" t="n">
        <v>1.071402</v>
      </c>
      <c r="AI57" s="103" t="n">
        <v>0.005964</v>
      </c>
      <c r="AJ57" s="74" t="n"/>
      <c r="AK57" s="104" t="n"/>
    </row>
    <row r="58" ht="15" customHeight="1" s="44">
      <c r="A58" s="62" t="inlineStr">
        <is>
          <t>TKI000:da_BusTransporta</t>
        </is>
      </c>
      <c r="B58" s="66" t="inlineStr">
        <is>
          <t xml:space="preserve">    Bus Transportation</t>
        </is>
      </c>
      <c r="C58" s="73" t="n">
        <v>0.238531</v>
      </c>
      <c r="D58" s="73" t="n">
        <v>0.23989</v>
      </c>
      <c r="E58" s="73" t="n">
        <v>0.241259</v>
      </c>
      <c r="F58" s="73" t="n">
        <v>0.242609</v>
      </c>
      <c r="G58" s="73" t="n">
        <v>0.243914</v>
      </c>
      <c r="H58" s="73" t="n">
        <v>0.245252</v>
      </c>
      <c r="I58" s="73" t="n">
        <v>0.246684</v>
      </c>
      <c r="J58" s="73" t="n">
        <v>0.248104</v>
      </c>
      <c r="K58" s="73" t="n">
        <v>0.249515</v>
      </c>
      <c r="L58" s="73" t="n">
        <v>0.250952</v>
      </c>
      <c r="M58" s="73" t="n">
        <v>0.252382</v>
      </c>
      <c r="N58" s="73" t="n">
        <v>0.253715</v>
      </c>
      <c r="O58" s="73" t="n">
        <v>0.255006</v>
      </c>
      <c r="P58" s="73" t="n">
        <v>0.256264</v>
      </c>
      <c r="Q58" s="73" t="n">
        <v>0.2574</v>
      </c>
      <c r="R58" s="73" t="n">
        <v>0.258477</v>
      </c>
      <c r="S58" s="73" t="n">
        <v>0.259494</v>
      </c>
      <c r="T58" s="73" t="n">
        <v>0.260453</v>
      </c>
      <c r="U58" s="73" t="n">
        <v>0.261354</v>
      </c>
      <c r="V58" s="73" t="n">
        <v>0.262196</v>
      </c>
      <c r="W58" s="73" t="n">
        <v>0.262973</v>
      </c>
      <c r="X58" s="73" t="n">
        <v>0.263682</v>
      </c>
      <c r="Y58" s="73" t="n">
        <v>0.264318</v>
      </c>
      <c r="Z58" s="73" t="n">
        <v>0.264886</v>
      </c>
      <c r="AA58" s="73" t="n">
        <v>0.265395</v>
      </c>
      <c r="AB58" s="73" t="n">
        <v>0.265855</v>
      </c>
      <c r="AC58" s="73" t="n">
        <v>0.266284</v>
      </c>
      <c r="AD58" s="73" t="n">
        <v>0.266707</v>
      </c>
      <c r="AE58" s="73" t="n">
        <v>0.267154</v>
      </c>
      <c r="AF58" s="73" t="n">
        <v>0.267657</v>
      </c>
      <c r="AG58" s="73" t="n">
        <v>0.268256</v>
      </c>
      <c r="AH58" s="73" t="n">
        <v>0.268966</v>
      </c>
      <c r="AI58" s="103" t="n">
        <v>0.003881</v>
      </c>
      <c r="AJ58" s="74" t="n"/>
      <c r="AK58" s="104" t="n"/>
    </row>
    <row r="59" ht="15" customHeight="1" s="44">
      <c r="A59" s="62" t="inlineStr">
        <is>
          <t>TKI000:da_FreightTrucks</t>
        </is>
      </c>
      <c r="B59" s="66" t="inlineStr">
        <is>
          <t xml:space="preserve">    Freight Trucks</t>
        </is>
      </c>
      <c r="C59" s="73" t="n">
        <v>5.881005</v>
      </c>
      <c r="D59" s="73" t="n">
        <v>5.872115</v>
      </c>
      <c r="E59" s="73" t="n">
        <v>5.858899</v>
      </c>
      <c r="F59" s="73" t="n">
        <v>5.88273</v>
      </c>
      <c r="G59" s="73" t="n">
        <v>5.888884</v>
      </c>
      <c r="H59" s="73" t="n">
        <v>5.887199</v>
      </c>
      <c r="I59" s="73" t="n">
        <v>5.868333</v>
      </c>
      <c r="J59" s="73" t="n">
        <v>5.845167</v>
      </c>
      <c r="K59" s="73" t="n">
        <v>5.806369</v>
      </c>
      <c r="L59" s="73" t="n">
        <v>5.775546</v>
      </c>
      <c r="M59" s="73" t="n">
        <v>5.740802</v>
      </c>
      <c r="N59" s="73" t="n">
        <v>5.708639</v>
      </c>
      <c r="O59" s="73" t="n">
        <v>5.681001</v>
      </c>
      <c r="P59" s="73" t="n">
        <v>5.654964</v>
      </c>
      <c r="Q59" s="73" t="n">
        <v>5.634939</v>
      </c>
      <c r="R59" s="73" t="n">
        <v>5.631731</v>
      </c>
      <c r="S59" s="73" t="n">
        <v>5.630725</v>
      </c>
      <c r="T59" s="73" t="n">
        <v>5.62719</v>
      </c>
      <c r="U59" s="73" t="n">
        <v>5.62825</v>
      </c>
      <c r="V59" s="73" t="n">
        <v>5.634295</v>
      </c>
      <c r="W59" s="73" t="n">
        <v>5.642985</v>
      </c>
      <c r="X59" s="73" t="n">
        <v>5.667573</v>
      </c>
      <c r="Y59" s="73" t="n">
        <v>5.697777</v>
      </c>
      <c r="Z59" s="73" t="n">
        <v>5.729124</v>
      </c>
      <c r="AA59" s="73" t="n">
        <v>5.768305</v>
      </c>
      <c r="AB59" s="73" t="n">
        <v>5.81184</v>
      </c>
      <c r="AC59" s="73" t="n">
        <v>5.858277</v>
      </c>
      <c r="AD59" s="73" t="n">
        <v>5.903637</v>
      </c>
      <c r="AE59" s="73" t="n">
        <v>5.952348</v>
      </c>
      <c r="AF59" s="73" t="n">
        <v>5.998742</v>
      </c>
      <c r="AG59" s="73" t="n">
        <v>6.048147</v>
      </c>
      <c r="AH59" s="73" t="n">
        <v>6.090894</v>
      </c>
      <c r="AI59" s="103" t="n">
        <v>0.001132</v>
      </c>
      <c r="AJ59" s="74" t="n"/>
      <c r="AK59" s="104" t="n"/>
    </row>
    <row r="60" ht="15" customHeight="1" s="44">
      <c r="A60" s="62" t="inlineStr">
        <is>
          <t>TKI000:da_Rail,Passenge</t>
        </is>
      </c>
      <c r="B60" s="66" t="inlineStr">
        <is>
          <t xml:space="preserve">    Rail, Passenger</t>
        </is>
      </c>
      <c r="C60" s="73" t="n">
        <v>0.049125</v>
      </c>
      <c r="D60" s="73" t="n">
        <v>0.049857</v>
      </c>
      <c r="E60" s="73" t="n">
        <v>0.050541</v>
      </c>
      <c r="F60" s="73" t="n">
        <v>0.051127</v>
      </c>
      <c r="G60" s="73" t="n">
        <v>0.051682</v>
      </c>
      <c r="H60" s="73" t="n">
        <v>0.052336</v>
      </c>
      <c r="I60" s="73" t="n">
        <v>0.052946</v>
      </c>
      <c r="J60" s="73" t="n">
        <v>0.053551</v>
      </c>
      <c r="K60" s="73" t="n">
        <v>0.054159</v>
      </c>
      <c r="L60" s="73" t="n">
        <v>0.054787</v>
      </c>
      <c r="M60" s="73" t="n">
        <v>0.055411</v>
      </c>
      <c r="N60" s="73" t="n">
        <v>0.055915</v>
      </c>
      <c r="O60" s="73" t="n">
        <v>0.056536</v>
      </c>
      <c r="P60" s="73" t="n">
        <v>0.05716</v>
      </c>
      <c r="Q60" s="73" t="n">
        <v>0.057745</v>
      </c>
      <c r="R60" s="73" t="n">
        <v>0.058324</v>
      </c>
      <c r="S60" s="73" t="n">
        <v>0.058904</v>
      </c>
      <c r="T60" s="73" t="n">
        <v>0.05947</v>
      </c>
      <c r="U60" s="73" t="n">
        <v>0.060061</v>
      </c>
      <c r="V60" s="73" t="n">
        <v>0.060617</v>
      </c>
      <c r="W60" s="73" t="n">
        <v>0.061171</v>
      </c>
      <c r="X60" s="73" t="n">
        <v>0.061763</v>
      </c>
      <c r="Y60" s="73" t="n">
        <v>0.062333</v>
      </c>
      <c r="Z60" s="73" t="n">
        <v>0.062871</v>
      </c>
      <c r="AA60" s="73" t="n">
        <v>0.06343500000000001</v>
      </c>
      <c r="AB60" s="73" t="n">
        <v>0.06399100000000001</v>
      </c>
      <c r="AC60" s="73" t="n">
        <v>0.06453100000000001</v>
      </c>
      <c r="AD60" s="73" t="n">
        <v>0.06510000000000001</v>
      </c>
      <c r="AE60" s="73" t="n">
        <v>0.06563099999999999</v>
      </c>
      <c r="AF60" s="73" t="n">
        <v>0.06615699999999999</v>
      </c>
      <c r="AG60" s="73" t="n">
        <v>0.066678</v>
      </c>
      <c r="AH60" s="73" t="n">
        <v>0.067178</v>
      </c>
      <c r="AI60" s="103" t="n">
        <v>0.010147</v>
      </c>
      <c r="AJ60" s="74" t="n"/>
      <c r="AK60" s="104" t="n"/>
    </row>
    <row r="61" ht="15" customHeight="1" s="44">
      <c r="A61" s="62" t="inlineStr">
        <is>
          <t>TKI000:da_Rail,Freight</t>
        </is>
      </c>
      <c r="B61" s="66" t="inlineStr">
        <is>
          <t xml:space="preserve">    Rail, Freight</t>
        </is>
      </c>
      <c r="C61" s="73" t="n">
        <v>0.521506</v>
      </c>
      <c r="D61" s="73" t="n">
        <v>0.492418</v>
      </c>
      <c r="E61" s="73" t="n">
        <v>0.472025</v>
      </c>
      <c r="F61" s="73" t="n">
        <v>0.470602</v>
      </c>
      <c r="G61" s="73" t="n">
        <v>0.469301</v>
      </c>
      <c r="H61" s="73" t="n">
        <v>0.468283</v>
      </c>
      <c r="I61" s="73" t="n">
        <v>0.460199</v>
      </c>
      <c r="J61" s="73" t="n">
        <v>0.467237</v>
      </c>
      <c r="K61" s="73" t="n">
        <v>0.465215</v>
      </c>
      <c r="L61" s="73" t="n">
        <v>0.463199</v>
      </c>
      <c r="M61" s="73" t="n">
        <v>0.464377</v>
      </c>
      <c r="N61" s="73" t="n">
        <v>0.461978</v>
      </c>
      <c r="O61" s="73" t="n">
        <v>0.462259</v>
      </c>
      <c r="P61" s="73" t="n">
        <v>0.461365</v>
      </c>
      <c r="Q61" s="73" t="n">
        <v>0.461724</v>
      </c>
      <c r="R61" s="73" t="n">
        <v>0.461287</v>
      </c>
      <c r="S61" s="73" t="n">
        <v>0.458715</v>
      </c>
      <c r="T61" s="73" t="n">
        <v>0.457539</v>
      </c>
      <c r="U61" s="73" t="n">
        <v>0.452613</v>
      </c>
      <c r="V61" s="73" t="n">
        <v>0.450194</v>
      </c>
      <c r="W61" s="73" t="n">
        <v>0.446642</v>
      </c>
      <c r="X61" s="73" t="n">
        <v>0.446798</v>
      </c>
      <c r="Y61" s="73" t="n">
        <v>0.446863</v>
      </c>
      <c r="Z61" s="73" t="n">
        <v>0.4468</v>
      </c>
      <c r="AA61" s="73" t="n">
        <v>0.446824</v>
      </c>
      <c r="AB61" s="73" t="n">
        <v>0.447701</v>
      </c>
      <c r="AC61" s="73" t="n">
        <v>0.44742</v>
      </c>
      <c r="AD61" s="73" t="n">
        <v>0.448662</v>
      </c>
      <c r="AE61" s="73" t="n">
        <v>0.449022</v>
      </c>
      <c r="AF61" s="73" t="n">
        <v>0.449612</v>
      </c>
      <c r="AG61" s="73" t="n">
        <v>0.450492</v>
      </c>
      <c r="AH61" s="73" t="n">
        <v>0.450754</v>
      </c>
      <c r="AI61" s="103" t="n">
        <v>-0.004692</v>
      </c>
      <c r="AJ61" s="74" t="n"/>
      <c r="AK61" s="104" t="n"/>
    </row>
    <row r="62" ht="15" customHeight="1" s="44">
      <c r="A62" s="62" t="inlineStr">
        <is>
          <t>TKI000:da_Shipping,Dome</t>
        </is>
      </c>
      <c r="B62" s="66" t="inlineStr">
        <is>
          <t xml:space="preserve">    Shipping, Domestic</t>
        </is>
      </c>
      <c r="C62" s="73" t="n">
        <v>0.089409</v>
      </c>
      <c r="D62" s="73" t="n">
        <v>0.08751299999999999</v>
      </c>
      <c r="E62" s="73" t="n">
        <v>0.08457000000000001</v>
      </c>
      <c r="F62" s="73" t="n">
        <v>0.081758</v>
      </c>
      <c r="G62" s="73" t="n">
        <v>0.079292</v>
      </c>
      <c r="H62" s="73" t="n">
        <v>0.07677</v>
      </c>
      <c r="I62" s="73" t="n">
        <v>0.07435700000000001</v>
      </c>
      <c r="J62" s="73" t="n">
        <v>0.072161</v>
      </c>
      <c r="K62" s="73" t="n">
        <v>0.06973500000000001</v>
      </c>
      <c r="L62" s="73" t="n">
        <v>0.067497</v>
      </c>
      <c r="M62" s="73" t="n">
        <v>0.065191</v>
      </c>
      <c r="N62" s="73" t="n">
        <v>0.062957</v>
      </c>
      <c r="O62" s="73" t="n">
        <v>0.061726</v>
      </c>
      <c r="P62" s="73" t="n">
        <v>0.060526</v>
      </c>
      <c r="Q62" s="73" t="n">
        <v>0.05928</v>
      </c>
      <c r="R62" s="73" t="n">
        <v>0.058202</v>
      </c>
      <c r="S62" s="73" t="n">
        <v>0.057009</v>
      </c>
      <c r="T62" s="73" t="n">
        <v>0.055793</v>
      </c>
      <c r="U62" s="73" t="n">
        <v>0.054553</v>
      </c>
      <c r="V62" s="73" t="n">
        <v>0.053332</v>
      </c>
      <c r="W62" s="73" t="n">
        <v>0.052202</v>
      </c>
      <c r="X62" s="73" t="n">
        <v>0.051156</v>
      </c>
      <c r="Y62" s="73" t="n">
        <v>0.050646</v>
      </c>
      <c r="Z62" s="73" t="n">
        <v>0.050131</v>
      </c>
      <c r="AA62" s="73" t="n">
        <v>0.04962</v>
      </c>
      <c r="AB62" s="73" t="n">
        <v>0.0491</v>
      </c>
      <c r="AC62" s="73" t="n">
        <v>0.048576</v>
      </c>
      <c r="AD62" s="73" t="n">
        <v>0.048046</v>
      </c>
      <c r="AE62" s="73" t="n">
        <v>0.047547</v>
      </c>
      <c r="AF62" s="73" t="n">
        <v>0.047013</v>
      </c>
      <c r="AG62" s="73" t="n">
        <v>0.046526</v>
      </c>
      <c r="AH62" s="73" t="n">
        <v>0.045913</v>
      </c>
      <c r="AI62" s="103" t="n">
        <v>-0.02127</v>
      </c>
      <c r="AJ62" s="74" t="n"/>
      <c r="AK62" s="104" t="n"/>
    </row>
    <row r="63" ht="15" customHeight="1" s="44">
      <c r="A63" s="62" t="inlineStr">
        <is>
          <t>TKI000:da_Shipping,Inte</t>
        </is>
      </c>
      <c r="B63" s="66" t="inlineStr">
        <is>
          <t xml:space="preserve">    Shipping, International</t>
        </is>
      </c>
      <c r="C63" s="73" t="n">
        <v>0.927327</v>
      </c>
      <c r="D63" s="73" t="n">
        <v>1.008888</v>
      </c>
      <c r="E63" s="73" t="n">
        <v>0.972422</v>
      </c>
      <c r="F63" s="73" t="n">
        <v>0.840167</v>
      </c>
      <c r="G63" s="73" t="n">
        <v>0.880705</v>
      </c>
      <c r="H63" s="73" t="n">
        <v>0.885426</v>
      </c>
      <c r="I63" s="73" t="n">
        <v>0.888414</v>
      </c>
      <c r="J63" s="73" t="n">
        <v>0.879789</v>
      </c>
      <c r="K63" s="73" t="n">
        <v>0.876792</v>
      </c>
      <c r="L63" s="73" t="n">
        <v>0.86327</v>
      </c>
      <c r="M63" s="73" t="n">
        <v>0.863</v>
      </c>
      <c r="N63" s="73" t="n">
        <v>0.878696</v>
      </c>
      <c r="O63" s="73" t="n">
        <v>0.877992</v>
      </c>
      <c r="P63" s="73" t="n">
        <v>0.877868</v>
      </c>
      <c r="Q63" s="73" t="n">
        <v>0.876851</v>
      </c>
      <c r="R63" s="73" t="n">
        <v>0.876656</v>
      </c>
      <c r="S63" s="73" t="n">
        <v>0.87504</v>
      </c>
      <c r="T63" s="73" t="n">
        <v>0.861612</v>
      </c>
      <c r="U63" s="73" t="n">
        <v>0.8608749999999999</v>
      </c>
      <c r="V63" s="73" t="n">
        <v>0.857175</v>
      </c>
      <c r="W63" s="73" t="n">
        <v>0.855542</v>
      </c>
      <c r="X63" s="73" t="n">
        <v>0.852318</v>
      </c>
      <c r="Y63" s="73" t="n">
        <v>0.856144</v>
      </c>
      <c r="Z63" s="73" t="n">
        <v>0.849117</v>
      </c>
      <c r="AA63" s="73" t="n">
        <v>0.848359</v>
      </c>
      <c r="AB63" s="73" t="n">
        <v>0.843312</v>
      </c>
      <c r="AC63" s="73" t="n">
        <v>0.848391</v>
      </c>
      <c r="AD63" s="73" t="n">
        <v>0.841208</v>
      </c>
      <c r="AE63" s="73" t="n">
        <v>0.840338</v>
      </c>
      <c r="AF63" s="73" t="n">
        <v>0.839718</v>
      </c>
      <c r="AG63" s="73" t="n">
        <v>0.838515</v>
      </c>
      <c r="AH63" s="73" t="n">
        <v>0.837046</v>
      </c>
      <c r="AI63" s="103" t="n">
        <v>-0.003299</v>
      </c>
      <c r="AJ63" s="74" t="n"/>
      <c r="AK63" s="104" t="n"/>
    </row>
    <row r="64" ht="15" customHeight="1" s="44">
      <c r="A64" s="62" t="inlineStr">
        <is>
          <t>TKI000:da_RecreationalB</t>
        </is>
      </c>
      <c r="B64" s="66" t="inlineStr">
        <is>
          <t xml:space="preserve">    Recreational Boats</t>
        </is>
      </c>
      <c r="C64" s="73" t="n">
        <v>0.245487</v>
      </c>
      <c r="D64" s="73" t="n">
        <v>0.246083</v>
      </c>
      <c r="E64" s="73" t="n">
        <v>0.246499</v>
      </c>
      <c r="F64" s="73" t="n">
        <v>0.246653</v>
      </c>
      <c r="G64" s="73" t="n">
        <v>0.246703</v>
      </c>
      <c r="H64" s="73" t="n">
        <v>0.246834</v>
      </c>
      <c r="I64" s="73" t="n">
        <v>0.247039</v>
      </c>
      <c r="J64" s="73" t="n">
        <v>0.247148</v>
      </c>
      <c r="K64" s="73" t="n">
        <v>0.247284</v>
      </c>
      <c r="L64" s="73" t="n">
        <v>0.247373</v>
      </c>
      <c r="M64" s="73" t="n">
        <v>0.247482</v>
      </c>
      <c r="N64" s="73" t="n">
        <v>0.247514</v>
      </c>
      <c r="O64" s="73" t="n">
        <v>0.247489</v>
      </c>
      <c r="P64" s="73" t="n">
        <v>0.247445</v>
      </c>
      <c r="Q64" s="73" t="n">
        <v>0.247305</v>
      </c>
      <c r="R64" s="73" t="n">
        <v>0.247112</v>
      </c>
      <c r="S64" s="73" t="n">
        <v>0.246841</v>
      </c>
      <c r="T64" s="73" t="n">
        <v>0.246518</v>
      </c>
      <c r="U64" s="73" t="n">
        <v>0.246154</v>
      </c>
      <c r="V64" s="73" t="n">
        <v>0.245737</v>
      </c>
      <c r="W64" s="73" t="n">
        <v>0.245284</v>
      </c>
      <c r="X64" s="73" t="n">
        <v>0.244851</v>
      </c>
      <c r="Y64" s="73" t="n">
        <v>0.244337</v>
      </c>
      <c r="Z64" s="73" t="n">
        <v>0.243767</v>
      </c>
      <c r="AA64" s="73" t="n">
        <v>0.243214</v>
      </c>
      <c r="AB64" s="73" t="n">
        <v>0.242627</v>
      </c>
      <c r="AC64" s="73" t="n">
        <v>0.242009</v>
      </c>
      <c r="AD64" s="73" t="n">
        <v>0.241436</v>
      </c>
      <c r="AE64" s="73" t="n">
        <v>0.240801</v>
      </c>
      <c r="AF64" s="73" t="n">
        <v>0.240146</v>
      </c>
      <c r="AG64" s="73" t="n">
        <v>0.239476</v>
      </c>
      <c r="AH64" s="73" t="n">
        <v>0.238773</v>
      </c>
      <c r="AI64" s="103" t="n">
        <v>-0.000894</v>
      </c>
      <c r="AJ64" s="74" t="n"/>
      <c r="AK64" s="104" t="n"/>
    </row>
    <row r="65" ht="15" customHeight="1" s="44">
      <c r="A65" s="62" t="inlineStr">
        <is>
          <t>TKI000:da_Air</t>
        </is>
      </c>
      <c r="B65" s="66" t="inlineStr">
        <is>
          <t xml:space="preserve">    Air</t>
        </is>
      </c>
      <c r="C65" s="73" t="n">
        <v>2.640944</v>
      </c>
      <c r="D65" s="73" t="n">
        <v>2.668712</v>
      </c>
      <c r="E65" s="73" t="n">
        <v>2.692358</v>
      </c>
      <c r="F65" s="73" t="n">
        <v>2.709907</v>
      </c>
      <c r="G65" s="73" t="n">
        <v>2.723871</v>
      </c>
      <c r="H65" s="73" t="n">
        <v>2.747122</v>
      </c>
      <c r="I65" s="73" t="n">
        <v>2.77475</v>
      </c>
      <c r="J65" s="73" t="n">
        <v>2.801532</v>
      </c>
      <c r="K65" s="73" t="n">
        <v>2.828888</v>
      </c>
      <c r="L65" s="73" t="n">
        <v>2.857236</v>
      </c>
      <c r="M65" s="73" t="n">
        <v>2.887297</v>
      </c>
      <c r="N65" s="73" t="n">
        <v>2.9178</v>
      </c>
      <c r="O65" s="73" t="n">
        <v>2.947358</v>
      </c>
      <c r="P65" s="73" t="n">
        <v>2.97827</v>
      </c>
      <c r="Q65" s="73" t="n">
        <v>3.008105</v>
      </c>
      <c r="R65" s="73" t="n">
        <v>3.037608</v>
      </c>
      <c r="S65" s="73" t="n">
        <v>3.065488</v>
      </c>
      <c r="T65" s="73" t="n">
        <v>3.093008</v>
      </c>
      <c r="U65" s="73" t="n">
        <v>3.121319</v>
      </c>
      <c r="V65" s="73" t="n">
        <v>3.148904</v>
      </c>
      <c r="W65" s="73" t="n">
        <v>3.177234</v>
      </c>
      <c r="X65" s="73" t="n">
        <v>3.20777</v>
      </c>
      <c r="Y65" s="73" t="n">
        <v>3.239061</v>
      </c>
      <c r="Z65" s="73" t="n">
        <v>3.270552</v>
      </c>
      <c r="AA65" s="73" t="n">
        <v>3.304277</v>
      </c>
      <c r="AB65" s="73" t="n">
        <v>3.339493</v>
      </c>
      <c r="AC65" s="73" t="n">
        <v>3.37669</v>
      </c>
      <c r="AD65" s="73" t="n">
        <v>3.41505</v>
      </c>
      <c r="AE65" s="73" t="n">
        <v>3.455131</v>
      </c>
      <c r="AF65" s="73" t="n">
        <v>3.495815</v>
      </c>
      <c r="AG65" s="73" t="n">
        <v>3.536999</v>
      </c>
      <c r="AH65" s="73" t="n">
        <v>3.578832</v>
      </c>
      <c r="AI65" s="103" t="n">
        <v>0.009851</v>
      </c>
      <c r="AJ65" s="74" t="n"/>
      <c r="AK65" s="104" t="n"/>
    </row>
    <row r="66" ht="15" customHeight="1" s="44">
      <c r="A66" s="62" t="inlineStr">
        <is>
          <t>TKI000:da_MilitaryUse</t>
        </is>
      </c>
      <c r="B66" s="66" t="inlineStr">
        <is>
          <t xml:space="preserve">    Military Use</t>
        </is>
      </c>
      <c r="C66" s="73" t="n">
        <v>0.512501</v>
      </c>
      <c r="D66" s="73" t="n">
        <v>0.526367</v>
      </c>
      <c r="E66" s="73" t="n">
        <v>0.515975</v>
      </c>
      <c r="F66" s="73" t="n">
        <v>0.504036</v>
      </c>
      <c r="G66" s="73" t="n">
        <v>0.48896</v>
      </c>
      <c r="H66" s="73" t="n">
        <v>0.478918</v>
      </c>
      <c r="I66" s="73" t="n">
        <v>0.477046</v>
      </c>
      <c r="J66" s="73" t="n">
        <v>0.475178</v>
      </c>
      <c r="K66" s="73" t="n">
        <v>0.474604</v>
      </c>
      <c r="L66" s="73" t="n">
        <v>0.477152</v>
      </c>
      <c r="M66" s="73" t="n">
        <v>0.476093</v>
      </c>
      <c r="N66" s="73" t="n">
        <v>0.475391</v>
      </c>
      <c r="O66" s="73" t="n">
        <v>0.475485</v>
      </c>
      <c r="P66" s="73" t="n">
        <v>0.475603</v>
      </c>
      <c r="Q66" s="73" t="n">
        <v>0.475746</v>
      </c>
      <c r="R66" s="73" t="n">
        <v>0.475913</v>
      </c>
      <c r="S66" s="73" t="n">
        <v>0.476102</v>
      </c>
      <c r="T66" s="73" t="n">
        <v>0.476313</v>
      </c>
      <c r="U66" s="73" t="n">
        <v>0.476552</v>
      </c>
      <c r="V66" s="73" t="n">
        <v>0.47681</v>
      </c>
      <c r="W66" s="73" t="n">
        <v>0.477087</v>
      </c>
      <c r="X66" s="73" t="n">
        <v>0.477381</v>
      </c>
      <c r="Y66" s="73" t="n">
        <v>0.477692</v>
      </c>
      <c r="Z66" s="73" t="n">
        <v>0.478012</v>
      </c>
      <c r="AA66" s="73" t="n">
        <v>0.478345</v>
      </c>
      <c r="AB66" s="73" t="n">
        <v>0.478687</v>
      </c>
      <c r="AC66" s="73" t="n">
        <v>0.479042</v>
      </c>
      <c r="AD66" s="73" t="n">
        <v>0.479399</v>
      </c>
      <c r="AE66" s="73" t="n">
        <v>0.479765</v>
      </c>
      <c r="AF66" s="73" t="n">
        <v>0.480136</v>
      </c>
      <c r="AG66" s="73" t="n">
        <v>0.480511</v>
      </c>
      <c r="AH66" s="73" t="n">
        <v>0.480892</v>
      </c>
      <c r="AI66" s="103" t="n">
        <v>-0.002051</v>
      </c>
      <c r="AJ66" s="74" t="n"/>
      <c r="AK66" s="104" t="n"/>
    </row>
    <row r="67" ht="15" customHeight="1" s="44">
      <c r="A67" s="62" t="inlineStr">
        <is>
          <t>TKI000:da_Lubricants</t>
        </is>
      </c>
      <c r="B67" s="66" t="inlineStr">
        <is>
          <t xml:space="preserve">    Lubricants</t>
        </is>
      </c>
      <c r="C67" s="73" t="n">
        <v>0.131469</v>
      </c>
      <c r="D67" s="73" t="n">
        <v>0.130928</v>
      </c>
      <c r="E67" s="73" t="n">
        <v>0.130399</v>
      </c>
      <c r="F67" s="73" t="n">
        <v>0.129838</v>
      </c>
      <c r="G67" s="73" t="n">
        <v>0.12936</v>
      </c>
      <c r="H67" s="73" t="n">
        <v>0.128914</v>
      </c>
      <c r="I67" s="73" t="n">
        <v>0.128467</v>
      </c>
      <c r="J67" s="73" t="n">
        <v>0.128032</v>
      </c>
      <c r="K67" s="73" t="n">
        <v>0.127637</v>
      </c>
      <c r="L67" s="73" t="n">
        <v>0.127283</v>
      </c>
      <c r="M67" s="73" t="n">
        <v>0.126973</v>
      </c>
      <c r="N67" s="73" t="n">
        <v>0.126678</v>
      </c>
      <c r="O67" s="73" t="n">
        <v>0.126388</v>
      </c>
      <c r="P67" s="73" t="n">
        <v>0.12612</v>
      </c>
      <c r="Q67" s="73" t="n">
        <v>0.12589</v>
      </c>
      <c r="R67" s="73" t="n">
        <v>0.125738</v>
      </c>
      <c r="S67" s="73" t="n">
        <v>0.125613</v>
      </c>
      <c r="T67" s="73" t="n">
        <v>0.125535</v>
      </c>
      <c r="U67" s="73" t="n">
        <v>0.125493</v>
      </c>
      <c r="V67" s="73" t="n">
        <v>0.125474</v>
      </c>
      <c r="W67" s="73" t="n">
        <v>0.125471</v>
      </c>
      <c r="X67" s="73" t="n">
        <v>0.125477</v>
      </c>
      <c r="Y67" s="73" t="n">
        <v>0.125495</v>
      </c>
      <c r="Z67" s="73" t="n">
        <v>0.125582</v>
      </c>
      <c r="AA67" s="73" t="n">
        <v>0.125671</v>
      </c>
      <c r="AB67" s="73" t="n">
        <v>0.125783</v>
      </c>
      <c r="AC67" s="73" t="n">
        <v>0.12592</v>
      </c>
      <c r="AD67" s="73" t="n">
        <v>0.126063</v>
      </c>
      <c r="AE67" s="73" t="n">
        <v>0.126202</v>
      </c>
      <c r="AF67" s="73" t="n">
        <v>0.126347</v>
      </c>
      <c r="AG67" s="73" t="n">
        <v>0.126481</v>
      </c>
      <c r="AH67" s="73" t="n">
        <v>0.126616</v>
      </c>
      <c r="AI67" s="103" t="n">
        <v>-0.001212</v>
      </c>
      <c r="AJ67" s="74" t="n"/>
      <c r="AK67" s="104" t="n"/>
    </row>
    <row r="68" ht="15" customHeight="1" s="44">
      <c r="A68" s="62" t="inlineStr">
        <is>
          <t>TKI000:da_PipelineFuel</t>
        </is>
      </c>
      <c r="B68" s="66" t="inlineStr">
        <is>
          <t xml:space="preserve">    Pipeline Fuel</t>
        </is>
      </c>
      <c r="C68" s="73" t="n">
        <v>0.67193</v>
      </c>
      <c r="D68" s="73" t="n">
        <v>0.650566</v>
      </c>
      <c r="E68" s="73" t="n">
        <v>0.677018</v>
      </c>
      <c r="F68" s="73" t="n">
        <v>0.683963</v>
      </c>
      <c r="G68" s="73" t="n">
        <v>0.685109</v>
      </c>
      <c r="H68" s="73" t="n">
        <v>0.692425</v>
      </c>
      <c r="I68" s="73" t="n">
        <v>0.69956</v>
      </c>
      <c r="J68" s="73" t="n">
        <v>0.704001</v>
      </c>
      <c r="K68" s="73" t="n">
        <v>0.697443</v>
      </c>
      <c r="L68" s="73" t="n">
        <v>0.697381</v>
      </c>
      <c r="M68" s="73" t="n">
        <v>0.699145</v>
      </c>
      <c r="N68" s="73" t="n">
        <v>0.693106</v>
      </c>
      <c r="O68" s="73" t="n">
        <v>0.694871</v>
      </c>
      <c r="P68" s="73" t="n">
        <v>0.697834</v>
      </c>
      <c r="Q68" s="73" t="n">
        <v>0.70106</v>
      </c>
      <c r="R68" s="73" t="n">
        <v>0.7090880000000001</v>
      </c>
      <c r="S68" s="73" t="n">
        <v>0.712518</v>
      </c>
      <c r="T68" s="73" t="n">
        <v>0.719496</v>
      </c>
      <c r="U68" s="73" t="n">
        <v>0.727418</v>
      </c>
      <c r="V68" s="73" t="n">
        <v>0.731698</v>
      </c>
      <c r="W68" s="73" t="n">
        <v>0.738409</v>
      </c>
      <c r="X68" s="73" t="n">
        <v>0.744276</v>
      </c>
      <c r="Y68" s="73" t="n">
        <v>0.747968</v>
      </c>
      <c r="Z68" s="73" t="n">
        <v>0.756825</v>
      </c>
      <c r="AA68" s="73" t="n">
        <v>0.762908</v>
      </c>
      <c r="AB68" s="73" t="n">
        <v>0.768945</v>
      </c>
      <c r="AC68" s="73" t="n">
        <v>0.774331</v>
      </c>
      <c r="AD68" s="73" t="n">
        <v>0.780825</v>
      </c>
      <c r="AE68" s="73" t="n">
        <v>0.788061</v>
      </c>
      <c r="AF68" s="73" t="n">
        <v>0.799276</v>
      </c>
      <c r="AG68" s="73" t="n">
        <v>0.807187</v>
      </c>
      <c r="AH68" s="73" t="n">
        <v>0.816307</v>
      </c>
      <c r="AI68" s="103" t="n">
        <v>0.006298</v>
      </c>
      <c r="AJ68" s="74" t="n"/>
      <c r="AK68" s="104" t="n"/>
    </row>
    <row r="69" ht="15" customHeight="1" s="44">
      <c r="A69" s="62" t="inlineStr">
        <is>
          <t>TKI000:da_Total</t>
        </is>
      </c>
      <c r="B69" s="65" t="inlineStr">
        <is>
          <t xml:space="preserve">      Total</t>
        </is>
      </c>
      <c r="C69" s="75" t="n">
        <v>28.112713</v>
      </c>
      <c r="D69" s="75" t="n">
        <v>28.141788</v>
      </c>
      <c r="E69" s="75" t="n">
        <v>27.977047</v>
      </c>
      <c r="F69" s="75" t="n">
        <v>27.649546</v>
      </c>
      <c r="G69" s="75" t="n">
        <v>27.382008</v>
      </c>
      <c r="H69" s="75" t="n">
        <v>27.069798</v>
      </c>
      <c r="I69" s="75" t="n">
        <v>26.737766</v>
      </c>
      <c r="J69" s="75" t="n">
        <v>26.483263</v>
      </c>
      <c r="K69" s="75" t="n">
        <v>26.237827</v>
      </c>
      <c r="L69" s="75" t="n">
        <v>26.02396</v>
      </c>
      <c r="M69" s="75" t="n">
        <v>25.840979</v>
      </c>
      <c r="N69" s="75" t="n">
        <v>25.695568</v>
      </c>
      <c r="O69" s="75" t="n">
        <v>25.569983</v>
      </c>
      <c r="P69" s="75" t="n">
        <v>25.443533</v>
      </c>
      <c r="Q69" s="75" t="n">
        <v>25.332424</v>
      </c>
      <c r="R69" s="75" t="n">
        <v>25.247137</v>
      </c>
      <c r="S69" s="75" t="n">
        <v>25.155746</v>
      </c>
      <c r="T69" s="75" t="n">
        <v>25.085434</v>
      </c>
      <c r="U69" s="75" t="n">
        <v>25.043037</v>
      </c>
      <c r="V69" s="75" t="n">
        <v>25.012644</v>
      </c>
      <c r="W69" s="75" t="n">
        <v>25.003134</v>
      </c>
      <c r="X69" s="75" t="n">
        <v>25.035034</v>
      </c>
      <c r="Y69" s="75" t="n">
        <v>25.088839</v>
      </c>
      <c r="Z69" s="75" t="n">
        <v>25.151678</v>
      </c>
      <c r="AA69" s="75" t="n">
        <v>25.242073</v>
      </c>
      <c r="AB69" s="75" t="n">
        <v>25.34272</v>
      </c>
      <c r="AC69" s="75" t="n">
        <v>25.460405</v>
      </c>
      <c r="AD69" s="75" t="n">
        <v>25.581625</v>
      </c>
      <c r="AE69" s="75" t="n">
        <v>25.71928</v>
      </c>
      <c r="AF69" s="75" t="n">
        <v>25.864788</v>
      </c>
      <c r="AG69" s="75" t="n">
        <v>26.018021</v>
      </c>
      <c r="AH69" s="75" t="n">
        <v>26.172451</v>
      </c>
      <c r="AI69" s="107" t="n">
        <v>-0.002304</v>
      </c>
      <c r="AJ69" s="75" t="n"/>
      <c r="AK69" s="107" t="n"/>
    </row>
    <row r="71" ht="15" customHeight="1" s="44">
      <c r="A71" s="58" t="n"/>
      <c r="B71" s="65" t="inlineStr">
        <is>
          <t xml:space="preserve">  (million barrels per day oil equivalent)</t>
        </is>
      </c>
      <c r="C71" s="58" t="n"/>
      <c r="D71" s="58" t="n"/>
      <c r="E71" s="58" t="n"/>
      <c r="F71" s="58" t="n"/>
      <c r="G71" s="58" t="n"/>
      <c r="H71" s="58" t="n"/>
      <c r="I71" s="58" t="n"/>
      <c r="J71" s="58" t="n"/>
      <c r="K71" s="58" t="n"/>
      <c r="L71" s="58" t="n"/>
      <c r="M71" s="58" t="n"/>
      <c r="N71" s="58" t="n"/>
      <c r="O71" s="58" t="n"/>
      <c r="P71" s="58" t="n"/>
      <c r="Q71" s="58" t="n"/>
      <c r="R71" s="58" t="n"/>
      <c r="S71" s="58" t="n"/>
      <c r="T71" s="58" t="n"/>
      <c r="U71" s="58" t="n"/>
      <c r="V71" s="58" t="n"/>
      <c r="W71" s="58" t="n"/>
      <c r="X71" s="58" t="n"/>
      <c r="Y71" s="58" t="n"/>
      <c r="Z71" s="58" t="n"/>
      <c r="AA71" s="58" t="n"/>
      <c r="AB71" s="58" t="n"/>
      <c r="AC71" s="58" t="n"/>
      <c r="AD71" s="58" t="n"/>
      <c r="AE71" s="58" t="n"/>
      <c r="AF71" s="58" t="n"/>
      <c r="AG71" s="58" t="n"/>
      <c r="AH71" s="58" t="n"/>
      <c r="AI71" s="58" t="n"/>
    </row>
    <row r="72" ht="15" customHeight="1" s="44">
      <c r="A72" s="62" t="inlineStr">
        <is>
          <t>TKI000:ea_Light-DutyVeh</t>
        </is>
      </c>
      <c r="B72" s="66" t="inlineStr">
        <is>
          <t xml:space="preserve">    Light-Duty Vehicles</t>
        </is>
      </c>
      <c r="C72" s="73" t="n">
        <v>8.299142</v>
      </c>
      <c r="D72" s="73" t="n">
        <v>8.281942000000001</v>
      </c>
      <c r="E72" s="73" t="n">
        <v>8.210938000000001</v>
      </c>
      <c r="F72" s="73" t="n">
        <v>8.087398</v>
      </c>
      <c r="G72" s="73" t="n">
        <v>7.919236</v>
      </c>
      <c r="H72" s="73" t="n">
        <v>7.739212</v>
      </c>
      <c r="I72" s="73" t="n">
        <v>7.555833</v>
      </c>
      <c r="J72" s="73" t="n">
        <v>7.416427</v>
      </c>
      <c r="K72" s="73" t="n">
        <v>7.297092</v>
      </c>
      <c r="L72" s="73" t="n">
        <v>7.188978</v>
      </c>
      <c r="M72" s="73" t="n">
        <v>7.090863</v>
      </c>
      <c r="N72" s="73" t="n">
        <v>7.009184</v>
      </c>
      <c r="O72" s="73" t="n">
        <v>6.936649</v>
      </c>
      <c r="P72" s="73" t="n">
        <v>6.862137</v>
      </c>
      <c r="Q72" s="73" t="n">
        <v>6.792367</v>
      </c>
      <c r="R72" s="73" t="n">
        <v>6.723744</v>
      </c>
      <c r="S72" s="73" t="n">
        <v>6.656026</v>
      </c>
      <c r="T72" s="73" t="n">
        <v>6.605069</v>
      </c>
      <c r="U72" s="73" t="n">
        <v>6.56041</v>
      </c>
      <c r="V72" s="73" t="n">
        <v>6.522003</v>
      </c>
      <c r="W72" s="73" t="n">
        <v>6.490991</v>
      </c>
      <c r="X72" s="73" t="n">
        <v>6.471143</v>
      </c>
      <c r="Y72" s="73" t="n">
        <v>6.456639</v>
      </c>
      <c r="Z72" s="73" t="n">
        <v>6.449329</v>
      </c>
      <c r="AA72" s="73" t="n">
        <v>6.448992</v>
      </c>
      <c r="AB72" s="73" t="n">
        <v>6.452466</v>
      </c>
      <c r="AC72" s="73" t="n">
        <v>6.458182</v>
      </c>
      <c r="AD72" s="73" t="n">
        <v>6.470466</v>
      </c>
      <c r="AE72" s="73" t="n">
        <v>6.485775</v>
      </c>
      <c r="AF72" s="73" t="n">
        <v>6.505174</v>
      </c>
      <c r="AG72" s="73" t="n">
        <v>6.529302</v>
      </c>
      <c r="AH72" s="73" t="n">
        <v>6.55725</v>
      </c>
      <c r="AI72" s="103" t="n">
        <v>-0.007571</v>
      </c>
      <c r="AJ72" s="74" t="n"/>
      <c r="AK72" s="104" t="n"/>
    </row>
    <row r="73" ht="15" customHeight="1" s="44">
      <c r="A73" s="62" t="inlineStr">
        <is>
          <t>TKI000:ea_CommercialLig</t>
        </is>
      </c>
      <c r="B73" s="66" t="inlineStr">
        <is>
          <t xml:space="preserve">    Commercial Light Trucks 1/</t>
        </is>
      </c>
      <c r="C73" s="73" t="n">
        <v>0.463612</v>
      </c>
      <c r="D73" s="73" t="n">
        <v>0.462672</v>
      </c>
      <c r="E73" s="73" t="n">
        <v>0.46139</v>
      </c>
      <c r="F73" s="73" t="n">
        <v>0.461267</v>
      </c>
      <c r="G73" s="73" t="n">
        <v>0.459512</v>
      </c>
      <c r="H73" s="73" t="n">
        <v>0.458131</v>
      </c>
      <c r="I73" s="73" t="n">
        <v>0.458221</v>
      </c>
      <c r="J73" s="73" t="n">
        <v>0.458515</v>
      </c>
      <c r="K73" s="73" t="n">
        <v>0.45882</v>
      </c>
      <c r="L73" s="73" t="n">
        <v>0.460087</v>
      </c>
      <c r="M73" s="73" t="n">
        <v>0.461509</v>
      </c>
      <c r="N73" s="73" t="n">
        <v>0.463734</v>
      </c>
      <c r="O73" s="73" t="n">
        <v>0.466273</v>
      </c>
      <c r="P73" s="73" t="n">
        <v>0.46873</v>
      </c>
      <c r="Q73" s="73" t="n">
        <v>0.471716</v>
      </c>
      <c r="R73" s="73" t="n">
        <v>0.475648</v>
      </c>
      <c r="S73" s="73" t="n">
        <v>0.479386</v>
      </c>
      <c r="T73" s="73" t="n">
        <v>0.483333</v>
      </c>
      <c r="U73" s="73" t="n">
        <v>0.487649</v>
      </c>
      <c r="V73" s="73" t="n">
        <v>0.491919</v>
      </c>
      <c r="W73" s="73" t="n">
        <v>0.496159</v>
      </c>
      <c r="X73" s="73" t="n">
        <v>0.501241</v>
      </c>
      <c r="Y73" s="73" t="n">
        <v>0.506822</v>
      </c>
      <c r="Z73" s="73" t="n">
        <v>0.51215</v>
      </c>
      <c r="AA73" s="73" t="n">
        <v>0.518278</v>
      </c>
      <c r="AB73" s="73" t="n">
        <v>0.52476</v>
      </c>
      <c r="AC73" s="73" t="n">
        <v>0.531223</v>
      </c>
      <c r="AD73" s="73" t="n">
        <v>0.538243</v>
      </c>
      <c r="AE73" s="73" t="n">
        <v>0.544046</v>
      </c>
      <c r="AF73" s="73" t="n">
        <v>0.549658</v>
      </c>
      <c r="AG73" s="73" t="n">
        <v>0.555541</v>
      </c>
      <c r="AH73" s="73" t="n">
        <v>0.560849</v>
      </c>
      <c r="AI73" s="103" t="n">
        <v>0.006161</v>
      </c>
      <c r="AJ73" s="74" t="n"/>
      <c r="AK73" s="104" t="n"/>
    </row>
    <row r="74" ht="15" customHeight="1" s="44">
      <c r="A74" s="62" t="inlineStr">
        <is>
          <t>TKI000:ea_BusTransporta</t>
        </is>
      </c>
      <c r="B74" s="66" t="inlineStr">
        <is>
          <t xml:space="preserve">    Bus Transportation</t>
        </is>
      </c>
      <c r="C74" s="73" t="n">
        <v>0.115227</v>
      </c>
      <c r="D74" s="73" t="n">
        <v>0.115903</v>
      </c>
      <c r="E74" s="73" t="n">
        <v>0.116586</v>
      </c>
      <c r="F74" s="73" t="n">
        <v>0.11726</v>
      </c>
      <c r="G74" s="73" t="n">
        <v>0.117895</v>
      </c>
      <c r="H74" s="73" t="n">
        <v>0.118547</v>
      </c>
      <c r="I74" s="73" t="n">
        <v>0.119247</v>
      </c>
      <c r="J74" s="73" t="n">
        <v>0.119933</v>
      </c>
      <c r="K74" s="73" t="n">
        <v>0.120616</v>
      </c>
      <c r="L74" s="73" t="n">
        <v>0.12132</v>
      </c>
      <c r="M74" s="73" t="n">
        <v>0.122023</v>
      </c>
      <c r="N74" s="73" t="n">
        <v>0.122684</v>
      </c>
      <c r="O74" s="73" t="n">
        <v>0.123303</v>
      </c>
      <c r="P74" s="73" t="n">
        <v>0.123917</v>
      </c>
      <c r="Q74" s="73" t="n">
        <v>0.124463</v>
      </c>
      <c r="R74" s="73" t="n">
        <v>0.124988</v>
      </c>
      <c r="S74" s="73" t="n">
        <v>0.125481</v>
      </c>
      <c r="T74" s="73" t="n">
        <v>0.125954</v>
      </c>
      <c r="U74" s="73" t="n">
        <v>0.126371</v>
      </c>
      <c r="V74" s="73" t="n">
        <v>0.126802</v>
      </c>
      <c r="W74" s="73" t="n">
        <v>0.127166</v>
      </c>
      <c r="X74" s="73" t="n">
        <v>0.127532</v>
      </c>
      <c r="Y74" s="73" t="n">
        <v>0.127838</v>
      </c>
      <c r="Z74" s="73" t="n">
        <v>0.128112</v>
      </c>
      <c r="AA74" s="73" t="n">
        <v>0.128328</v>
      </c>
      <c r="AB74" s="73" t="n">
        <v>0.128583</v>
      </c>
      <c r="AC74" s="73" t="n">
        <v>0.128795</v>
      </c>
      <c r="AD74" s="73" t="n">
        <v>0.129005</v>
      </c>
      <c r="AE74" s="73" t="n">
        <v>0.129192</v>
      </c>
      <c r="AF74" s="73" t="n">
        <v>0.129422</v>
      </c>
      <c r="AG74" s="73" t="n">
        <v>0.129711</v>
      </c>
      <c r="AH74" s="73" t="n">
        <v>0.130069</v>
      </c>
      <c r="AI74" s="103" t="n">
        <v>0.003916</v>
      </c>
      <c r="AJ74" s="74" t="n"/>
      <c r="AK74" s="104" t="n"/>
    </row>
    <row r="75" ht="15" customHeight="1" s="44">
      <c r="A75" s="62" t="inlineStr">
        <is>
          <t>TKI000:ea_FreightTrucks</t>
        </is>
      </c>
      <c r="B75" s="66" t="inlineStr">
        <is>
          <t xml:space="preserve">    Freight Trucks</t>
        </is>
      </c>
      <c r="C75" s="73" t="n">
        <v>2.827322</v>
      </c>
      <c r="D75" s="73" t="n">
        <v>2.822923</v>
      </c>
      <c r="E75" s="73" t="n">
        <v>2.81714</v>
      </c>
      <c r="F75" s="73" t="n">
        <v>2.829249</v>
      </c>
      <c r="G75" s="73" t="n">
        <v>2.832484</v>
      </c>
      <c r="H75" s="73" t="n">
        <v>2.832055</v>
      </c>
      <c r="I75" s="73" t="n">
        <v>2.823461</v>
      </c>
      <c r="J75" s="73" t="n">
        <v>2.812704</v>
      </c>
      <c r="K75" s="73" t="n">
        <v>2.794527</v>
      </c>
      <c r="L75" s="73" t="n">
        <v>2.780527</v>
      </c>
      <c r="M75" s="73" t="n">
        <v>2.764786</v>
      </c>
      <c r="N75" s="73" t="n">
        <v>2.750408</v>
      </c>
      <c r="O75" s="73" t="n">
        <v>2.737708</v>
      </c>
      <c r="P75" s="73" t="n">
        <v>2.726139</v>
      </c>
      <c r="Q75" s="73" t="n">
        <v>2.717315</v>
      </c>
      <c r="R75" s="73" t="n">
        <v>2.716756</v>
      </c>
      <c r="S75" s="73" t="n">
        <v>2.717117</v>
      </c>
      <c r="T75" s="73" t="n">
        <v>2.716471</v>
      </c>
      <c r="U75" s="73" t="n">
        <v>2.717362</v>
      </c>
      <c r="V75" s="73" t="n">
        <v>2.72169</v>
      </c>
      <c r="W75" s="73" t="n">
        <v>2.726449</v>
      </c>
      <c r="X75" s="73" t="n">
        <v>2.739749</v>
      </c>
      <c r="Y75" s="73" t="n">
        <v>2.755133</v>
      </c>
      <c r="Z75" s="73" t="n">
        <v>2.771111</v>
      </c>
      <c r="AA75" s="73" t="n">
        <v>2.79012</v>
      </c>
      <c r="AB75" s="73" t="n">
        <v>2.812833</v>
      </c>
      <c r="AC75" s="73" t="n">
        <v>2.836268</v>
      </c>
      <c r="AD75" s="73" t="n">
        <v>2.859268</v>
      </c>
      <c r="AE75" s="73" t="n">
        <v>2.883126</v>
      </c>
      <c r="AF75" s="73" t="n">
        <v>2.906274</v>
      </c>
      <c r="AG75" s="73" t="n">
        <v>2.931223</v>
      </c>
      <c r="AH75" s="73" t="n">
        <v>2.953379</v>
      </c>
      <c r="AI75" s="103" t="n">
        <v>0.001408</v>
      </c>
      <c r="AJ75" s="74" t="n"/>
      <c r="AK75" s="104" t="n"/>
    </row>
    <row r="76" ht="15" customHeight="1" s="44">
      <c r="A76" s="62" t="inlineStr">
        <is>
          <t>TKI000:ea_Rail,Passenge</t>
        </is>
      </c>
      <c r="B76" s="66" t="inlineStr">
        <is>
          <t xml:space="preserve">    Rail, Passenger</t>
        </is>
      </c>
      <c r="C76" s="73" t="n">
        <v>0.023255</v>
      </c>
      <c r="D76" s="73" t="n">
        <v>0.023602</v>
      </c>
      <c r="E76" s="73" t="n">
        <v>0.023928</v>
      </c>
      <c r="F76" s="73" t="n">
        <v>0.024208</v>
      </c>
      <c r="G76" s="73" t="n">
        <v>0.024472</v>
      </c>
      <c r="H76" s="73" t="n">
        <v>0.024782</v>
      </c>
      <c r="I76" s="73" t="n">
        <v>0.025071</v>
      </c>
      <c r="J76" s="73" t="n">
        <v>0.025357</v>
      </c>
      <c r="K76" s="73" t="n">
        <v>0.025644</v>
      </c>
      <c r="L76" s="73" t="n">
        <v>0.025942</v>
      </c>
      <c r="M76" s="73" t="n">
        <v>0.026239</v>
      </c>
      <c r="N76" s="73" t="n">
        <v>0.02648</v>
      </c>
      <c r="O76" s="73" t="n">
        <v>0.026773</v>
      </c>
      <c r="P76" s="73" t="n">
        <v>0.027069</v>
      </c>
      <c r="Q76" s="73" t="n">
        <v>0.027346</v>
      </c>
      <c r="R76" s="73" t="n">
        <v>0.027621</v>
      </c>
      <c r="S76" s="73" t="n">
        <v>0.027895</v>
      </c>
      <c r="T76" s="73" t="n">
        <v>0.028164</v>
      </c>
      <c r="U76" s="73" t="n">
        <v>0.028441</v>
      </c>
      <c r="V76" s="73" t="n">
        <v>0.028708</v>
      </c>
      <c r="W76" s="73" t="n">
        <v>0.028968</v>
      </c>
      <c r="X76" s="73" t="n">
        <v>0.029251</v>
      </c>
      <c r="Y76" s="73" t="n">
        <v>0.029521</v>
      </c>
      <c r="Z76" s="73" t="n">
        <v>0.029776</v>
      </c>
      <c r="AA76" s="73" t="n">
        <v>0.030038</v>
      </c>
      <c r="AB76" s="73" t="n">
        <v>0.030306</v>
      </c>
      <c r="AC76" s="73" t="n">
        <v>0.030563</v>
      </c>
      <c r="AD76" s="73" t="n">
        <v>0.030834</v>
      </c>
      <c r="AE76" s="73" t="n">
        <v>0.03108</v>
      </c>
      <c r="AF76" s="73" t="n">
        <v>0.031327</v>
      </c>
      <c r="AG76" s="73" t="n">
        <v>0.031573</v>
      </c>
      <c r="AH76" s="73" t="n">
        <v>0.031812</v>
      </c>
      <c r="AI76" s="103" t="n">
        <v>0.010159</v>
      </c>
      <c r="AJ76" s="74" t="n"/>
      <c r="AK76" s="104" t="n"/>
    </row>
    <row r="77" ht="15" customHeight="1" s="44">
      <c r="A77" s="62" t="inlineStr">
        <is>
          <t>TKI000:ea_Rail,Freight</t>
        </is>
      </c>
      <c r="B77" s="66" t="inlineStr">
        <is>
          <t xml:space="preserve">    Rail, Freight</t>
        </is>
      </c>
      <c r="C77" s="73" t="n">
        <v>0.24743</v>
      </c>
      <c r="D77" s="73" t="n">
        <v>0.233638</v>
      </c>
      <c r="E77" s="73" t="n">
        <v>0.223999</v>
      </c>
      <c r="F77" s="73" t="n">
        <v>0.223365</v>
      </c>
      <c r="G77" s="73" t="n">
        <v>0.222744</v>
      </c>
      <c r="H77" s="73" t="n">
        <v>0.222259</v>
      </c>
      <c r="I77" s="73" t="n">
        <v>0.21842</v>
      </c>
      <c r="J77" s="73" t="n">
        <v>0.221736</v>
      </c>
      <c r="K77" s="73" t="n">
        <v>0.22075</v>
      </c>
      <c r="L77" s="73" t="n">
        <v>0.219786</v>
      </c>
      <c r="M77" s="73" t="n">
        <v>0.220341</v>
      </c>
      <c r="N77" s="73" t="n">
        <v>0.219206</v>
      </c>
      <c r="O77" s="73" t="n">
        <v>0.219301</v>
      </c>
      <c r="P77" s="73" t="n">
        <v>0.218863</v>
      </c>
      <c r="Q77" s="73" t="n">
        <v>0.219007</v>
      </c>
      <c r="R77" s="73" t="n">
        <v>0.218785</v>
      </c>
      <c r="S77" s="73" t="n">
        <v>0.217539</v>
      </c>
      <c r="T77" s="73" t="n">
        <v>0.216971</v>
      </c>
      <c r="U77" s="73" t="n">
        <v>0.214577</v>
      </c>
      <c r="V77" s="73" t="n">
        <v>0.213446</v>
      </c>
      <c r="W77" s="73" t="n">
        <v>0.21172</v>
      </c>
      <c r="X77" s="73" t="n">
        <v>0.211809</v>
      </c>
      <c r="Y77" s="73" t="n">
        <v>0.211816</v>
      </c>
      <c r="Z77" s="73" t="n">
        <v>0.211765</v>
      </c>
      <c r="AA77" s="73" t="n">
        <v>0.211712</v>
      </c>
      <c r="AB77" s="73" t="n">
        <v>0.212159</v>
      </c>
      <c r="AC77" s="73" t="n">
        <v>0.212015</v>
      </c>
      <c r="AD77" s="73" t="n">
        <v>0.212594</v>
      </c>
      <c r="AE77" s="73" t="n">
        <v>0.212709</v>
      </c>
      <c r="AF77" s="73" t="n">
        <v>0.212956</v>
      </c>
      <c r="AG77" s="73" t="n">
        <v>0.213357</v>
      </c>
      <c r="AH77" s="73" t="n">
        <v>0.213484</v>
      </c>
      <c r="AI77" s="103" t="n">
        <v>-0.004749</v>
      </c>
      <c r="AJ77" s="74" t="n"/>
      <c r="AK77" s="104" t="n"/>
    </row>
    <row r="78" ht="15" customHeight="1" s="44">
      <c r="A78" s="62" t="inlineStr">
        <is>
          <t>TKI000:ea_Shipping,Dome</t>
        </is>
      </c>
      <c r="B78" s="66" t="inlineStr">
        <is>
          <t xml:space="preserve">    Shipping, Domestic</t>
        </is>
      </c>
      <c r="C78" s="73" t="n">
        <v>0.042333</v>
      </c>
      <c r="D78" s="73" t="n">
        <v>0.041399</v>
      </c>
      <c r="E78" s="73" t="n">
        <v>0.040043</v>
      </c>
      <c r="F78" s="73" t="n">
        <v>0.038746</v>
      </c>
      <c r="G78" s="73" t="n">
        <v>0.037581</v>
      </c>
      <c r="H78" s="73" t="n">
        <v>0.036388</v>
      </c>
      <c r="I78" s="73" t="n">
        <v>0.035247</v>
      </c>
      <c r="J78" s="73" t="n">
        <v>0.034207</v>
      </c>
      <c r="K78" s="73" t="n">
        <v>0.033057</v>
      </c>
      <c r="L78" s="73" t="n">
        <v>0.032</v>
      </c>
      <c r="M78" s="73" t="n">
        <v>0.030911</v>
      </c>
      <c r="N78" s="73" t="n">
        <v>0.029858</v>
      </c>
      <c r="O78" s="73" t="n">
        <v>0.029273</v>
      </c>
      <c r="P78" s="73" t="n">
        <v>0.028707</v>
      </c>
      <c r="Q78" s="73" t="n">
        <v>0.028117</v>
      </c>
      <c r="R78" s="73" t="n">
        <v>0.027608</v>
      </c>
      <c r="S78" s="73" t="n">
        <v>0.027043</v>
      </c>
      <c r="T78" s="73" t="n">
        <v>0.026469</v>
      </c>
      <c r="U78" s="73" t="n">
        <v>0.025876</v>
      </c>
      <c r="V78" s="73" t="n">
        <v>0.025304</v>
      </c>
      <c r="W78" s="73" t="n">
        <v>0.024766</v>
      </c>
      <c r="X78" s="73" t="n">
        <v>0.024276</v>
      </c>
      <c r="Y78" s="73" t="n">
        <v>0.024033</v>
      </c>
      <c r="Z78" s="73" t="n">
        <v>0.023787</v>
      </c>
      <c r="AA78" s="73" t="n">
        <v>0.023537</v>
      </c>
      <c r="AB78" s="73" t="n">
        <v>0.023298</v>
      </c>
      <c r="AC78" s="73" t="n">
        <v>0.02305</v>
      </c>
      <c r="AD78" s="73" t="n">
        <v>0.022799</v>
      </c>
      <c r="AE78" s="73" t="n">
        <v>0.022555</v>
      </c>
      <c r="AF78" s="73" t="n">
        <v>0.022298</v>
      </c>
      <c r="AG78" s="73" t="n">
        <v>0.022067</v>
      </c>
      <c r="AH78" s="73" t="n">
        <v>0.021779</v>
      </c>
      <c r="AI78" s="103" t="n">
        <v>-0.021212</v>
      </c>
      <c r="AJ78" s="74" t="n"/>
      <c r="AK78" s="104" t="n"/>
    </row>
    <row r="79" ht="15" customHeight="1" s="44">
      <c r="A79" s="62" t="inlineStr">
        <is>
          <t>TKI000:ea_Shipping,Inte</t>
        </is>
      </c>
      <c r="B79" s="66" t="inlineStr">
        <is>
          <t xml:space="preserve">    Shipping, International</t>
        </is>
      </c>
      <c r="C79" s="73" t="n">
        <v>0.419044</v>
      </c>
      <c r="D79" s="73" t="n">
        <v>0.459352</v>
      </c>
      <c r="E79" s="73" t="n">
        <v>0.44078</v>
      </c>
      <c r="F79" s="73" t="n">
        <v>0.381516</v>
      </c>
      <c r="G79" s="73" t="n">
        <v>0.396002</v>
      </c>
      <c r="H79" s="73" t="n">
        <v>0.397757</v>
      </c>
      <c r="I79" s="73" t="n">
        <v>0.398884</v>
      </c>
      <c r="J79" s="73" t="n">
        <v>0.39588</v>
      </c>
      <c r="K79" s="73" t="n">
        <v>0.394865</v>
      </c>
      <c r="L79" s="73" t="n">
        <v>0.390129</v>
      </c>
      <c r="M79" s="73" t="n">
        <v>0.390105</v>
      </c>
      <c r="N79" s="73" t="n">
        <v>0.395777</v>
      </c>
      <c r="O79" s="73" t="n">
        <v>0.395567</v>
      </c>
      <c r="P79" s="73" t="n">
        <v>0.395582</v>
      </c>
      <c r="Q79" s="73" t="n">
        <v>0.395268</v>
      </c>
      <c r="R79" s="73" t="n">
        <v>0.395261</v>
      </c>
      <c r="S79" s="73" t="n">
        <v>0.394731</v>
      </c>
      <c r="T79" s="73" t="n">
        <v>0.390003</v>
      </c>
      <c r="U79" s="73" t="n">
        <v>0.389759</v>
      </c>
      <c r="V79" s="73" t="n">
        <v>0.388516</v>
      </c>
      <c r="W79" s="73" t="n">
        <v>0.387953</v>
      </c>
      <c r="X79" s="73" t="n">
        <v>0.386881</v>
      </c>
      <c r="Y79" s="73" t="n">
        <v>0.388287</v>
      </c>
      <c r="Z79" s="73" t="n">
        <v>0.38582</v>
      </c>
      <c r="AA79" s="73" t="n">
        <v>0.385548</v>
      </c>
      <c r="AB79" s="73" t="n">
        <v>0.383847</v>
      </c>
      <c r="AC79" s="73" t="n">
        <v>0.385711</v>
      </c>
      <c r="AD79" s="73" t="n">
        <v>0.383195</v>
      </c>
      <c r="AE79" s="73" t="n">
        <v>0.382896</v>
      </c>
      <c r="AF79" s="73" t="n">
        <v>0.382704</v>
      </c>
      <c r="AG79" s="73" t="n">
        <v>0.382319</v>
      </c>
      <c r="AH79" s="73" t="n">
        <v>0.381845</v>
      </c>
      <c r="AI79" s="103" t="n">
        <v>-0.002994</v>
      </c>
      <c r="AJ79" s="74" t="n"/>
      <c r="AK79" s="104" t="n"/>
    </row>
    <row r="80" ht="15" customHeight="1" s="44">
      <c r="A80" s="62" t="inlineStr">
        <is>
          <t>TKI000:ea_RecreationalB</t>
        </is>
      </c>
      <c r="B80" s="66" t="inlineStr">
        <is>
          <t xml:space="preserve">    Recreational Boats</t>
        </is>
      </c>
      <c r="C80" s="73" t="n">
        <v>0.13308</v>
      </c>
      <c r="D80" s="73" t="n">
        <v>0.133411</v>
      </c>
      <c r="E80" s="73" t="n">
        <v>0.133645</v>
      </c>
      <c r="F80" s="73" t="n">
        <v>0.133737</v>
      </c>
      <c r="G80" s="73" t="n">
        <v>0.133773</v>
      </c>
      <c r="H80" s="73" t="n">
        <v>0.133853</v>
      </c>
      <c r="I80" s="73" t="n">
        <v>0.133994</v>
      </c>
      <c r="J80" s="73" t="n">
        <v>0.134087</v>
      </c>
      <c r="K80" s="73" t="n">
        <v>0.134195</v>
      </c>
      <c r="L80" s="73" t="n">
        <v>0.134273</v>
      </c>
      <c r="M80" s="73" t="n">
        <v>0.134363</v>
      </c>
      <c r="N80" s="73" t="n">
        <v>0.134414</v>
      </c>
      <c r="O80" s="73" t="n">
        <v>0.134431</v>
      </c>
      <c r="P80" s="73" t="n">
        <v>0.134438</v>
      </c>
      <c r="Q80" s="73" t="n">
        <v>0.134392</v>
      </c>
      <c r="R80" s="73" t="n">
        <v>0.134318</v>
      </c>
      <c r="S80" s="73" t="n">
        <v>0.134201</v>
      </c>
      <c r="T80" s="73" t="n">
        <v>0.134048</v>
      </c>
      <c r="U80" s="73" t="n">
        <v>0.133873</v>
      </c>
      <c r="V80" s="73" t="n">
        <v>0.133668</v>
      </c>
      <c r="W80" s="73" t="n">
        <v>0.133444</v>
      </c>
      <c r="X80" s="73" t="n">
        <v>0.133231</v>
      </c>
      <c r="Y80" s="73" t="n">
        <v>0.132969</v>
      </c>
      <c r="Z80" s="73" t="n">
        <v>0.132678</v>
      </c>
      <c r="AA80" s="73" t="n">
        <v>0.132395</v>
      </c>
      <c r="AB80" s="73" t="n">
        <v>0.132087</v>
      </c>
      <c r="AC80" s="73" t="n">
        <v>0.131764</v>
      </c>
      <c r="AD80" s="73" t="n">
        <v>0.13147</v>
      </c>
      <c r="AE80" s="73" t="n">
        <v>0.131142</v>
      </c>
      <c r="AF80" s="73" t="n">
        <v>0.130803</v>
      </c>
      <c r="AG80" s="73" t="n">
        <v>0.130456</v>
      </c>
      <c r="AH80" s="73" t="n">
        <v>0.130091</v>
      </c>
      <c r="AI80" s="103" t="n">
        <v>-0.000733</v>
      </c>
      <c r="AJ80" s="74" t="n"/>
      <c r="AK80" s="104" t="n"/>
    </row>
    <row r="81" ht="15" customHeight="1" s="44">
      <c r="A81" s="62" t="inlineStr">
        <is>
          <t>TKI000:ea_Air</t>
        </is>
      </c>
      <c r="B81" s="66" t="inlineStr">
        <is>
          <t xml:space="preserve">    Air</t>
        </is>
      </c>
      <c r="C81" s="73" t="n">
        <v>1.277419</v>
      </c>
      <c r="D81" s="73" t="n">
        <v>1.290836</v>
      </c>
      <c r="E81" s="73" t="n">
        <v>1.302262</v>
      </c>
      <c r="F81" s="73" t="n">
        <v>1.310742</v>
      </c>
      <c r="G81" s="73" t="n">
        <v>1.317489</v>
      </c>
      <c r="H81" s="73" t="n">
        <v>1.328724</v>
      </c>
      <c r="I81" s="73" t="n">
        <v>1.342076</v>
      </c>
      <c r="J81" s="73" t="n">
        <v>1.35502</v>
      </c>
      <c r="K81" s="73" t="n">
        <v>1.368241</v>
      </c>
      <c r="L81" s="73" t="n">
        <v>1.381941</v>
      </c>
      <c r="M81" s="73" t="n">
        <v>1.396469</v>
      </c>
      <c r="N81" s="73" t="n">
        <v>1.411211</v>
      </c>
      <c r="O81" s="73" t="n">
        <v>1.425496</v>
      </c>
      <c r="P81" s="73" t="n">
        <v>1.440435</v>
      </c>
      <c r="Q81" s="73" t="n">
        <v>1.454854</v>
      </c>
      <c r="R81" s="73" t="n">
        <v>1.469112</v>
      </c>
      <c r="S81" s="73" t="n">
        <v>1.482587</v>
      </c>
      <c r="T81" s="73" t="n">
        <v>1.495886</v>
      </c>
      <c r="U81" s="73" t="n">
        <v>1.509568</v>
      </c>
      <c r="V81" s="73" t="n">
        <v>1.522899</v>
      </c>
      <c r="W81" s="73" t="n">
        <v>1.53659</v>
      </c>
      <c r="X81" s="73" t="n">
        <v>1.551347</v>
      </c>
      <c r="Y81" s="73" t="n">
        <v>1.566468</v>
      </c>
      <c r="Z81" s="73" t="n">
        <v>1.581686</v>
      </c>
      <c r="AA81" s="73" t="n">
        <v>1.597984</v>
      </c>
      <c r="AB81" s="73" t="n">
        <v>1.615001</v>
      </c>
      <c r="AC81" s="73" t="n">
        <v>1.632976</v>
      </c>
      <c r="AD81" s="73" t="n">
        <v>1.651513</v>
      </c>
      <c r="AE81" s="73" t="n">
        <v>1.670881</v>
      </c>
      <c r="AF81" s="73" t="n">
        <v>1.690542</v>
      </c>
      <c r="AG81" s="73" t="n">
        <v>1.710443</v>
      </c>
      <c r="AH81" s="73" t="n">
        <v>1.730658</v>
      </c>
      <c r="AI81" s="103" t="n">
        <v>0.009844</v>
      </c>
      <c r="AJ81" s="74" t="n"/>
      <c r="AK81" s="104" t="n"/>
    </row>
    <row r="82" ht="15" customHeight="1" s="44">
      <c r="A82" s="62" t="inlineStr">
        <is>
          <t>TKI000:ea_MilitaryUse</t>
        </is>
      </c>
      <c r="B82" s="66" t="inlineStr">
        <is>
          <t xml:space="preserve">    Military Use</t>
        </is>
      </c>
      <c r="C82" s="73" t="n">
        <v>0.245757</v>
      </c>
      <c r="D82" s="73" t="n">
        <v>0.251956</v>
      </c>
      <c r="E82" s="73" t="n">
        <v>0.247276</v>
      </c>
      <c r="F82" s="73" t="n">
        <v>0.241852</v>
      </c>
      <c r="G82" s="73" t="n">
        <v>0.234618</v>
      </c>
      <c r="H82" s="73" t="n">
        <v>0.2298</v>
      </c>
      <c r="I82" s="73" t="n">
        <v>0.228904</v>
      </c>
      <c r="J82" s="73" t="n">
        <v>0.228005</v>
      </c>
      <c r="K82" s="73" t="n">
        <v>0.227727</v>
      </c>
      <c r="L82" s="73" t="n">
        <v>0.228953</v>
      </c>
      <c r="M82" s="73" t="n">
        <v>0.228449</v>
      </c>
      <c r="N82" s="73" t="n">
        <v>0.228118</v>
      </c>
      <c r="O82" s="73" t="n">
        <v>0.228159</v>
      </c>
      <c r="P82" s="73" t="n">
        <v>0.228218</v>
      </c>
      <c r="Q82" s="73" t="n">
        <v>0.228285</v>
      </c>
      <c r="R82" s="73" t="n">
        <v>0.228367</v>
      </c>
      <c r="S82" s="73" t="n">
        <v>0.228456</v>
      </c>
      <c r="T82" s="73" t="n">
        <v>0.22856</v>
      </c>
      <c r="U82" s="73" t="n">
        <v>0.228663</v>
      </c>
      <c r="V82" s="73" t="n">
        <v>0.228797</v>
      </c>
      <c r="W82" s="73" t="n">
        <v>0.228923</v>
      </c>
      <c r="X82" s="73" t="n">
        <v>0.229074</v>
      </c>
      <c r="Y82" s="73" t="n">
        <v>0.229221</v>
      </c>
      <c r="Z82" s="73" t="n">
        <v>0.229373</v>
      </c>
      <c r="AA82" s="73" t="n">
        <v>0.229517</v>
      </c>
      <c r="AB82" s="73" t="n">
        <v>0.229697</v>
      </c>
      <c r="AC82" s="73" t="n">
        <v>0.229869</v>
      </c>
      <c r="AD82" s="73" t="n">
        <v>0.230043</v>
      </c>
      <c r="AE82" s="73" t="n">
        <v>0.230203</v>
      </c>
      <c r="AF82" s="73" t="n">
        <v>0.230373</v>
      </c>
      <c r="AG82" s="73" t="n">
        <v>0.230553</v>
      </c>
      <c r="AH82" s="73" t="n">
        <v>0.230742</v>
      </c>
      <c r="AI82" s="103" t="n">
        <v>-0.002032</v>
      </c>
      <c r="AJ82" s="74" t="n"/>
      <c r="AK82" s="104" t="n"/>
    </row>
    <row r="83" ht="15" customHeight="1" s="44">
      <c r="A83" s="62" t="inlineStr">
        <is>
          <t>TKI000:ea_Lubricants</t>
        </is>
      </c>
      <c r="B83" s="66" t="inlineStr">
        <is>
          <t xml:space="preserve">    Lubricants</t>
        </is>
      </c>
      <c r="C83" s="73" t="n">
        <v>0.062101</v>
      </c>
      <c r="D83" s="73" t="n">
        <v>0.061846</v>
      </c>
      <c r="E83" s="73" t="n">
        <v>0.061596</v>
      </c>
      <c r="F83" s="73" t="n">
        <v>0.061331</v>
      </c>
      <c r="G83" s="73" t="n">
        <v>0.061105</v>
      </c>
      <c r="H83" s="73" t="n">
        <v>0.060895</v>
      </c>
      <c r="I83" s="73" t="n">
        <v>0.060683</v>
      </c>
      <c r="J83" s="73" t="n">
        <v>0.060478</v>
      </c>
      <c r="K83" s="73" t="n">
        <v>0.060291</v>
      </c>
      <c r="L83" s="73" t="n">
        <v>0.060124</v>
      </c>
      <c r="M83" s="73" t="n">
        <v>0.059978</v>
      </c>
      <c r="N83" s="73" t="n">
        <v>0.059838</v>
      </c>
      <c r="O83" s="73" t="n">
        <v>0.059701</v>
      </c>
      <c r="P83" s="73" t="n">
        <v>0.059575</v>
      </c>
      <c r="Q83" s="73" t="n">
        <v>0.059466</v>
      </c>
      <c r="R83" s="73" t="n">
        <v>0.059394</v>
      </c>
      <c r="S83" s="73" t="n">
        <v>0.059336</v>
      </c>
      <c r="T83" s="73" t="n">
        <v>0.059299</v>
      </c>
      <c r="U83" s="73" t="n">
        <v>0.059279</v>
      </c>
      <c r="V83" s="73" t="n">
        <v>0.05927</v>
      </c>
      <c r="W83" s="73" t="n">
        <v>0.059268</v>
      </c>
      <c r="X83" s="73" t="n">
        <v>0.059271</v>
      </c>
      <c r="Y83" s="73" t="n">
        <v>0.05928</v>
      </c>
      <c r="Z83" s="73" t="n">
        <v>0.059321</v>
      </c>
      <c r="AA83" s="73" t="n">
        <v>0.059363</v>
      </c>
      <c r="AB83" s="73" t="n">
        <v>0.059416</v>
      </c>
      <c r="AC83" s="73" t="n">
        <v>0.05948</v>
      </c>
      <c r="AD83" s="73" t="n">
        <v>0.059548</v>
      </c>
      <c r="AE83" s="73" t="n">
        <v>0.059614</v>
      </c>
      <c r="AF83" s="73" t="n">
        <v>0.059682</v>
      </c>
      <c r="AG83" s="73" t="n">
        <v>0.059745</v>
      </c>
      <c r="AH83" s="73" t="n">
        <v>0.059809</v>
      </c>
      <c r="AI83" s="103" t="n">
        <v>-0.001212</v>
      </c>
      <c r="AJ83" s="74" t="n"/>
      <c r="AK83" s="104" t="n"/>
    </row>
    <row r="84" ht="15" customHeight="1" s="44">
      <c r="A84" s="62" t="inlineStr">
        <is>
          <t>TKI000:ea_PipelineFuel</t>
        </is>
      </c>
      <c r="B84" s="66" t="inlineStr">
        <is>
          <t xml:space="preserve">    Pipeline Fuel</t>
        </is>
      </c>
      <c r="C84" s="73" t="n">
        <v>0.317397</v>
      </c>
      <c r="D84" s="73" t="n">
        <v>0.307305</v>
      </c>
      <c r="E84" s="73" t="n">
        <v>0.319801</v>
      </c>
      <c r="F84" s="73" t="n">
        <v>0.323081</v>
      </c>
      <c r="G84" s="73" t="n">
        <v>0.323623</v>
      </c>
      <c r="H84" s="73" t="n">
        <v>0.327078</v>
      </c>
      <c r="I84" s="73" t="n">
        <v>0.330449</v>
      </c>
      <c r="J84" s="73" t="n">
        <v>0.332547</v>
      </c>
      <c r="K84" s="73" t="n">
        <v>0.329449</v>
      </c>
      <c r="L84" s="73" t="n">
        <v>0.329419</v>
      </c>
      <c r="M84" s="73" t="n">
        <v>0.330253</v>
      </c>
      <c r="N84" s="73" t="n">
        <v>0.3274</v>
      </c>
      <c r="O84" s="73" t="n">
        <v>0.328234</v>
      </c>
      <c r="P84" s="73" t="n">
        <v>0.329633</v>
      </c>
      <c r="Q84" s="73" t="n">
        <v>0.331157</v>
      </c>
      <c r="R84" s="73" t="n">
        <v>0.334949</v>
      </c>
      <c r="S84" s="73" t="n">
        <v>0.33657</v>
      </c>
      <c r="T84" s="73" t="n">
        <v>0.339866</v>
      </c>
      <c r="U84" s="73" t="n">
        <v>0.343608</v>
      </c>
      <c r="V84" s="73" t="n">
        <v>0.34563</v>
      </c>
      <c r="W84" s="73" t="n">
        <v>0.3488</v>
      </c>
      <c r="X84" s="73" t="n">
        <v>0.351571</v>
      </c>
      <c r="Y84" s="73" t="n">
        <v>0.353315</v>
      </c>
      <c r="Z84" s="73" t="n">
        <v>0.357499</v>
      </c>
      <c r="AA84" s="73" t="n">
        <v>0.360372</v>
      </c>
      <c r="AB84" s="73" t="n">
        <v>0.363224</v>
      </c>
      <c r="AC84" s="73" t="n">
        <v>0.365768</v>
      </c>
      <c r="AD84" s="73" t="n">
        <v>0.368836</v>
      </c>
      <c r="AE84" s="73" t="n">
        <v>0.372254</v>
      </c>
      <c r="AF84" s="73" t="n">
        <v>0.377551</v>
      </c>
      <c r="AG84" s="73" t="n">
        <v>0.381288</v>
      </c>
      <c r="AH84" s="73" t="n">
        <v>0.385596</v>
      </c>
      <c r="AI84" s="103" t="n">
        <v>0.006298</v>
      </c>
      <c r="AJ84" s="74" t="n"/>
      <c r="AK84" s="104" t="n"/>
    </row>
    <row r="85" ht="15" customHeight="1" s="44">
      <c r="A85" s="62" t="inlineStr">
        <is>
          <t>TKI000:ea_Total</t>
        </is>
      </c>
      <c r="B85" s="65" t="inlineStr">
        <is>
          <t xml:space="preserve">      Total</t>
        </is>
      </c>
      <c r="C85" s="75" t="n">
        <v>14.473121</v>
      </c>
      <c r="D85" s="75" t="n">
        <v>14.486787</v>
      </c>
      <c r="E85" s="75" t="n">
        <v>14.399386</v>
      </c>
      <c r="F85" s="75" t="n">
        <v>14.233752</v>
      </c>
      <c r="G85" s="75" t="n">
        <v>14.080533</v>
      </c>
      <c r="H85" s="75" t="n">
        <v>13.909483</v>
      </c>
      <c r="I85" s="75" t="n">
        <v>13.730491</v>
      </c>
      <c r="J85" s="75" t="n">
        <v>13.594894</v>
      </c>
      <c r="K85" s="75" t="n">
        <v>13.465276</v>
      </c>
      <c r="L85" s="75" t="n">
        <v>13.353478</v>
      </c>
      <c r="M85" s="75" t="n">
        <v>13.256289</v>
      </c>
      <c r="N85" s="75" t="n">
        <v>13.178313</v>
      </c>
      <c r="O85" s="75" t="n">
        <v>13.110868</v>
      </c>
      <c r="P85" s="75" t="n">
        <v>13.043444</v>
      </c>
      <c r="Q85" s="75" t="n">
        <v>12.983756</v>
      </c>
      <c r="R85" s="75" t="n">
        <v>12.936554</v>
      </c>
      <c r="S85" s="75" t="n">
        <v>12.88637</v>
      </c>
      <c r="T85" s="75" t="n">
        <v>12.850093</v>
      </c>
      <c r="U85" s="75" t="n">
        <v>12.825436</v>
      </c>
      <c r="V85" s="75" t="n">
        <v>12.808651</v>
      </c>
      <c r="W85" s="75" t="n">
        <v>12.801198</v>
      </c>
      <c r="X85" s="75" t="n">
        <v>12.816376</v>
      </c>
      <c r="Y85" s="75" t="n">
        <v>12.841343</v>
      </c>
      <c r="Z85" s="75" t="n">
        <v>12.872407</v>
      </c>
      <c r="AA85" s="75" t="n">
        <v>12.916182</v>
      </c>
      <c r="AB85" s="75" t="n">
        <v>12.967676</v>
      </c>
      <c r="AC85" s="75" t="n">
        <v>13.025661</v>
      </c>
      <c r="AD85" s="75" t="n">
        <v>13.087812</v>
      </c>
      <c r="AE85" s="75" t="n">
        <v>13.155471</v>
      </c>
      <c r="AF85" s="75" t="n">
        <v>13.228765</v>
      </c>
      <c r="AG85" s="75" t="n">
        <v>13.307579</v>
      </c>
      <c r="AH85" s="75" t="n">
        <v>13.387364</v>
      </c>
      <c r="AI85" s="107" t="n">
        <v>-0.002512</v>
      </c>
      <c r="AJ85" s="75" t="n"/>
      <c r="AK85" s="107" t="n"/>
    </row>
    <row r="86" ht="15" customHeight="1" s="44" thickBot="1">
      <c r="A86" s="58" t="n"/>
      <c r="B86" s="58" t="n"/>
      <c r="C86" s="58" t="n"/>
      <c r="D86" s="58" t="n"/>
      <c r="E86" s="58" t="n"/>
      <c r="F86" s="58" t="n"/>
      <c r="G86" s="58" t="n"/>
      <c r="H86" s="58" t="n"/>
      <c r="I86" s="58" t="n"/>
      <c r="J86" s="58" t="n"/>
      <c r="K86" s="58" t="n"/>
      <c r="L86" s="58" t="n"/>
      <c r="M86" s="58" t="n"/>
      <c r="N86" s="58" t="n"/>
      <c r="O86" s="58" t="n"/>
      <c r="P86" s="58" t="n"/>
      <c r="Q86" s="58" t="n"/>
      <c r="R86" s="58" t="n"/>
      <c r="S86" s="58" t="n"/>
      <c r="T86" s="58" t="n"/>
      <c r="U86" s="58" t="n"/>
      <c r="V86" s="58" t="n"/>
      <c r="W86" s="58" t="n"/>
      <c r="X86" s="58" t="n"/>
      <c r="Y86" s="58" t="n"/>
      <c r="Z86" s="58" t="n"/>
      <c r="AA86" s="58" t="n"/>
      <c r="AB86" s="58" t="n"/>
      <c r="AC86" s="58" t="n"/>
      <c r="AD86" s="58" t="n"/>
      <c r="AE86" s="58" t="n"/>
      <c r="AF86" s="58" t="n"/>
      <c r="AG86" s="58" t="n"/>
      <c r="AH86" s="58" t="n"/>
      <c r="AI86" s="58" t="n"/>
    </row>
    <row r="87" ht="15" customHeight="1" s="44">
      <c r="A87" s="58" t="n"/>
      <c r="B87" s="82" t="inlineStr">
        <is>
          <t xml:space="preserve">   1/ Commercial trucks 8,501 to 10,000 pounds gross vehicle weight rating.</t>
        </is>
      </c>
      <c r="C87" s="108" t="n"/>
      <c r="D87" s="108" t="n"/>
      <c r="E87" s="108" t="n"/>
      <c r="F87" s="108" t="n"/>
      <c r="G87" s="108" t="n"/>
      <c r="H87" s="108" t="n"/>
      <c r="I87" s="108" t="n"/>
      <c r="J87" s="108" t="n"/>
      <c r="K87" s="108" t="n"/>
      <c r="L87" s="108" t="n"/>
      <c r="M87" s="108" t="n"/>
      <c r="N87" s="108" t="n"/>
      <c r="O87" s="108" t="n"/>
      <c r="P87" s="108" t="n"/>
      <c r="Q87" s="108" t="n"/>
      <c r="R87" s="108" t="n"/>
      <c r="S87" s="108" t="n"/>
      <c r="T87" s="108" t="n"/>
      <c r="U87" s="108" t="n"/>
      <c r="V87" s="108" t="n"/>
      <c r="W87" s="108" t="n"/>
      <c r="X87" s="108" t="n"/>
      <c r="Y87" s="108" t="n"/>
      <c r="Z87" s="108" t="n"/>
      <c r="AA87" s="108" t="n"/>
      <c r="AB87" s="108" t="n"/>
      <c r="AC87" s="108" t="n"/>
      <c r="AD87" s="108" t="n"/>
      <c r="AE87" s="108" t="n"/>
      <c r="AF87" s="108" t="n"/>
      <c r="AG87" s="108" t="n"/>
      <c r="AH87" s="108" t="n"/>
      <c r="AI87" s="108" t="n"/>
      <c r="AJ87" s="82" t="n"/>
      <c r="AK87" s="82" t="n"/>
    </row>
    <row r="88" ht="15" customHeight="1" s="44">
      <c r="A88" s="58" t="n"/>
      <c r="B88" s="78" t="inlineStr">
        <is>
          <t xml:space="preserve">   2/ CAFE standard based on projected new vehicle sales.</t>
        </is>
      </c>
      <c r="C88" s="58" t="n"/>
      <c r="D88" s="58" t="n"/>
      <c r="E88" s="58" t="n"/>
      <c r="F88" s="58" t="n"/>
      <c r="G88" s="58" t="n"/>
      <c r="H88" s="58" t="n"/>
      <c r="I88" s="58" t="n"/>
      <c r="J88" s="58" t="n"/>
      <c r="K88" s="58" t="n"/>
      <c r="L88" s="58" t="n"/>
      <c r="M88" s="58" t="n"/>
      <c r="N88" s="58" t="n"/>
      <c r="O88" s="58" t="n"/>
      <c r="P88" s="58" t="n"/>
      <c r="Q88" s="58" t="n"/>
      <c r="R88" s="58" t="n"/>
      <c r="S88" s="58" t="n"/>
      <c r="T88" s="58" t="n"/>
      <c r="U88" s="58" t="n"/>
      <c r="V88" s="58" t="n"/>
      <c r="W88" s="58" t="n"/>
      <c r="X88" s="58" t="n"/>
      <c r="Y88" s="58" t="n"/>
      <c r="Z88" s="58" t="n"/>
      <c r="AA88" s="58" t="n"/>
      <c r="AB88" s="58" t="n"/>
      <c r="AC88" s="58" t="n"/>
      <c r="AD88" s="58" t="n"/>
      <c r="AE88" s="58" t="n"/>
      <c r="AF88" s="58" t="n"/>
      <c r="AG88" s="58" t="n"/>
      <c r="AH88" s="58" t="n"/>
      <c r="AI88" s="58" t="n"/>
    </row>
    <row r="89" ht="15" customHeight="1" s="44">
      <c r="A89" s="58" t="n"/>
      <c r="B89" s="78" t="inlineStr">
        <is>
          <t xml:space="preserve">   3/ Includes CAFE credits for alternative fueled vehicle sales and credit banking.</t>
        </is>
      </c>
      <c r="C89" s="58" t="n"/>
      <c r="D89" s="58" t="n"/>
      <c r="E89" s="58" t="n"/>
      <c r="F89" s="58" t="n"/>
      <c r="G89" s="58" t="n"/>
      <c r="H89" s="58" t="n"/>
      <c r="I89" s="58" t="n"/>
      <c r="J89" s="58" t="n"/>
      <c r="K89" s="58" t="n"/>
      <c r="L89" s="58" t="n"/>
      <c r="M89" s="58" t="n"/>
      <c r="N89" s="58" t="n"/>
      <c r="O89" s="58" t="n"/>
      <c r="P89" s="58" t="n"/>
      <c r="Q89" s="58" t="n"/>
      <c r="R89" s="58" t="n"/>
      <c r="S89" s="58" t="n"/>
      <c r="T89" s="58" t="n"/>
      <c r="U89" s="58" t="n"/>
      <c r="V89" s="58" t="n"/>
      <c r="W89" s="58" t="n"/>
      <c r="X89" s="58" t="n"/>
      <c r="Y89" s="58" t="n"/>
      <c r="Z89" s="58" t="n"/>
      <c r="AA89" s="58" t="n"/>
      <c r="AB89" s="58" t="n"/>
      <c r="AC89" s="58" t="n"/>
      <c r="AD89" s="58" t="n"/>
      <c r="AE89" s="58" t="n"/>
      <c r="AF89" s="58" t="n"/>
      <c r="AG89" s="58" t="n"/>
      <c r="AH89" s="58" t="n"/>
      <c r="AI89" s="58" t="n"/>
    </row>
    <row r="90" ht="15" customHeight="1" s="44">
      <c r="A90" s="58" t="n"/>
      <c r="B90" s="78" t="inlineStr">
        <is>
          <t xml:space="preserve">   4/ Environmental Protection Agency rated miles per gallon.</t>
        </is>
      </c>
      <c r="C90" s="58" t="n"/>
      <c r="D90" s="58" t="n"/>
      <c r="E90" s="58" t="n"/>
      <c r="F90" s="58" t="n"/>
      <c r="G90" s="58" t="n"/>
      <c r="H90" s="58" t="n"/>
      <c r="I90" s="58" t="n"/>
      <c r="J90" s="58" t="n"/>
      <c r="K90" s="58" t="n"/>
      <c r="L90" s="58" t="n"/>
      <c r="M90" s="58" t="n"/>
      <c r="N90" s="58" t="n"/>
      <c r="O90" s="58" t="n"/>
      <c r="P90" s="58" t="n"/>
      <c r="Q90" s="58" t="n"/>
      <c r="R90" s="58" t="n"/>
      <c r="S90" s="58" t="n"/>
      <c r="T90" s="58" t="n"/>
      <c r="U90" s="58" t="n"/>
      <c r="V90" s="58" t="n"/>
      <c r="W90" s="58" t="n"/>
      <c r="X90" s="58" t="n"/>
      <c r="Y90" s="58" t="n"/>
      <c r="Z90" s="58" t="n"/>
      <c r="AA90" s="58" t="n"/>
      <c r="AB90" s="58" t="n"/>
      <c r="AC90" s="58" t="n"/>
      <c r="AD90" s="58" t="n"/>
      <c r="AE90" s="58" t="n"/>
      <c r="AF90" s="58" t="n"/>
      <c r="AG90" s="58" t="n"/>
      <c r="AH90" s="58" t="n"/>
      <c r="AI90" s="58" t="n"/>
    </row>
    <row r="91" ht="15" customHeight="1" s="44">
      <c r="A91" s="58" t="n"/>
      <c r="B91" s="78" t="inlineStr">
        <is>
          <t xml:space="preserve">   5/ Tested new vehicle efficiency revised for on-road performance.</t>
        </is>
      </c>
      <c r="C91" s="58" t="n"/>
      <c r="D91" s="58" t="n"/>
      <c r="E91" s="58" t="n"/>
      <c r="F91" s="58" t="n"/>
      <c r="G91" s="58" t="n"/>
      <c r="H91" s="58" t="n"/>
      <c r="I91" s="58" t="n"/>
      <c r="J91" s="58" t="n"/>
      <c r="K91" s="58" t="n"/>
      <c r="L91" s="58" t="n"/>
      <c r="M91" s="58" t="n"/>
      <c r="N91" s="58" t="n"/>
      <c r="O91" s="58" t="n"/>
      <c r="P91" s="58" t="n"/>
      <c r="Q91" s="58" t="n"/>
      <c r="R91" s="58" t="n"/>
      <c r="S91" s="58" t="n"/>
      <c r="T91" s="58" t="n"/>
      <c r="U91" s="58" t="n"/>
      <c r="V91" s="58" t="n"/>
      <c r="W91" s="58" t="n"/>
      <c r="X91" s="58" t="n"/>
      <c r="Y91" s="58" t="n"/>
      <c r="Z91" s="58" t="n"/>
      <c r="AA91" s="58" t="n"/>
      <c r="AB91" s="58" t="n"/>
      <c r="AC91" s="58" t="n"/>
      <c r="AD91" s="58" t="n"/>
      <c r="AE91" s="58" t="n"/>
      <c r="AF91" s="58" t="n"/>
      <c r="AG91" s="58" t="n"/>
      <c r="AH91" s="58" t="n"/>
      <c r="AI91" s="58" t="n"/>
    </row>
    <row r="92" ht="15" customHeight="1" s="44">
      <c r="A92" s="58" t="n"/>
      <c r="B92" s="78" t="inlineStr">
        <is>
          <t xml:space="preserve">   6/ Combined "on-the-road" estimate for all cars and light trucks.</t>
        </is>
      </c>
      <c r="C92" s="58" t="n"/>
      <c r="D92" s="58" t="n"/>
      <c r="E92" s="58" t="n"/>
      <c r="F92" s="58" t="n"/>
      <c r="G92" s="58" t="n"/>
      <c r="H92" s="58" t="n"/>
      <c r="I92" s="58" t="n"/>
      <c r="J92" s="58" t="n"/>
      <c r="K92" s="58" t="n"/>
      <c r="L92" s="58" t="n"/>
      <c r="M92" s="58" t="n"/>
      <c r="N92" s="58" t="n"/>
      <c r="O92" s="58" t="n"/>
      <c r="P92" s="58" t="n"/>
      <c r="Q92" s="58" t="n"/>
      <c r="R92" s="58" t="n"/>
      <c r="S92" s="58" t="n"/>
      <c r="T92" s="58" t="n"/>
      <c r="U92" s="58" t="n"/>
      <c r="V92" s="58" t="n"/>
      <c r="W92" s="58" t="n"/>
      <c r="X92" s="58" t="n"/>
      <c r="Y92" s="58" t="n"/>
      <c r="Z92" s="58" t="n"/>
      <c r="AA92" s="58" t="n"/>
      <c r="AB92" s="58" t="n"/>
      <c r="AC92" s="58" t="n"/>
      <c r="AD92" s="58" t="n"/>
      <c r="AE92" s="58" t="n"/>
      <c r="AF92" s="58" t="n"/>
      <c r="AG92" s="58" t="n"/>
      <c r="AH92" s="58" t="n"/>
      <c r="AI92" s="58" t="n"/>
    </row>
    <row r="93" ht="15" customHeight="1" s="44">
      <c r="A93" s="58" t="n"/>
      <c r="B93" s="78" t="inlineStr">
        <is>
          <t xml:space="preserve">   CAFE = Corporate average fuel economy.</t>
        </is>
      </c>
      <c r="C93" s="58" t="n"/>
      <c r="D93" s="58" t="n"/>
      <c r="E93" s="58" t="n"/>
      <c r="F93" s="58" t="n"/>
      <c r="G93" s="58" t="n"/>
      <c r="H93" s="58" t="n"/>
      <c r="I93" s="58" t="n"/>
      <c r="J93" s="58" t="n"/>
      <c r="K93" s="58" t="n"/>
      <c r="L93" s="58" t="n"/>
      <c r="M93" s="58" t="n"/>
      <c r="N93" s="58" t="n"/>
      <c r="O93" s="58" t="n"/>
      <c r="P93" s="58" t="n"/>
      <c r="Q93" s="58" t="n"/>
      <c r="R93" s="58" t="n"/>
      <c r="S93" s="58" t="n"/>
      <c r="T93" s="58" t="n"/>
      <c r="U93" s="58" t="n"/>
      <c r="V93" s="58" t="n"/>
      <c r="W93" s="58" t="n"/>
      <c r="X93" s="58" t="n"/>
      <c r="Y93" s="58" t="n"/>
      <c r="Z93" s="58" t="n"/>
      <c r="AA93" s="58" t="n"/>
      <c r="AB93" s="58" t="n"/>
      <c r="AC93" s="58" t="n"/>
      <c r="AD93" s="58" t="n"/>
      <c r="AE93" s="58" t="n"/>
      <c r="AF93" s="58" t="n"/>
      <c r="AG93" s="58" t="n"/>
      <c r="AH93" s="58" t="n"/>
      <c r="AI93" s="58" t="n"/>
    </row>
    <row r="94" ht="15" customHeight="1" s="44">
      <c r="A94" s="58" t="n"/>
      <c r="B94" s="78" t="inlineStr">
        <is>
          <t xml:space="preserve">   Btu = British thermal unit.</t>
        </is>
      </c>
      <c r="C94" s="58" t="n"/>
      <c r="D94" s="58" t="n"/>
      <c r="E94" s="58" t="n"/>
      <c r="F94" s="58" t="n"/>
      <c r="G94" s="58" t="n"/>
      <c r="H94" s="58" t="n"/>
      <c r="I94" s="58" t="n"/>
      <c r="J94" s="58" t="n"/>
      <c r="K94" s="58" t="n"/>
      <c r="L94" s="58" t="n"/>
      <c r="M94" s="58" t="n"/>
      <c r="N94" s="58" t="n"/>
      <c r="O94" s="58" t="n"/>
      <c r="P94" s="58" t="n"/>
      <c r="Q94" s="58" t="n"/>
      <c r="R94" s="58" t="n"/>
      <c r="S94" s="58" t="n"/>
      <c r="T94" s="58" t="n"/>
      <c r="U94" s="58" t="n"/>
      <c r="V94" s="58" t="n"/>
      <c r="W94" s="58" t="n"/>
      <c r="X94" s="58" t="n"/>
      <c r="Y94" s="58" t="n"/>
      <c r="Z94" s="58" t="n"/>
      <c r="AA94" s="58" t="n"/>
      <c r="AB94" s="58" t="n"/>
      <c r="AC94" s="58" t="n"/>
      <c r="AD94" s="58" t="n"/>
      <c r="AE94" s="58" t="n"/>
      <c r="AF94" s="58" t="n"/>
      <c r="AG94" s="58" t="n"/>
      <c r="AH94" s="58" t="n"/>
      <c r="AI94" s="58" t="n"/>
    </row>
    <row r="95" ht="15" customHeight="1" s="44">
      <c r="A95" s="58" t="n"/>
      <c r="B95" s="78" t="inlineStr">
        <is>
          <t xml:space="preserve">   Note:  Totals may not equal sum of components due to independent rounding.</t>
        </is>
      </c>
      <c r="C95" s="58" t="n"/>
      <c r="D95" s="58" t="n"/>
      <c r="E95" s="58" t="n"/>
      <c r="F95" s="58" t="n"/>
      <c r="G95" s="58" t="n"/>
      <c r="H95" s="58" t="n"/>
      <c r="I95" s="58" t="n"/>
      <c r="J95" s="58" t="n"/>
      <c r="K95" s="58" t="n"/>
      <c r="L95" s="58" t="n"/>
      <c r="M95" s="58" t="n"/>
      <c r="N95" s="58" t="n"/>
      <c r="O95" s="58" t="n"/>
      <c r="P95" s="58" t="n"/>
      <c r="Q95" s="58" t="n"/>
      <c r="R95" s="58" t="n"/>
      <c r="S95" s="58" t="n"/>
      <c r="T95" s="58" t="n"/>
      <c r="U95" s="58" t="n"/>
      <c r="V95" s="58" t="n"/>
      <c r="W95" s="58" t="n"/>
      <c r="X95" s="58" t="n"/>
      <c r="Y95" s="58" t="n"/>
      <c r="Z95" s="58" t="n"/>
      <c r="AA95" s="58" t="n"/>
      <c r="AB95" s="58" t="n"/>
      <c r="AC95" s="58" t="n"/>
      <c r="AD95" s="58" t="n"/>
      <c r="AE95" s="58" t="n"/>
      <c r="AF95" s="58" t="n"/>
      <c r="AG95" s="58" t="n"/>
      <c r="AH95" s="58" t="n"/>
      <c r="AI95" s="58" t="n"/>
    </row>
    <row r="96" ht="15" customHeight="1" s="44">
      <c r="A96" s="58" t="n"/>
      <c r="B96" s="78" t="inlineStr">
        <is>
          <t xml:space="preserve">   Sources:  2019:  U.S. Energy Information Administration (EIA), Short-Term Energy Outlook, October 2019 and EIA, AEO2020 National</t>
        </is>
      </c>
      <c r="C96" s="58" t="n"/>
      <c r="D96" s="58" t="n"/>
      <c r="E96" s="58" t="n"/>
      <c r="F96" s="58" t="n"/>
      <c r="G96" s="58" t="n"/>
      <c r="H96" s="58" t="n"/>
      <c r="I96" s="58" t="n"/>
      <c r="J96" s="58" t="n"/>
      <c r="K96" s="58" t="n"/>
      <c r="L96" s="58" t="n"/>
      <c r="M96" s="58" t="n"/>
      <c r="N96" s="58" t="n"/>
      <c r="O96" s="58" t="n"/>
      <c r="P96" s="58" t="n"/>
      <c r="Q96" s="58" t="n"/>
      <c r="R96" s="58" t="n"/>
      <c r="S96" s="58" t="n"/>
      <c r="T96" s="58" t="n"/>
      <c r="U96" s="58" t="n"/>
      <c r="V96" s="58" t="n"/>
      <c r="W96" s="58" t="n"/>
      <c r="X96" s="58" t="n"/>
      <c r="Y96" s="58" t="n"/>
      <c r="Z96" s="58" t="n"/>
      <c r="AA96" s="58" t="n"/>
      <c r="AB96" s="58" t="n"/>
      <c r="AC96" s="58" t="n"/>
      <c r="AD96" s="58" t="n"/>
      <c r="AE96" s="58" t="n"/>
      <c r="AF96" s="58" t="n"/>
      <c r="AG96" s="58" t="n"/>
      <c r="AH96" s="58" t="n"/>
      <c r="AI96" s="58" t="n"/>
    </row>
    <row r="97" ht="15" customHeight="1" s="44">
      <c r="B97" s="78" t="inlineStr">
        <is>
          <t>Energy Modeling System run ref2020.d112119a.  Projections:  EIA, AEO2020 National Energy Modeling System run ref2020.d112119a.</t>
        </is>
      </c>
    </row>
    <row r="98" ht="15" customHeight="1" s="44">
      <c r="B98" s="49" t="n"/>
    </row>
    <row r="99" ht="15" customHeight="1" s="44">
      <c r="B99" s="49" t="n"/>
    </row>
    <row r="100" ht="15" customHeight="1" s="44">
      <c r="B100" s="49" t="n"/>
    </row>
    <row r="101" ht="15" customHeight="1" s="44">
      <c r="B101" s="49" t="n"/>
    </row>
    <row r="102" ht="15" customHeight="1" s="44">
      <c r="B102" s="49" t="n"/>
    </row>
    <row r="104" ht="15" customHeight="1" s="44">
      <c r="B104" s="49" t="n"/>
    </row>
    <row r="105" ht="15" customHeight="1" s="44">
      <c r="B105" s="49" t="n"/>
    </row>
    <row r="106" ht="15" customHeight="1" s="44">
      <c r="B106" s="49" t="n"/>
    </row>
    <row r="107" ht="15" customHeight="1" s="44">
      <c r="B107" s="49" t="n"/>
    </row>
  </sheetData>
  <mergeCells count="1">
    <mergeCell ref="B87:AI87"/>
  </mergeCells>
  <pageMargins left="0.75" right="0.75" top="1" bottom="1" header="0.5" footer="0.5"/>
  <pageSetup orientation="portrait"/>
</worksheet>
</file>

<file path=xl/worksheets/sheet20.xml><?xml version="1.0" encoding="utf-8"?>
<worksheet xmlns="http://schemas.openxmlformats.org/spreadsheetml/2006/main">
  <sheetPr>
    <tabColor theme="3"/>
    <outlinePr summaryBelow="1" summaryRight="1"/>
    <pageSetUpPr/>
  </sheetPr>
  <dimension ref="A1:AK9"/>
  <sheetViews>
    <sheetView workbookViewId="0">
      <selection activeCell="C6" sqref="C6"/>
    </sheetView>
  </sheetViews>
  <sheetFormatPr baseColWidth="8" defaultRowHeight="14.25"/>
  <cols>
    <col width="31.1328125" customWidth="1" style="44" min="1" max="1"/>
  </cols>
  <sheetData>
    <row r="1">
      <c r="A1" s="52" t="inlineStr">
        <is>
          <t>Fuel Economy (thing*miles/BTU)</t>
        </is>
      </c>
      <c r="B1" t="n">
        <v>2019</v>
      </c>
      <c r="C1" t="n">
        <v>2020</v>
      </c>
      <c r="D1" t="n">
        <v>2021</v>
      </c>
      <c r="E1" t="n">
        <v>2022</v>
      </c>
      <c r="F1" t="n">
        <v>2023</v>
      </c>
      <c r="G1" t="n">
        <v>2024</v>
      </c>
      <c r="H1" t="n">
        <v>2025</v>
      </c>
      <c r="I1" t="n">
        <v>2026</v>
      </c>
      <c r="J1" t="n">
        <v>2027</v>
      </c>
      <c r="K1" t="n">
        <v>2028</v>
      </c>
      <c r="L1" t="n">
        <v>2029</v>
      </c>
      <c r="M1" t="n">
        <v>2030</v>
      </c>
      <c r="N1" t="n">
        <v>2031</v>
      </c>
      <c r="O1" t="n">
        <v>2032</v>
      </c>
      <c r="P1" t="n">
        <v>2033</v>
      </c>
      <c r="Q1" t="n">
        <v>2034</v>
      </c>
      <c r="R1" t="n">
        <v>2035</v>
      </c>
      <c r="S1" t="n">
        <v>2036</v>
      </c>
      <c r="T1" t="n">
        <v>2037</v>
      </c>
      <c r="U1" t="n">
        <v>2038</v>
      </c>
      <c r="V1" t="n">
        <v>2039</v>
      </c>
      <c r="W1" t="n">
        <v>2040</v>
      </c>
      <c r="X1" t="n">
        <v>2041</v>
      </c>
      <c r="Y1" t="n">
        <v>2042</v>
      </c>
      <c r="Z1" t="n">
        <v>2043</v>
      </c>
      <c r="AA1" t="n">
        <v>2044</v>
      </c>
      <c r="AB1" t="n">
        <v>2045</v>
      </c>
      <c r="AC1" t="n">
        <v>2046</v>
      </c>
      <c r="AD1" t="n">
        <v>2047</v>
      </c>
      <c r="AE1" t="n">
        <v>2048</v>
      </c>
      <c r="AF1" t="n">
        <v>2049</v>
      </c>
      <c r="AG1" t="n">
        <v>2050</v>
      </c>
    </row>
    <row r="2">
      <c r="A2" t="inlineStr">
        <is>
          <t>battery electric vehicle</t>
        </is>
      </c>
      <c r="B2" s="39">
        <f>B$5/(1-'Calculations Etc'!$B$17)</f>
        <v/>
      </c>
      <c r="C2" s="39">
        <f>C$5/(1-'Calculations Etc'!$B$17)</f>
        <v/>
      </c>
      <c r="D2" s="39">
        <f>D$5/(1-'Calculations Etc'!$B$17)</f>
        <v/>
      </c>
      <c r="E2" s="39">
        <f>E$5/(1-'Calculations Etc'!$B$17)</f>
        <v/>
      </c>
      <c r="F2" s="39">
        <f>F$5/(1-'Calculations Etc'!$B$17)</f>
        <v/>
      </c>
      <c r="G2" s="39">
        <f>G$5/(1-'Calculations Etc'!$B$17)</f>
        <v/>
      </c>
      <c r="H2" s="39">
        <f>H$5/(1-'Calculations Etc'!$B$17)</f>
        <v/>
      </c>
      <c r="I2" s="39">
        <f>I$5/(1-'Calculations Etc'!$B$17)</f>
        <v/>
      </c>
      <c r="J2" s="39">
        <f>J$5/(1-'Calculations Etc'!$B$17)</f>
        <v/>
      </c>
      <c r="K2" s="39">
        <f>K$5/(1-'Calculations Etc'!$B$17)</f>
        <v/>
      </c>
      <c r="L2" s="39">
        <f>L$5/(1-'Calculations Etc'!$B$17)</f>
        <v/>
      </c>
      <c r="M2" s="39">
        <f>M$5/(1-'Calculations Etc'!$B$17)</f>
        <v/>
      </c>
      <c r="N2" s="39">
        <f>N$5/(1-'Calculations Etc'!$B$17)</f>
        <v/>
      </c>
      <c r="O2" s="39">
        <f>O$5/(1-'Calculations Etc'!$B$17)</f>
        <v/>
      </c>
      <c r="P2" s="39">
        <f>P$5/(1-'Calculations Etc'!$B$17)</f>
        <v/>
      </c>
      <c r="Q2" s="39">
        <f>Q$5/(1-'Calculations Etc'!$B$17)</f>
        <v/>
      </c>
      <c r="R2" s="39">
        <f>R$5/(1-'Calculations Etc'!$B$17)</f>
        <v/>
      </c>
      <c r="S2" s="39">
        <f>S$5/(1-'Calculations Etc'!$B$17)</f>
        <v/>
      </c>
      <c r="T2" s="39">
        <f>T$5/(1-'Calculations Etc'!$B$17)</f>
        <v/>
      </c>
      <c r="U2" s="39">
        <f>U$5/(1-'Calculations Etc'!$B$17)</f>
        <v/>
      </c>
      <c r="V2" s="39">
        <f>V$5/(1-'Calculations Etc'!$B$17)</f>
        <v/>
      </c>
      <c r="W2" s="39">
        <f>W$5/(1-'Calculations Etc'!$B$17)</f>
        <v/>
      </c>
      <c r="X2" s="39">
        <f>X$5/(1-'Calculations Etc'!$B$17)</f>
        <v/>
      </c>
      <c r="Y2" s="39">
        <f>Y$5/(1-'Calculations Etc'!$B$17)</f>
        <v/>
      </c>
      <c r="Z2" s="39">
        <f>Z$5/(1-'Calculations Etc'!$B$17)</f>
        <v/>
      </c>
      <c r="AA2" s="39">
        <f>AA$5/(1-'Calculations Etc'!$B$17)</f>
        <v/>
      </c>
      <c r="AB2" s="39">
        <f>AB$5/(1-'Calculations Etc'!$B$17)</f>
        <v/>
      </c>
      <c r="AC2" s="39">
        <f>AC$5/(1-'Calculations Etc'!$B$17)</f>
        <v/>
      </c>
      <c r="AD2" s="39">
        <f>AD$5/(1-'Calculations Etc'!$B$17)</f>
        <v/>
      </c>
      <c r="AE2" s="39">
        <f>AE$5/(1-'Calculations Etc'!$B$17)</f>
        <v/>
      </c>
      <c r="AF2" s="39">
        <f>AF$5/(1-'Calculations Etc'!$B$17)</f>
        <v/>
      </c>
      <c r="AG2" s="39">
        <f>AG$5/(1-'Calculations Etc'!$B$17)</f>
        <v/>
      </c>
      <c r="AH2" s="39" t="n"/>
      <c r="AI2" s="39" t="n"/>
    </row>
    <row r="3">
      <c r="A3" t="inlineStr">
        <is>
          <t>natural gas vehicle</t>
        </is>
      </c>
      <c r="B3" t="n">
        <v>0</v>
      </c>
      <c r="C3" t="n">
        <v>0</v>
      </c>
      <c r="D3" t="n">
        <v>0</v>
      </c>
      <c r="E3" t="n">
        <v>0</v>
      </c>
      <c r="F3" t="n">
        <v>0</v>
      </c>
      <c r="G3" t="n">
        <v>0</v>
      </c>
      <c r="H3" t="n">
        <v>0</v>
      </c>
      <c r="I3" t="n">
        <v>0</v>
      </c>
      <c r="J3" t="n">
        <v>0</v>
      </c>
      <c r="K3" t="n">
        <v>0</v>
      </c>
      <c r="L3" t="n">
        <v>0</v>
      </c>
      <c r="M3" t="n">
        <v>0</v>
      </c>
      <c r="N3" t="n">
        <v>0</v>
      </c>
      <c r="O3" t="n">
        <v>0</v>
      </c>
      <c r="P3" t="n">
        <v>0</v>
      </c>
      <c r="Q3" t="n">
        <v>0</v>
      </c>
      <c r="R3" t="n">
        <v>0</v>
      </c>
      <c r="S3" t="n">
        <v>0</v>
      </c>
      <c r="T3" t="n">
        <v>0</v>
      </c>
      <c r="U3" t="n">
        <v>0</v>
      </c>
      <c r="V3" t="n">
        <v>0</v>
      </c>
      <c r="W3" t="n">
        <v>0</v>
      </c>
      <c r="X3" t="n">
        <v>0</v>
      </c>
      <c r="Y3" t="n">
        <v>0</v>
      </c>
      <c r="Z3" t="n">
        <v>0</v>
      </c>
      <c r="AA3" t="n">
        <v>0</v>
      </c>
      <c r="AB3" t="n">
        <v>0</v>
      </c>
      <c r="AC3" t="n">
        <v>0</v>
      </c>
      <c r="AD3" t="n">
        <v>0</v>
      </c>
      <c r="AE3" t="n">
        <v>0</v>
      </c>
      <c r="AF3" t="n">
        <v>0</v>
      </c>
      <c r="AG3" t="n">
        <v>0</v>
      </c>
    </row>
    <row r="4">
      <c r="A4" t="inlineStr">
        <is>
          <t>gasoline vehicle</t>
        </is>
      </c>
      <c r="B4" t="n">
        <v>0</v>
      </c>
      <c r="C4" t="n">
        <v>0</v>
      </c>
      <c r="D4" t="n">
        <v>0</v>
      </c>
      <c r="E4" t="n">
        <v>0</v>
      </c>
      <c r="F4" t="n">
        <v>0</v>
      </c>
      <c r="G4" t="n">
        <v>0</v>
      </c>
      <c r="H4" t="n">
        <v>0</v>
      </c>
      <c r="I4" t="n">
        <v>0</v>
      </c>
      <c r="J4" t="n">
        <v>0</v>
      </c>
      <c r="K4" t="n">
        <v>0</v>
      </c>
      <c r="L4" t="n">
        <v>0</v>
      </c>
      <c r="M4" t="n">
        <v>0</v>
      </c>
      <c r="N4" t="n">
        <v>0</v>
      </c>
      <c r="O4" t="n">
        <v>0</v>
      </c>
      <c r="P4" t="n">
        <v>0</v>
      </c>
      <c r="Q4" t="n">
        <v>0</v>
      </c>
      <c r="R4" t="n">
        <v>0</v>
      </c>
      <c r="S4" t="n">
        <v>0</v>
      </c>
      <c r="T4" t="n">
        <v>0</v>
      </c>
      <c r="U4" t="n">
        <v>0</v>
      </c>
      <c r="V4" t="n">
        <v>0</v>
      </c>
      <c r="W4" t="n">
        <v>0</v>
      </c>
      <c r="X4" t="n">
        <v>0</v>
      </c>
      <c r="Y4" t="n">
        <v>0</v>
      </c>
      <c r="Z4" t="n">
        <v>0</v>
      </c>
      <c r="AA4" t="n">
        <v>0</v>
      </c>
      <c r="AB4" t="n">
        <v>0</v>
      </c>
      <c r="AC4" t="n">
        <v>0</v>
      </c>
      <c r="AD4" t="n">
        <v>0</v>
      </c>
      <c r="AE4" t="n">
        <v>0</v>
      </c>
      <c r="AF4" t="n">
        <v>0</v>
      </c>
      <c r="AG4" t="n">
        <v>0</v>
      </c>
    </row>
    <row r="5">
      <c r="A5" t="inlineStr">
        <is>
          <t>diesel vehicle</t>
        </is>
      </c>
      <c r="B5" s="39">
        <f>INDEX('AEO 7'!$C$52:$AJ$52,MATCH(B$1,'AEO 7'!$C$1:$AJ$1,0))/10^3*'Calculations Etc'!B8</f>
        <v/>
      </c>
      <c r="C5" s="39">
        <f>INDEX('AEO 7'!$C$52:$AJ$52,MATCH(C$1,'AEO 7'!$C$1:$AJ$1,0))/10^3*'Calculations Etc'!C8</f>
        <v/>
      </c>
      <c r="D5" s="39">
        <f>INDEX('AEO 7'!$C$52:$AJ$52,MATCH(D$1,'AEO 7'!$C$1:$AJ$1,0))/10^3*'Calculations Etc'!D8</f>
        <v/>
      </c>
      <c r="E5" s="39">
        <f>INDEX('AEO 7'!$C$52:$AJ$52,MATCH(E$1,'AEO 7'!$C$1:$AJ$1,0))/10^3*'Calculations Etc'!E8</f>
        <v/>
      </c>
      <c r="F5" s="39">
        <f>INDEX('AEO 7'!$C$52:$AJ$52,MATCH(F$1,'AEO 7'!$C$1:$AJ$1,0))/10^3*'Calculations Etc'!F8</f>
        <v/>
      </c>
      <c r="G5" s="39">
        <f>INDEX('AEO 7'!$C$52:$AJ$52,MATCH(G$1,'AEO 7'!$C$1:$AJ$1,0))/10^3*'Calculations Etc'!G8</f>
        <v/>
      </c>
      <c r="H5" s="39">
        <f>INDEX('AEO 7'!$C$52:$AJ$52,MATCH(H$1,'AEO 7'!$C$1:$AJ$1,0))/10^3*'Calculations Etc'!H8</f>
        <v/>
      </c>
      <c r="I5" s="39">
        <f>INDEX('AEO 7'!$C$52:$AJ$52,MATCH(I$1,'AEO 7'!$C$1:$AJ$1,0))/10^3*'Calculations Etc'!I8</f>
        <v/>
      </c>
      <c r="J5" s="39">
        <f>INDEX('AEO 7'!$C$52:$AJ$52,MATCH(J$1,'AEO 7'!$C$1:$AJ$1,0))/10^3*'Calculations Etc'!J8</f>
        <v/>
      </c>
      <c r="K5" s="39">
        <f>INDEX('AEO 7'!$C$52:$AJ$52,MATCH(K$1,'AEO 7'!$C$1:$AJ$1,0))/10^3*'Calculations Etc'!K8</f>
        <v/>
      </c>
      <c r="L5" s="39">
        <f>INDEX('AEO 7'!$C$52:$AJ$52,MATCH(L$1,'AEO 7'!$C$1:$AJ$1,0))/10^3*'Calculations Etc'!L8</f>
        <v/>
      </c>
      <c r="M5" s="39">
        <f>INDEX('AEO 7'!$C$52:$AJ$52,MATCH(M$1,'AEO 7'!$C$1:$AJ$1,0))/10^3*'Calculations Etc'!M8</f>
        <v/>
      </c>
      <c r="N5" s="39">
        <f>INDEX('AEO 7'!$C$52:$AJ$52,MATCH(N$1,'AEO 7'!$C$1:$AJ$1,0))/10^3*'Calculations Etc'!N8</f>
        <v/>
      </c>
      <c r="O5" s="39">
        <f>INDEX('AEO 7'!$C$52:$AJ$52,MATCH(O$1,'AEO 7'!$C$1:$AJ$1,0))/10^3*'Calculations Etc'!O8</f>
        <v/>
      </c>
      <c r="P5" s="39">
        <f>INDEX('AEO 7'!$C$52:$AJ$52,MATCH(P$1,'AEO 7'!$C$1:$AJ$1,0))/10^3*'Calculations Etc'!P8</f>
        <v/>
      </c>
      <c r="Q5" s="39">
        <f>INDEX('AEO 7'!$C$52:$AJ$52,MATCH(Q$1,'AEO 7'!$C$1:$AJ$1,0))/10^3*'Calculations Etc'!Q8</f>
        <v/>
      </c>
      <c r="R5" s="39">
        <f>INDEX('AEO 7'!$C$52:$AJ$52,MATCH(R$1,'AEO 7'!$C$1:$AJ$1,0))/10^3*'Calculations Etc'!R8</f>
        <v/>
      </c>
      <c r="S5" s="39">
        <f>INDEX('AEO 7'!$C$52:$AJ$52,MATCH(S$1,'AEO 7'!$C$1:$AJ$1,0))/10^3*'Calculations Etc'!S8</f>
        <v/>
      </c>
      <c r="T5" s="39">
        <f>INDEX('AEO 7'!$C$52:$AJ$52,MATCH(T$1,'AEO 7'!$C$1:$AJ$1,0))/10^3*'Calculations Etc'!T8</f>
        <v/>
      </c>
      <c r="U5" s="39">
        <f>INDEX('AEO 7'!$C$52:$AJ$52,MATCH(U$1,'AEO 7'!$C$1:$AJ$1,0))/10^3*'Calculations Etc'!U8</f>
        <v/>
      </c>
      <c r="V5" s="39">
        <f>INDEX('AEO 7'!$C$52:$AJ$52,MATCH(V$1,'AEO 7'!$C$1:$AJ$1,0))/10^3*'Calculations Etc'!V8</f>
        <v/>
      </c>
      <c r="W5" s="39">
        <f>INDEX('AEO 7'!$C$52:$AJ$52,MATCH(W$1,'AEO 7'!$C$1:$AJ$1,0))/10^3*'Calculations Etc'!W8</f>
        <v/>
      </c>
      <c r="X5" s="39">
        <f>INDEX('AEO 7'!$C$52:$AJ$52,MATCH(X$1,'AEO 7'!$C$1:$AJ$1,0))/10^3*'Calculations Etc'!X8</f>
        <v/>
      </c>
      <c r="Y5" s="39">
        <f>INDEX('AEO 7'!$C$52:$AJ$52,MATCH(Y$1,'AEO 7'!$C$1:$AJ$1,0))/10^3*'Calculations Etc'!Y8</f>
        <v/>
      </c>
      <c r="Z5" s="39">
        <f>INDEX('AEO 7'!$C$52:$AJ$52,MATCH(Z$1,'AEO 7'!$C$1:$AJ$1,0))/10^3*'Calculations Etc'!Z8</f>
        <v/>
      </c>
      <c r="AA5" s="39">
        <f>INDEX('AEO 7'!$C$52:$AJ$52,MATCH(AA$1,'AEO 7'!$C$1:$AJ$1,0))/10^3*'Calculations Etc'!AA8</f>
        <v/>
      </c>
      <c r="AB5" s="39">
        <f>INDEX('AEO 7'!$C$52:$AJ$52,MATCH(AB$1,'AEO 7'!$C$1:$AJ$1,0))/10^3*'Calculations Etc'!AB8</f>
        <v/>
      </c>
      <c r="AC5" s="39">
        <f>INDEX('AEO 7'!$C$52:$AJ$52,MATCH(AC$1,'AEO 7'!$C$1:$AJ$1,0))/10^3*'Calculations Etc'!AC8</f>
        <v/>
      </c>
      <c r="AD5" s="39">
        <f>INDEX('AEO 7'!$C$52:$AJ$52,MATCH(AD$1,'AEO 7'!$C$1:$AJ$1,0))/10^3*'Calculations Etc'!AD8</f>
        <v/>
      </c>
      <c r="AE5" s="39">
        <f>INDEX('AEO 7'!$C$52:$AJ$52,MATCH(AE$1,'AEO 7'!$C$1:$AJ$1,0))/10^3*'Calculations Etc'!AE8</f>
        <v/>
      </c>
      <c r="AF5" s="39">
        <f>INDEX('AEO 7'!$C$52:$AJ$52,MATCH(AF$1,'AEO 7'!$C$1:$AJ$1,0))/10^3*'Calculations Etc'!AF8</f>
        <v/>
      </c>
      <c r="AG5" s="39">
        <f>INDEX('AEO 7'!$C$52:$AJ$52,MATCH(AG$1,'AEO 7'!$C$1:$AJ$1,0))/10^3*'Calculations Etc'!AG8</f>
        <v/>
      </c>
      <c r="AH5" s="39" t="n"/>
      <c r="AI5" s="39" t="n"/>
    </row>
    <row r="6">
      <c r="A6" t="inlineStr">
        <is>
          <t>plugin hybrid vehicle</t>
        </is>
      </c>
      <c r="B6" t="n">
        <v>0</v>
      </c>
      <c r="C6" t="n">
        <v>0</v>
      </c>
      <c r="D6" t="n">
        <v>0</v>
      </c>
      <c r="E6" t="n">
        <v>0</v>
      </c>
      <c r="F6" t="n">
        <v>0</v>
      </c>
      <c r="G6" t="n">
        <v>0</v>
      </c>
      <c r="H6" t="n">
        <v>0</v>
      </c>
      <c r="I6" t="n">
        <v>0</v>
      </c>
      <c r="J6" t="n">
        <v>0</v>
      </c>
      <c r="K6" t="n">
        <v>0</v>
      </c>
      <c r="L6" t="n">
        <v>0</v>
      </c>
      <c r="M6" t="n">
        <v>0</v>
      </c>
      <c r="N6" t="n">
        <v>0</v>
      </c>
      <c r="O6" t="n">
        <v>0</v>
      </c>
      <c r="P6" t="n">
        <v>0</v>
      </c>
      <c r="Q6" t="n">
        <v>0</v>
      </c>
      <c r="R6" t="n">
        <v>0</v>
      </c>
      <c r="S6" t="n">
        <v>0</v>
      </c>
      <c r="T6" t="n">
        <v>0</v>
      </c>
      <c r="U6" t="n">
        <v>0</v>
      </c>
      <c r="V6" t="n">
        <v>0</v>
      </c>
      <c r="W6" t="n">
        <v>0</v>
      </c>
      <c r="X6" t="n">
        <v>0</v>
      </c>
      <c r="Y6" t="n">
        <v>0</v>
      </c>
      <c r="Z6" t="n">
        <v>0</v>
      </c>
      <c r="AA6" t="n">
        <v>0</v>
      </c>
      <c r="AB6" t="n">
        <v>0</v>
      </c>
      <c r="AC6" t="n">
        <v>0</v>
      </c>
      <c r="AD6" t="n">
        <v>0</v>
      </c>
      <c r="AE6" t="n">
        <v>0</v>
      </c>
      <c r="AF6" t="n">
        <v>0</v>
      </c>
      <c r="AG6" t="n">
        <v>0</v>
      </c>
    </row>
    <row r="7">
      <c r="A7" t="inlineStr">
        <is>
          <t>LPG vehicle</t>
        </is>
      </c>
      <c r="B7" t="n">
        <v>0</v>
      </c>
      <c r="C7" t="n">
        <v>0</v>
      </c>
      <c r="D7" t="n">
        <v>0</v>
      </c>
      <c r="E7" t="n">
        <v>0</v>
      </c>
      <c r="F7" t="n">
        <v>0</v>
      </c>
      <c r="G7" t="n">
        <v>0</v>
      </c>
      <c r="H7" t="n">
        <v>0</v>
      </c>
      <c r="I7" t="n">
        <v>0</v>
      </c>
      <c r="J7" t="n">
        <v>0</v>
      </c>
      <c r="K7" t="n">
        <v>0</v>
      </c>
      <c r="L7" t="n">
        <v>0</v>
      </c>
      <c r="M7" t="n">
        <v>0</v>
      </c>
      <c r="N7" t="n">
        <v>0</v>
      </c>
      <c r="O7" t="n">
        <v>0</v>
      </c>
      <c r="P7" t="n">
        <v>0</v>
      </c>
      <c r="Q7" t="n">
        <v>0</v>
      </c>
      <c r="R7" t="n">
        <v>0</v>
      </c>
      <c r="S7" t="n">
        <v>0</v>
      </c>
      <c r="T7" t="n">
        <v>0</v>
      </c>
      <c r="U7" t="n">
        <v>0</v>
      </c>
      <c r="V7" t="n">
        <v>0</v>
      </c>
      <c r="W7" t="n">
        <v>0</v>
      </c>
      <c r="X7" t="n">
        <v>0</v>
      </c>
      <c r="Y7" t="n">
        <v>0</v>
      </c>
      <c r="Z7" t="n">
        <v>0</v>
      </c>
      <c r="AA7" t="n">
        <v>0</v>
      </c>
      <c r="AB7" t="n">
        <v>0</v>
      </c>
      <c r="AC7" t="n">
        <v>0</v>
      </c>
      <c r="AD7" t="n">
        <v>0</v>
      </c>
      <c r="AE7" t="n">
        <v>0</v>
      </c>
      <c r="AF7" t="n">
        <v>0</v>
      </c>
      <c r="AG7" t="n">
        <v>0</v>
      </c>
    </row>
    <row r="8">
      <c r="A8" t="inlineStr">
        <is>
          <t>hydrogen vehicle</t>
        </is>
      </c>
      <c r="B8" s="39">
        <f>B$5*'Calculations Etc'!$B$39</f>
        <v/>
      </c>
      <c r="C8" s="39">
        <f>C$5*'Calculations Etc'!$B$39</f>
        <v/>
      </c>
      <c r="D8" s="39">
        <f>D$5*'Calculations Etc'!$B$39</f>
        <v/>
      </c>
      <c r="E8" s="39">
        <f>E$5*'Calculations Etc'!$B$39</f>
        <v/>
      </c>
      <c r="F8" s="39">
        <f>F$5*'Calculations Etc'!$B$39</f>
        <v/>
      </c>
      <c r="G8" s="39">
        <f>G$5*'Calculations Etc'!$B$39</f>
        <v/>
      </c>
      <c r="H8" s="39">
        <f>H$5*'Calculations Etc'!$B$39</f>
        <v/>
      </c>
      <c r="I8" s="39">
        <f>I$5*'Calculations Etc'!$B$39</f>
        <v/>
      </c>
      <c r="J8" s="39">
        <f>J$5*'Calculations Etc'!$B$39</f>
        <v/>
      </c>
      <c r="K8" s="39">
        <f>K$5*'Calculations Etc'!$B$39</f>
        <v/>
      </c>
      <c r="L8" s="39">
        <f>L$5*'Calculations Etc'!$B$39</f>
        <v/>
      </c>
      <c r="M8" s="39">
        <f>M$5*'Calculations Etc'!$B$39</f>
        <v/>
      </c>
      <c r="N8" s="39">
        <f>N$5*'Calculations Etc'!$B$39</f>
        <v/>
      </c>
      <c r="O8" s="39">
        <f>O$5*'Calculations Etc'!$B$39</f>
        <v/>
      </c>
      <c r="P8" s="39">
        <f>P$5*'Calculations Etc'!$B$39</f>
        <v/>
      </c>
      <c r="Q8" s="39">
        <f>Q$5*'Calculations Etc'!$B$39</f>
        <v/>
      </c>
      <c r="R8" s="39">
        <f>R$5*'Calculations Etc'!$B$39</f>
        <v/>
      </c>
      <c r="S8" s="39">
        <f>S$5*'Calculations Etc'!$B$39</f>
        <v/>
      </c>
      <c r="T8" s="39">
        <f>T$5*'Calculations Etc'!$B$39</f>
        <v/>
      </c>
      <c r="U8" s="39">
        <f>U$5*'Calculations Etc'!$B$39</f>
        <v/>
      </c>
      <c r="V8" s="39">
        <f>V$5*'Calculations Etc'!$B$39</f>
        <v/>
      </c>
      <c r="W8" s="39">
        <f>W$5*'Calculations Etc'!$B$39</f>
        <v/>
      </c>
      <c r="X8" s="39">
        <f>X$5*'Calculations Etc'!$B$39</f>
        <v/>
      </c>
      <c r="Y8" s="39">
        <f>Y$5*'Calculations Etc'!$B$39</f>
        <v/>
      </c>
      <c r="Z8" s="39">
        <f>Z$5*'Calculations Etc'!$B$39</f>
        <v/>
      </c>
      <c r="AA8" s="39">
        <f>AA$5*'Calculations Etc'!$B$39</f>
        <v/>
      </c>
      <c r="AB8" s="39">
        <f>AB$5*'Calculations Etc'!$B$39</f>
        <v/>
      </c>
      <c r="AC8" s="39">
        <f>AC$5*'Calculations Etc'!$B$39</f>
        <v/>
      </c>
      <c r="AD8" s="39">
        <f>AD$5*'Calculations Etc'!$B$39</f>
        <v/>
      </c>
      <c r="AE8" s="39">
        <f>AE$5*'Calculations Etc'!$B$39</f>
        <v/>
      </c>
      <c r="AF8" s="39">
        <f>AF$5*'Calculations Etc'!$B$39</f>
        <v/>
      </c>
      <c r="AG8" s="39">
        <f>AG$5*'Calculations Etc'!$B$39</f>
        <v/>
      </c>
      <c r="AH8" s="39" t="n"/>
      <c r="AI8" s="39" t="n"/>
    </row>
    <row r="9">
      <c r="AJ9" s="39" t="n"/>
      <c r="AK9" s="39" t="n"/>
    </row>
  </sheetData>
  <pageMargins left="0.7" right="0.7" top="0.75" bottom="0.75" header="0.3" footer="0.3"/>
</worksheet>
</file>

<file path=xl/worksheets/sheet21.xml><?xml version="1.0" encoding="utf-8"?>
<worksheet xmlns="http://schemas.openxmlformats.org/spreadsheetml/2006/main">
  <sheetPr>
    <tabColor theme="3"/>
    <outlinePr summaryBelow="1" summaryRight="1"/>
    <pageSetUpPr/>
  </sheetPr>
  <dimension ref="A1:AJ15"/>
  <sheetViews>
    <sheetView workbookViewId="0">
      <selection activeCell="B4" sqref="B4"/>
    </sheetView>
  </sheetViews>
  <sheetFormatPr baseColWidth="8" defaultRowHeight="14.25"/>
  <cols>
    <col width="31.1328125" customWidth="1" style="44" min="1" max="1"/>
  </cols>
  <sheetData>
    <row r="1">
      <c r="A1" s="52" t="inlineStr">
        <is>
          <t>Fuel Economy (thing*miles/BTU)</t>
        </is>
      </c>
      <c r="B1" t="n">
        <v>2019</v>
      </c>
      <c r="C1" t="n">
        <v>2020</v>
      </c>
      <c r="D1" t="n">
        <v>2021</v>
      </c>
      <c r="E1" t="n">
        <v>2022</v>
      </c>
      <c r="F1" t="n">
        <v>2023</v>
      </c>
      <c r="G1" t="n">
        <v>2024</v>
      </c>
      <c r="H1" t="n">
        <v>2025</v>
      </c>
      <c r="I1" t="n">
        <v>2026</v>
      </c>
      <c r="J1" t="n">
        <v>2027</v>
      </c>
      <c r="K1" t="n">
        <v>2028</v>
      </c>
      <c r="L1" t="n">
        <v>2029</v>
      </c>
      <c r="M1" t="n">
        <v>2030</v>
      </c>
      <c r="N1" t="n">
        <v>2031</v>
      </c>
      <c r="O1" t="n">
        <v>2032</v>
      </c>
      <c r="P1" t="n">
        <v>2033</v>
      </c>
      <c r="Q1" t="n">
        <v>2034</v>
      </c>
      <c r="R1" t="n">
        <v>2035</v>
      </c>
      <c r="S1" t="n">
        <v>2036</v>
      </c>
      <c r="T1" t="n">
        <v>2037</v>
      </c>
      <c r="U1" t="n">
        <v>2038</v>
      </c>
      <c r="V1" t="n">
        <v>2039</v>
      </c>
      <c r="W1" t="n">
        <v>2040</v>
      </c>
      <c r="X1" t="n">
        <v>2041</v>
      </c>
      <c r="Y1" t="n">
        <v>2042</v>
      </c>
      <c r="Z1" t="n">
        <v>2043</v>
      </c>
      <c r="AA1" t="n">
        <v>2044</v>
      </c>
      <c r="AB1" t="n">
        <v>2045</v>
      </c>
      <c r="AC1" t="n">
        <v>2046</v>
      </c>
      <c r="AD1" t="n">
        <v>2047</v>
      </c>
      <c r="AE1" t="n">
        <v>2048</v>
      </c>
      <c r="AF1" t="n">
        <v>2049</v>
      </c>
      <c r="AG1" t="n">
        <v>2050</v>
      </c>
    </row>
    <row r="2">
      <c r="A2" t="inlineStr">
        <is>
          <t>battery electric vehicle</t>
        </is>
      </c>
      <c r="B2" s="39">
        <f>B$4/(1-'Calculations Etc'!$B$16)</f>
        <v/>
      </c>
      <c r="C2" s="39">
        <f>C$4/(1-'Calculations Etc'!$B$16)</f>
        <v/>
      </c>
      <c r="D2" s="39">
        <f>D$4/(1-'Calculations Etc'!$B$16)</f>
        <v/>
      </c>
      <c r="E2" s="39">
        <f>E$4/(1-'Calculations Etc'!$B$16)</f>
        <v/>
      </c>
      <c r="F2" s="39">
        <f>F$4/(1-'Calculations Etc'!$B$16)</f>
        <v/>
      </c>
      <c r="G2" s="39">
        <f>G$4/(1-'Calculations Etc'!$B$16)</f>
        <v/>
      </c>
      <c r="H2" s="39">
        <f>H$4/(1-'Calculations Etc'!$B$16)</f>
        <v/>
      </c>
      <c r="I2" s="39">
        <f>I$4/(1-'Calculations Etc'!$B$16)</f>
        <v/>
      </c>
      <c r="J2" s="39">
        <f>J$4/(1-'Calculations Etc'!$B$16)</f>
        <v/>
      </c>
      <c r="K2" s="39">
        <f>K$4/(1-'Calculations Etc'!$B$16)</f>
        <v/>
      </c>
      <c r="L2" s="39">
        <f>L$4/(1-'Calculations Etc'!$B$16)</f>
        <v/>
      </c>
      <c r="M2" s="39">
        <f>M$4/(1-'Calculations Etc'!$B$16)</f>
        <v/>
      </c>
      <c r="N2" s="39">
        <f>N$4/(1-'Calculations Etc'!$B$16)</f>
        <v/>
      </c>
      <c r="O2" s="39">
        <f>O$4/(1-'Calculations Etc'!$B$16)</f>
        <v/>
      </c>
      <c r="P2" s="39">
        <f>P$4/(1-'Calculations Etc'!$B$16)</f>
        <v/>
      </c>
      <c r="Q2" s="39">
        <f>Q$4/(1-'Calculations Etc'!$B$16)</f>
        <v/>
      </c>
      <c r="R2" s="39">
        <f>R$4/(1-'Calculations Etc'!$B$16)</f>
        <v/>
      </c>
      <c r="S2" s="39">
        <f>S$4/(1-'Calculations Etc'!$B$16)</f>
        <v/>
      </c>
      <c r="T2" s="39">
        <f>T$4/(1-'Calculations Etc'!$B$16)</f>
        <v/>
      </c>
      <c r="U2" s="39">
        <f>U$4/(1-'Calculations Etc'!$B$16)</f>
        <v/>
      </c>
      <c r="V2" s="39">
        <f>V$4/(1-'Calculations Etc'!$B$16)</f>
        <v/>
      </c>
      <c r="W2" s="39">
        <f>W$4/(1-'Calculations Etc'!$B$16)</f>
        <v/>
      </c>
      <c r="X2" s="39">
        <f>X$4/(1-'Calculations Etc'!$B$16)</f>
        <v/>
      </c>
      <c r="Y2" s="39">
        <f>Y$4/(1-'Calculations Etc'!$B$16)</f>
        <v/>
      </c>
      <c r="Z2" s="39">
        <f>Z$4/(1-'Calculations Etc'!$B$16)</f>
        <v/>
      </c>
      <c r="AA2" s="39">
        <f>AA$4/(1-'Calculations Etc'!$B$16)</f>
        <v/>
      </c>
      <c r="AB2" s="39">
        <f>AB$4/(1-'Calculations Etc'!$B$16)</f>
        <v/>
      </c>
      <c r="AC2" s="39">
        <f>AC$4/(1-'Calculations Etc'!$B$16)</f>
        <v/>
      </c>
      <c r="AD2" s="39">
        <f>AD$4/(1-'Calculations Etc'!$B$16)</f>
        <v/>
      </c>
      <c r="AE2" s="39">
        <f>AE$4/(1-'Calculations Etc'!$B$16)</f>
        <v/>
      </c>
      <c r="AF2" s="39">
        <f>AF$4/(1-'Calculations Etc'!$B$16)</f>
        <v/>
      </c>
      <c r="AG2" s="39">
        <f>AG$4/(1-'Calculations Etc'!$B$16)</f>
        <v/>
      </c>
      <c r="AH2" s="39" t="n"/>
      <c r="AI2" s="39" t="n"/>
      <c r="AJ2" s="39" t="n"/>
    </row>
    <row r="3">
      <c r="A3" t="inlineStr">
        <is>
          <t>natural gas vehicle</t>
        </is>
      </c>
      <c r="B3" s="39">
        <f>B$4</f>
        <v/>
      </c>
      <c r="C3" s="39">
        <f>C$4</f>
        <v/>
      </c>
      <c r="D3" s="39">
        <f>D$4</f>
        <v/>
      </c>
      <c r="E3" s="39">
        <f>E$4</f>
        <v/>
      </c>
      <c r="F3" s="39">
        <f>F$4</f>
        <v/>
      </c>
      <c r="G3" s="39">
        <f>G$4</f>
        <v/>
      </c>
      <c r="H3" s="39">
        <f>H$4</f>
        <v/>
      </c>
      <c r="I3" s="39">
        <f>I$4</f>
        <v/>
      </c>
      <c r="J3" s="39">
        <f>J$4</f>
        <v/>
      </c>
      <c r="K3" s="39">
        <f>K$4</f>
        <v/>
      </c>
      <c r="L3" s="39">
        <f>L$4</f>
        <v/>
      </c>
      <c r="M3" s="39">
        <f>M$4</f>
        <v/>
      </c>
      <c r="N3" s="39">
        <f>N$4</f>
        <v/>
      </c>
      <c r="O3" s="39">
        <f>O$4</f>
        <v/>
      </c>
      <c r="P3" s="39">
        <f>P$4</f>
        <v/>
      </c>
      <c r="Q3" s="39">
        <f>Q$4</f>
        <v/>
      </c>
      <c r="R3" s="39">
        <f>R$4</f>
        <v/>
      </c>
      <c r="S3" s="39">
        <f>S$4</f>
        <v/>
      </c>
      <c r="T3" s="39">
        <f>T$4</f>
        <v/>
      </c>
      <c r="U3" s="39">
        <f>U$4</f>
        <v/>
      </c>
      <c r="V3" s="39">
        <f>V$4</f>
        <v/>
      </c>
      <c r="W3" s="39">
        <f>W$4</f>
        <v/>
      </c>
      <c r="X3" s="39">
        <f>X$4</f>
        <v/>
      </c>
      <c r="Y3" s="39">
        <f>Y$4</f>
        <v/>
      </c>
      <c r="Z3" s="39">
        <f>Z$4</f>
        <v/>
      </c>
      <c r="AA3" s="39">
        <f>AA$4</f>
        <v/>
      </c>
      <c r="AB3" s="39">
        <f>AB$4</f>
        <v/>
      </c>
      <c r="AC3" s="39">
        <f>AC$4</f>
        <v/>
      </c>
      <c r="AD3" s="39">
        <f>AD$4</f>
        <v/>
      </c>
      <c r="AE3" s="39">
        <f>AE$4</f>
        <v/>
      </c>
      <c r="AF3" s="39">
        <f>AF$4</f>
        <v/>
      </c>
      <c r="AG3" s="39">
        <f>AG$4</f>
        <v/>
      </c>
      <c r="AH3" s="39" t="n"/>
      <c r="AI3" s="39" t="n"/>
      <c r="AJ3" s="39" t="n"/>
    </row>
    <row r="4">
      <c r="A4" t="inlineStr">
        <is>
          <t>gasoline vehicle</t>
        </is>
      </c>
      <c r="B4" s="39">
        <f>INDEX('NTS 1-40'!$8:$8,MATCH(NTS_YR,'NTS 1-40'!$2:$2,0))/(INDEX('AEO 35'!$C$20:$AJ$20,MATCH(B$1,'AEO 35'!$C$1:$AJ$1,0))*10^6)</f>
        <v/>
      </c>
      <c r="C4" s="39">
        <f>$B$4</f>
        <v/>
      </c>
      <c r="D4" s="39">
        <f>$B$4</f>
        <v/>
      </c>
      <c r="E4" s="39">
        <f>$B$4</f>
        <v/>
      </c>
      <c r="F4" s="39">
        <f>$B$4</f>
        <v/>
      </c>
      <c r="G4" s="39">
        <f>$B$4</f>
        <v/>
      </c>
      <c r="H4" s="39">
        <f>$B$4</f>
        <v/>
      </c>
      <c r="I4" s="39">
        <f>$B$4</f>
        <v/>
      </c>
      <c r="J4" s="39">
        <f>$B$4</f>
        <v/>
      </c>
      <c r="K4" s="39">
        <f>$B$4</f>
        <v/>
      </c>
      <c r="L4" s="39">
        <f>$B$4</f>
        <v/>
      </c>
      <c r="M4" s="39">
        <f>$B$4</f>
        <v/>
      </c>
      <c r="N4" s="39">
        <f>$B$4</f>
        <v/>
      </c>
      <c r="O4" s="39">
        <f>$B$4</f>
        <v/>
      </c>
      <c r="P4" s="39">
        <f>$B$4</f>
        <v/>
      </c>
      <c r="Q4" s="39">
        <f>$B$4</f>
        <v/>
      </c>
      <c r="R4" s="39">
        <f>$B$4</f>
        <v/>
      </c>
      <c r="S4" s="39">
        <f>$B$4</f>
        <v/>
      </c>
      <c r="T4" s="39">
        <f>$B$4</f>
        <v/>
      </c>
      <c r="U4" s="39">
        <f>$B$4</f>
        <v/>
      </c>
      <c r="V4" s="39">
        <f>$B$4</f>
        <v/>
      </c>
      <c r="W4" s="39">
        <f>$B$4</f>
        <v/>
      </c>
      <c r="X4" s="39">
        <f>$B$4</f>
        <v/>
      </c>
      <c r="Y4" s="39">
        <f>$B$4</f>
        <v/>
      </c>
      <c r="Z4" s="39">
        <f>$B$4</f>
        <v/>
      </c>
      <c r="AA4" s="39">
        <f>$B$4</f>
        <v/>
      </c>
      <c r="AB4" s="39">
        <f>$B$4</f>
        <v/>
      </c>
      <c r="AC4" s="39">
        <f>$B$4</f>
        <v/>
      </c>
      <c r="AD4" s="39">
        <f>$B$4</f>
        <v/>
      </c>
      <c r="AE4" s="39">
        <f>$B$4</f>
        <v/>
      </c>
      <c r="AF4" s="39">
        <f>$B$4</f>
        <v/>
      </c>
      <c r="AG4" s="39">
        <f>$B$4</f>
        <v/>
      </c>
      <c r="AH4" s="39" t="n"/>
      <c r="AI4" s="39" t="n"/>
      <c r="AJ4" s="39" t="n"/>
    </row>
    <row r="5">
      <c r="A5" t="inlineStr">
        <is>
          <t>diesel vehicle</t>
        </is>
      </c>
      <c r="B5" s="39">
        <f>B$4</f>
        <v/>
      </c>
      <c r="C5" s="39">
        <f>C$4</f>
        <v/>
      </c>
      <c r="D5" s="39">
        <f>D$4</f>
        <v/>
      </c>
      <c r="E5" s="39">
        <f>E$4</f>
        <v/>
      </c>
      <c r="F5" s="39">
        <f>F$4</f>
        <v/>
      </c>
      <c r="G5" s="39">
        <f>G$4</f>
        <v/>
      </c>
      <c r="H5" s="39">
        <f>H$4</f>
        <v/>
      </c>
      <c r="I5" s="39">
        <f>I$4</f>
        <v/>
      </c>
      <c r="J5" s="39">
        <f>J$4</f>
        <v/>
      </c>
      <c r="K5" s="39">
        <f>K$4</f>
        <v/>
      </c>
      <c r="L5" s="39">
        <f>L$4</f>
        <v/>
      </c>
      <c r="M5" s="39">
        <f>M$4</f>
        <v/>
      </c>
      <c r="N5" s="39">
        <f>N$4</f>
        <v/>
      </c>
      <c r="O5" s="39">
        <f>O$4</f>
        <v/>
      </c>
      <c r="P5" s="39">
        <f>P$4</f>
        <v/>
      </c>
      <c r="Q5" s="39">
        <f>Q$4</f>
        <v/>
      </c>
      <c r="R5" s="39">
        <f>R$4</f>
        <v/>
      </c>
      <c r="S5" s="39">
        <f>S$4</f>
        <v/>
      </c>
      <c r="T5" s="39">
        <f>T$4</f>
        <v/>
      </c>
      <c r="U5" s="39">
        <f>U$4</f>
        <v/>
      </c>
      <c r="V5" s="39">
        <f>V$4</f>
        <v/>
      </c>
      <c r="W5" s="39">
        <f>W$4</f>
        <v/>
      </c>
      <c r="X5" s="39">
        <f>X$4</f>
        <v/>
      </c>
      <c r="Y5" s="39">
        <f>Y$4</f>
        <v/>
      </c>
      <c r="Z5" s="39">
        <f>Z$4</f>
        <v/>
      </c>
      <c r="AA5" s="39">
        <f>AA$4</f>
        <v/>
      </c>
      <c r="AB5" s="39">
        <f>AB$4</f>
        <v/>
      </c>
      <c r="AC5" s="39">
        <f>AC$4</f>
        <v/>
      </c>
      <c r="AD5" s="39">
        <f>AD$4</f>
        <v/>
      </c>
      <c r="AE5" s="39">
        <f>AE$4</f>
        <v/>
      </c>
      <c r="AF5" s="39">
        <f>AF$4</f>
        <v/>
      </c>
      <c r="AG5" s="39">
        <f>AG$4</f>
        <v/>
      </c>
      <c r="AH5" s="39" t="n"/>
      <c r="AI5" s="39" t="n"/>
      <c r="AJ5" s="39" t="n"/>
    </row>
    <row r="6">
      <c r="A6" t="inlineStr">
        <is>
          <t>plugin hybrid vehicle</t>
        </is>
      </c>
      <c r="B6" s="39">
        <f>B$4/(1-'Calculations Etc'!$B$16)*'Calculations Etc'!$B$20+B$4*(1-'Calculations Etc'!$B$20)</f>
        <v/>
      </c>
      <c r="C6" s="39">
        <f>C$4/(1-'Calculations Etc'!$B$16)*'Calculations Etc'!$B$20+C$4*(1-'Calculations Etc'!$B$20)</f>
        <v/>
      </c>
      <c r="D6" s="39">
        <f>D$4/(1-'Calculations Etc'!$B$16)*'Calculations Etc'!$B$20+D$4*(1-'Calculations Etc'!$B$20)</f>
        <v/>
      </c>
      <c r="E6" s="39">
        <f>E$4/(1-'Calculations Etc'!$B$16)*'Calculations Etc'!$B$20+E$4*(1-'Calculations Etc'!$B$20)</f>
        <v/>
      </c>
      <c r="F6" s="39">
        <f>F$4/(1-'Calculations Etc'!$B$16)*'Calculations Etc'!$B$20+F$4*(1-'Calculations Etc'!$B$20)</f>
        <v/>
      </c>
      <c r="G6" s="39">
        <f>G$4/(1-'Calculations Etc'!$B$16)*'Calculations Etc'!$B$20+G$4*(1-'Calculations Etc'!$B$20)</f>
        <v/>
      </c>
      <c r="H6" s="39">
        <f>H$4/(1-'Calculations Etc'!$B$16)*'Calculations Etc'!$B$20+H$4*(1-'Calculations Etc'!$B$20)</f>
        <v/>
      </c>
      <c r="I6" s="39">
        <f>I$4/(1-'Calculations Etc'!$B$16)*'Calculations Etc'!$B$20+I$4*(1-'Calculations Etc'!$B$20)</f>
        <v/>
      </c>
      <c r="J6" s="39">
        <f>J$4/(1-'Calculations Etc'!$B$16)*'Calculations Etc'!$B$20+J$4*(1-'Calculations Etc'!$B$20)</f>
        <v/>
      </c>
      <c r="K6" s="39">
        <f>K$4/(1-'Calculations Etc'!$B$16)*'Calculations Etc'!$B$20+K$4*(1-'Calculations Etc'!$B$20)</f>
        <v/>
      </c>
      <c r="L6" s="39">
        <f>L$4/(1-'Calculations Etc'!$B$16)*'Calculations Etc'!$B$20+L$4*(1-'Calculations Etc'!$B$20)</f>
        <v/>
      </c>
      <c r="M6" s="39">
        <f>M$4/(1-'Calculations Etc'!$B$16)*'Calculations Etc'!$B$20+M$4*(1-'Calculations Etc'!$B$20)</f>
        <v/>
      </c>
      <c r="N6" s="39">
        <f>N$4/(1-'Calculations Etc'!$B$16)*'Calculations Etc'!$B$20+N$4*(1-'Calculations Etc'!$B$20)</f>
        <v/>
      </c>
      <c r="O6" s="39">
        <f>O$4/(1-'Calculations Etc'!$B$16)*'Calculations Etc'!$B$20+O$4*(1-'Calculations Etc'!$B$20)</f>
        <v/>
      </c>
      <c r="P6" s="39">
        <f>P$4/(1-'Calculations Etc'!$B$16)*'Calculations Etc'!$B$20+P$4*(1-'Calculations Etc'!$B$20)</f>
        <v/>
      </c>
      <c r="Q6" s="39">
        <f>Q$4/(1-'Calculations Etc'!$B$16)*'Calculations Etc'!$B$20+Q$4*(1-'Calculations Etc'!$B$20)</f>
        <v/>
      </c>
      <c r="R6" s="39">
        <f>R$4/(1-'Calculations Etc'!$B$16)*'Calculations Etc'!$B$20+R$4*(1-'Calculations Etc'!$B$20)</f>
        <v/>
      </c>
      <c r="S6" s="39">
        <f>S$4/(1-'Calculations Etc'!$B$16)*'Calculations Etc'!$B$20+S$4*(1-'Calculations Etc'!$B$20)</f>
        <v/>
      </c>
      <c r="T6" s="39">
        <f>T$4/(1-'Calculations Etc'!$B$16)*'Calculations Etc'!$B$20+T$4*(1-'Calculations Etc'!$B$20)</f>
        <v/>
      </c>
      <c r="U6" s="39">
        <f>U$4/(1-'Calculations Etc'!$B$16)*'Calculations Etc'!$B$20+U$4*(1-'Calculations Etc'!$B$20)</f>
        <v/>
      </c>
      <c r="V6" s="39">
        <f>V$4/(1-'Calculations Etc'!$B$16)*'Calculations Etc'!$B$20+V$4*(1-'Calculations Etc'!$B$20)</f>
        <v/>
      </c>
      <c r="W6" s="39">
        <f>W$4/(1-'Calculations Etc'!$B$16)*'Calculations Etc'!$B$20+W$4*(1-'Calculations Etc'!$B$20)</f>
        <v/>
      </c>
      <c r="X6" s="39">
        <f>X$4/(1-'Calculations Etc'!$B$16)*'Calculations Etc'!$B$20+X$4*(1-'Calculations Etc'!$B$20)</f>
        <v/>
      </c>
      <c r="Y6" s="39">
        <f>Y$4/(1-'Calculations Etc'!$B$16)*'Calculations Etc'!$B$20+Y$4*(1-'Calculations Etc'!$B$20)</f>
        <v/>
      </c>
      <c r="Z6" s="39">
        <f>Z$4/(1-'Calculations Etc'!$B$16)*'Calculations Etc'!$B$20+Z$4*(1-'Calculations Etc'!$B$20)</f>
        <v/>
      </c>
      <c r="AA6" s="39">
        <f>AA$4/(1-'Calculations Etc'!$B$16)*'Calculations Etc'!$B$20+AA$4*(1-'Calculations Etc'!$B$20)</f>
        <v/>
      </c>
      <c r="AB6" s="39">
        <f>AB$4/(1-'Calculations Etc'!$B$16)*'Calculations Etc'!$B$20+AB$4*(1-'Calculations Etc'!$B$20)</f>
        <v/>
      </c>
      <c r="AC6" s="39">
        <f>AC$4/(1-'Calculations Etc'!$B$16)*'Calculations Etc'!$B$20+AC$4*(1-'Calculations Etc'!$B$20)</f>
        <v/>
      </c>
      <c r="AD6" s="39">
        <f>AD$4/(1-'Calculations Etc'!$B$16)*'Calculations Etc'!$B$20+AD$4*(1-'Calculations Etc'!$B$20)</f>
        <v/>
      </c>
      <c r="AE6" s="39">
        <f>AE$4/(1-'Calculations Etc'!$B$16)*'Calculations Etc'!$B$20+AE$4*(1-'Calculations Etc'!$B$20)</f>
        <v/>
      </c>
      <c r="AF6" s="39">
        <f>AF$4/(1-'Calculations Etc'!$B$16)*'Calculations Etc'!$B$20+AF$4*(1-'Calculations Etc'!$B$20)</f>
        <v/>
      </c>
      <c r="AG6" s="39">
        <f>AG$4/(1-'Calculations Etc'!$B$16)*'Calculations Etc'!$B$20+AG$4*(1-'Calculations Etc'!$B$20)</f>
        <v/>
      </c>
      <c r="AH6" s="39" t="n"/>
      <c r="AI6" s="39" t="n"/>
      <c r="AJ6" s="39" t="n"/>
    </row>
    <row r="7">
      <c r="A7" t="inlineStr">
        <is>
          <t>LPG vehicle</t>
        </is>
      </c>
      <c r="B7" s="39">
        <f>B4*'Calculations Etc'!$B$43</f>
        <v/>
      </c>
      <c r="C7" s="39">
        <f>C4*'Calculations Etc'!$B$43</f>
        <v/>
      </c>
      <c r="D7" s="39">
        <f>D4*'Calculations Etc'!$B$43</f>
        <v/>
      </c>
      <c r="E7" s="39">
        <f>E4*'Calculations Etc'!$B$43</f>
        <v/>
      </c>
      <c r="F7" s="39">
        <f>F4*'Calculations Etc'!$B$43</f>
        <v/>
      </c>
      <c r="G7" s="39">
        <f>G4*'Calculations Etc'!$B$43</f>
        <v/>
      </c>
      <c r="H7" s="39">
        <f>H4*'Calculations Etc'!$B$43</f>
        <v/>
      </c>
      <c r="I7" s="39">
        <f>I4*'Calculations Etc'!$B$43</f>
        <v/>
      </c>
      <c r="J7" s="39">
        <f>J4*'Calculations Etc'!$B$43</f>
        <v/>
      </c>
      <c r="K7" s="39">
        <f>K4*'Calculations Etc'!$B$43</f>
        <v/>
      </c>
      <c r="L7" s="39">
        <f>L4*'Calculations Etc'!$B$43</f>
        <v/>
      </c>
      <c r="M7" s="39">
        <f>M4*'Calculations Etc'!$B$43</f>
        <v/>
      </c>
      <c r="N7" s="39">
        <f>N4*'Calculations Etc'!$B$43</f>
        <v/>
      </c>
      <c r="O7" s="39">
        <f>O4*'Calculations Etc'!$B$43</f>
        <v/>
      </c>
      <c r="P7" s="39">
        <f>P4*'Calculations Etc'!$B$43</f>
        <v/>
      </c>
      <c r="Q7" s="39">
        <f>Q4*'Calculations Etc'!$B$43</f>
        <v/>
      </c>
      <c r="R7" s="39">
        <f>R4*'Calculations Etc'!$B$43</f>
        <v/>
      </c>
      <c r="S7" s="39">
        <f>S4*'Calculations Etc'!$B$43</f>
        <v/>
      </c>
      <c r="T7" s="39">
        <f>T4*'Calculations Etc'!$B$43</f>
        <v/>
      </c>
      <c r="U7" s="39">
        <f>U4*'Calculations Etc'!$B$43</f>
        <v/>
      </c>
      <c r="V7" s="39">
        <f>V4*'Calculations Etc'!$B$43</f>
        <v/>
      </c>
      <c r="W7" s="39">
        <f>W4*'Calculations Etc'!$B$43</f>
        <v/>
      </c>
      <c r="X7" s="39">
        <f>X4*'Calculations Etc'!$B$43</f>
        <v/>
      </c>
      <c r="Y7" s="39">
        <f>Y4*'Calculations Etc'!$B$43</f>
        <v/>
      </c>
      <c r="Z7" s="39">
        <f>Z4*'Calculations Etc'!$B$43</f>
        <v/>
      </c>
      <c r="AA7" s="39">
        <f>AA4*'Calculations Etc'!$B$43</f>
        <v/>
      </c>
      <c r="AB7" s="39">
        <f>AB4*'Calculations Etc'!$B$43</f>
        <v/>
      </c>
      <c r="AC7" s="39">
        <f>AC4*'Calculations Etc'!$B$43</f>
        <v/>
      </c>
      <c r="AD7" s="39">
        <f>AD4*'Calculations Etc'!$B$43</f>
        <v/>
      </c>
      <c r="AE7" s="39">
        <f>AE4*'Calculations Etc'!$B$43</f>
        <v/>
      </c>
      <c r="AF7" s="39">
        <f>AF4*'Calculations Etc'!$B$43</f>
        <v/>
      </c>
      <c r="AG7" s="39">
        <f>AG4*'Calculations Etc'!$B$43</f>
        <v/>
      </c>
      <c r="AH7" s="39" t="n"/>
      <c r="AI7" s="39" t="n"/>
    </row>
    <row r="8">
      <c r="A8" t="inlineStr">
        <is>
          <t>hydrogen vehicle</t>
        </is>
      </c>
      <c r="B8" s="39">
        <f>B4*'Calculations Etc'!$B$39</f>
        <v/>
      </c>
      <c r="C8" s="39">
        <f>C4*'Calculations Etc'!$B$39</f>
        <v/>
      </c>
      <c r="D8" s="39">
        <f>D4*'Calculations Etc'!$B$39</f>
        <v/>
      </c>
      <c r="E8" s="39">
        <f>E4*'Calculations Etc'!$B$39</f>
        <v/>
      </c>
      <c r="F8" s="39">
        <f>F4*'Calculations Etc'!$B$39</f>
        <v/>
      </c>
      <c r="G8" s="39">
        <f>G4*'Calculations Etc'!$B$39</f>
        <v/>
      </c>
      <c r="H8" s="39">
        <f>H4*'Calculations Etc'!$B$39</f>
        <v/>
      </c>
      <c r="I8" s="39">
        <f>I4*'Calculations Etc'!$B$39</f>
        <v/>
      </c>
      <c r="J8" s="39">
        <f>J4*'Calculations Etc'!$B$39</f>
        <v/>
      </c>
      <c r="K8" s="39">
        <f>K4*'Calculations Etc'!$B$39</f>
        <v/>
      </c>
      <c r="L8" s="39">
        <f>L4*'Calculations Etc'!$B$39</f>
        <v/>
      </c>
      <c r="M8" s="39">
        <f>M4*'Calculations Etc'!$B$39</f>
        <v/>
      </c>
      <c r="N8" s="39">
        <f>N4*'Calculations Etc'!$B$39</f>
        <v/>
      </c>
      <c r="O8" s="39">
        <f>O4*'Calculations Etc'!$B$39</f>
        <v/>
      </c>
      <c r="P8" s="39">
        <f>P4*'Calculations Etc'!$B$39</f>
        <v/>
      </c>
      <c r="Q8" s="39">
        <f>Q4*'Calculations Etc'!$B$39</f>
        <v/>
      </c>
      <c r="R8" s="39">
        <f>R4*'Calculations Etc'!$B$39</f>
        <v/>
      </c>
      <c r="S8" s="39">
        <f>S4*'Calculations Etc'!$B$39</f>
        <v/>
      </c>
      <c r="T8" s="39">
        <f>T4*'Calculations Etc'!$B$39</f>
        <v/>
      </c>
      <c r="U8" s="39">
        <f>U4*'Calculations Etc'!$B$39</f>
        <v/>
      </c>
      <c r="V8" s="39">
        <f>V4*'Calculations Etc'!$B$39</f>
        <v/>
      </c>
      <c r="W8" s="39">
        <f>W4*'Calculations Etc'!$B$39</f>
        <v/>
      </c>
      <c r="X8" s="39">
        <f>X4*'Calculations Etc'!$B$39</f>
        <v/>
      </c>
      <c r="Y8" s="39">
        <f>Y4*'Calculations Etc'!$B$39</f>
        <v/>
      </c>
      <c r="Z8" s="39">
        <f>Z4*'Calculations Etc'!$B$39</f>
        <v/>
      </c>
      <c r="AA8" s="39">
        <f>AA4*'Calculations Etc'!$B$39</f>
        <v/>
      </c>
      <c r="AB8" s="39">
        <f>AB4*'Calculations Etc'!$B$39</f>
        <v/>
      </c>
      <c r="AC8" s="39">
        <f>AC4*'Calculations Etc'!$B$39</f>
        <v/>
      </c>
      <c r="AD8" s="39">
        <f>AD4*'Calculations Etc'!$B$39</f>
        <v/>
      </c>
      <c r="AE8" s="39">
        <f>AE4*'Calculations Etc'!$B$39</f>
        <v/>
      </c>
      <c r="AF8" s="39">
        <f>AF4*'Calculations Etc'!$B$39</f>
        <v/>
      </c>
      <c r="AG8" s="39">
        <f>AG4*'Calculations Etc'!$B$39</f>
        <v/>
      </c>
      <c r="AH8" s="39" t="n"/>
      <c r="AI8" s="39" t="n"/>
    </row>
    <row r="14"/>
    <row r="15">
      <c r="B15" s="39" t="n"/>
    </row>
  </sheetData>
  <pageMargins left="0.7" right="0.7" top="0.75" bottom="0.75" header="0.3" footer="0.3"/>
</worksheet>
</file>

<file path=xl/worksheets/sheet22.xml><?xml version="1.0" encoding="utf-8"?>
<worksheet xmlns="http://schemas.openxmlformats.org/spreadsheetml/2006/main">
  <sheetPr>
    <tabColor theme="3"/>
    <outlinePr summaryBelow="1" summaryRight="1"/>
    <pageSetUpPr/>
  </sheetPr>
  <dimension ref="A1:AJ8"/>
  <sheetViews>
    <sheetView workbookViewId="0">
      <selection activeCell="B1" sqref="B1"/>
    </sheetView>
  </sheetViews>
  <sheetFormatPr baseColWidth="8" defaultRowHeight="14.25"/>
  <cols>
    <col width="31.1328125" customWidth="1" style="44" min="1" max="1"/>
  </cols>
  <sheetData>
    <row r="1">
      <c r="A1" s="52" t="inlineStr">
        <is>
          <t>Fuel Economy (thing*miles/BTU)</t>
        </is>
      </c>
      <c r="B1" t="n">
        <v>2016</v>
      </c>
      <c r="C1" t="n">
        <v>2017</v>
      </c>
      <c r="D1" t="n">
        <v>2018</v>
      </c>
      <c r="E1" t="n">
        <v>2019</v>
      </c>
      <c r="F1" t="n">
        <v>2020</v>
      </c>
      <c r="G1" t="n">
        <v>2021</v>
      </c>
      <c r="H1" t="n">
        <v>2022</v>
      </c>
      <c r="I1" t="n">
        <v>2023</v>
      </c>
      <c r="J1" t="n">
        <v>2024</v>
      </c>
      <c r="K1" t="n">
        <v>2025</v>
      </c>
      <c r="L1" t="n">
        <v>2026</v>
      </c>
      <c r="M1" t="n">
        <v>2027</v>
      </c>
      <c r="N1" t="n">
        <v>2028</v>
      </c>
      <c r="O1" t="n">
        <v>2029</v>
      </c>
      <c r="P1" t="n">
        <v>2030</v>
      </c>
      <c r="Q1" t="n">
        <v>2031</v>
      </c>
      <c r="R1" t="n">
        <v>2032</v>
      </c>
      <c r="S1" t="n">
        <v>2033</v>
      </c>
      <c r="T1" t="n">
        <v>2034</v>
      </c>
      <c r="U1" t="n">
        <v>2035</v>
      </c>
      <c r="V1" t="n">
        <v>2036</v>
      </c>
      <c r="W1" t="n">
        <v>2037</v>
      </c>
      <c r="X1" t="n">
        <v>2038</v>
      </c>
      <c r="Y1" t="n">
        <v>2039</v>
      </c>
      <c r="Z1" t="n">
        <v>2040</v>
      </c>
      <c r="AA1" t="n">
        <v>2041</v>
      </c>
      <c r="AB1" t="n">
        <v>2042</v>
      </c>
      <c r="AC1" t="n">
        <v>2043</v>
      </c>
      <c r="AD1" t="n">
        <v>2044</v>
      </c>
      <c r="AE1" t="n">
        <v>2045</v>
      </c>
      <c r="AF1" t="n">
        <v>2046</v>
      </c>
      <c r="AG1" t="n">
        <v>2047</v>
      </c>
      <c r="AH1" t="n">
        <v>2048</v>
      </c>
      <c r="AI1" t="n">
        <v>2049</v>
      </c>
      <c r="AJ1" t="n">
        <v>2050</v>
      </c>
    </row>
    <row r="2">
      <c r="A2" t="inlineStr">
        <is>
          <t>battery electric vehicle</t>
        </is>
      </c>
      <c r="B2" t="n">
        <v>0</v>
      </c>
      <c r="C2" t="n">
        <v>0</v>
      </c>
      <c r="D2" t="n">
        <v>0</v>
      </c>
      <c r="E2" t="n">
        <v>0</v>
      </c>
      <c r="F2" t="n">
        <v>0</v>
      </c>
      <c r="G2" t="n">
        <v>0</v>
      </c>
      <c r="H2" t="n">
        <v>0</v>
      </c>
      <c r="I2" t="n">
        <v>0</v>
      </c>
      <c r="J2" t="n">
        <v>0</v>
      </c>
      <c r="K2" t="n">
        <v>0</v>
      </c>
      <c r="L2" t="n">
        <v>0</v>
      </c>
      <c r="M2" t="n">
        <v>0</v>
      </c>
      <c r="N2" t="n">
        <v>0</v>
      </c>
      <c r="O2" t="n">
        <v>0</v>
      </c>
      <c r="P2" t="n">
        <v>0</v>
      </c>
      <c r="Q2" t="n">
        <v>0</v>
      </c>
      <c r="R2" t="n">
        <v>0</v>
      </c>
      <c r="S2" t="n">
        <v>0</v>
      </c>
      <c r="T2" t="n">
        <v>0</v>
      </c>
      <c r="U2" t="n">
        <v>0</v>
      </c>
      <c r="V2" t="n">
        <v>0</v>
      </c>
      <c r="W2" t="n">
        <v>0</v>
      </c>
      <c r="X2" t="n">
        <v>0</v>
      </c>
      <c r="Y2" t="n">
        <v>0</v>
      </c>
      <c r="Z2" t="n">
        <v>0</v>
      </c>
      <c r="AA2" t="n">
        <v>0</v>
      </c>
      <c r="AB2" t="n">
        <v>0</v>
      </c>
      <c r="AC2" t="n">
        <v>0</v>
      </c>
      <c r="AD2" t="n">
        <v>0</v>
      </c>
      <c r="AE2" t="n">
        <v>0</v>
      </c>
      <c r="AF2" t="n">
        <v>0</v>
      </c>
      <c r="AG2" t="n">
        <v>0</v>
      </c>
      <c r="AH2" t="n">
        <v>0</v>
      </c>
      <c r="AI2" t="n">
        <v>0</v>
      </c>
      <c r="AJ2" t="n">
        <v>0</v>
      </c>
    </row>
    <row r="3">
      <c r="A3" t="inlineStr">
        <is>
          <t>natural gas vehicle</t>
        </is>
      </c>
      <c r="B3" t="n">
        <v>0</v>
      </c>
      <c r="C3" t="n">
        <v>0</v>
      </c>
      <c r="D3" t="n">
        <v>0</v>
      </c>
      <c r="E3" t="n">
        <v>0</v>
      </c>
      <c r="F3" t="n">
        <v>0</v>
      </c>
      <c r="G3" t="n">
        <v>0</v>
      </c>
      <c r="H3" t="n">
        <v>0</v>
      </c>
      <c r="I3" t="n">
        <v>0</v>
      </c>
      <c r="J3" t="n">
        <v>0</v>
      </c>
      <c r="K3" t="n">
        <v>0</v>
      </c>
      <c r="L3" t="n">
        <v>0</v>
      </c>
      <c r="M3" t="n">
        <v>0</v>
      </c>
      <c r="N3" t="n">
        <v>0</v>
      </c>
      <c r="O3" t="n">
        <v>0</v>
      </c>
      <c r="P3" t="n">
        <v>0</v>
      </c>
      <c r="Q3" t="n">
        <v>0</v>
      </c>
      <c r="R3" t="n">
        <v>0</v>
      </c>
      <c r="S3" t="n">
        <v>0</v>
      </c>
      <c r="T3" t="n">
        <v>0</v>
      </c>
      <c r="U3" t="n">
        <v>0</v>
      </c>
      <c r="V3" t="n">
        <v>0</v>
      </c>
      <c r="W3" t="n">
        <v>0</v>
      </c>
      <c r="X3" t="n">
        <v>0</v>
      </c>
      <c r="Y3" t="n">
        <v>0</v>
      </c>
      <c r="Z3" t="n">
        <v>0</v>
      </c>
      <c r="AA3" t="n">
        <v>0</v>
      </c>
      <c r="AB3" t="n">
        <v>0</v>
      </c>
      <c r="AC3" t="n">
        <v>0</v>
      </c>
      <c r="AD3" t="n">
        <v>0</v>
      </c>
      <c r="AE3" t="n">
        <v>0</v>
      </c>
      <c r="AF3" t="n">
        <v>0</v>
      </c>
      <c r="AG3" t="n">
        <v>0</v>
      </c>
      <c r="AH3" t="n">
        <v>0</v>
      </c>
      <c r="AI3" t="n">
        <v>0</v>
      </c>
      <c r="AJ3" t="n">
        <v>0</v>
      </c>
    </row>
    <row r="4">
      <c r="A4" t="inlineStr">
        <is>
          <t>gasoline vehicle</t>
        </is>
      </c>
      <c r="B4" t="n">
        <v>0</v>
      </c>
      <c r="C4" t="n">
        <v>0</v>
      </c>
      <c r="D4" t="n">
        <v>0</v>
      </c>
      <c r="E4" t="n">
        <v>0</v>
      </c>
      <c r="F4" t="n">
        <v>0</v>
      </c>
      <c r="G4" t="n">
        <v>0</v>
      </c>
      <c r="H4" t="n">
        <v>0</v>
      </c>
      <c r="I4" t="n">
        <v>0</v>
      </c>
      <c r="J4" t="n">
        <v>0</v>
      </c>
      <c r="K4" t="n">
        <v>0</v>
      </c>
      <c r="L4" t="n">
        <v>0</v>
      </c>
      <c r="M4" t="n">
        <v>0</v>
      </c>
      <c r="N4" t="n">
        <v>0</v>
      </c>
      <c r="O4" t="n">
        <v>0</v>
      </c>
      <c r="P4" t="n">
        <v>0</v>
      </c>
      <c r="Q4" t="n">
        <v>0</v>
      </c>
      <c r="R4" t="n">
        <v>0</v>
      </c>
      <c r="S4" t="n">
        <v>0</v>
      </c>
      <c r="T4" t="n">
        <v>0</v>
      </c>
      <c r="U4" t="n">
        <v>0</v>
      </c>
      <c r="V4" t="n">
        <v>0</v>
      </c>
      <c r="W4" t="n">
        <v>0</v>
      </c>
      <c r="X4" t="n">
        <v>0</v>
      </c>
      <c r="Y4" t="n">
        <v>0</v>
      </c>
      <c r="Z4" t="n">
        <v>0</v>
      </c>
      <c r="AA4" t="n">
        <v>0</v>
      </c>
      <c r="AB4" t="n">
        <v>0</v>
      </c>
      <c r="AC4" t="n">
        <v>0</v>
      </c>
      <c r="AD4" t="n">
        <v>0</v>
      </c>
      <c r="AE4" t="n">
        <v>0</v>
      </c>
      <c r="AF4" t="n">
        <v>0</v>
      </c>
      <c r="AG4" t="n">
        <v>0</v>
      </c>
      <c r="AH4" t="n">
        <v>0</v>
      </c>
      <c r="AI4" t="n">
        <v>0</v>
      </c>
      <c r="AJ4" t="n">
        <v>0</v>
      </c>
    </row>
    <row r="5">
      <c r="A5" t="inlineStr">
        <is>
          <t>diesel vehicle</t>
        </is>
      </c>
      <c r="B5" t="n">
        <v>0</v>
      </c>
      <c r="C5" t="n">
        <v>0</v>
      </c>
      <c r="D5" t="n">
        <v>0</v>
      </c>
      <c r="E5" t="n">
        <v>0</v>
      </c>
      <c r="F5" t="n">
        <v>0</v>
      </c>
      <c r="G5" t="n">
        <v>0</v>
      </c>
      <c r="H5" t="n">
        <v>0</v>
      </c>
      <c r="I5" t="n">
        <v>0</v>
      </c>
      <c r="J5" t="n">
        <v>0</v>
      </c>
      <c r="K5" t="n">
        <v>0</v>
      </c>
      <c r="L5" t="n">
        <v>0</v>
      </c>
      <c r="M5" t="n">
        <v>0</v>
      </c>
      <c r="N5" t="n">
        <v>0</v>
      </c>
      <c r="O5" t="n">
        <v>0</v>
      </c>
      <c r="P5" t="n">
        <v>0</v>
      </c>
      <c r="Q5" t="n">
        <v>0</v>
      </c>
      <c r="R5" t="n">
        <v>0</v>
      </c>
      <c r="S5" t="n">
        <v>0</v>
      </c>
      <c r="T5" t="n">
        <v>0</v>
      </c>
      <c r="U5" t="n">
        <v>0</v>
      </c>
      <c r="V5" t="n">
        <v>0</v>
      </c>
      <c r="W5" t="n">
        <v>0</v>
      </c>
      <c r="X5" t="n">
        <v>0</v>
      </c>
      <c r="Y5" t="n">
        <v>0</v>
      </c>
      <c r="Z5" t="n">
        <v>0</v>
      </c>
      <c r="AA5" t="n">
        <v>0</v>
      </c>
      <c r="AB5" t="n">
        <v>0</v>
      </c>
      <c r="AC5" t="n">
        <v>0</v>
      </c>
      <c r="AD5" t="n">
        <v>0</v>
      </c>
      <c r="AE5" t="n">
        <v>0</v>
      </c>
      <c r="AF5" t="n">
        <v>0</v>
      </c>
      <c r="AG5" t="n">
        <v>0</v>
      </c>
      <c r="AH5" t="n">
        <v>0</v>
      </c>
      <c r="AI5" t="n">
        <v>0</v>
      </c>
      <c r="AJ5" t="n">
        <v>0</v>
      </c>
    </row>
    <row r="6">
      <c r="A6" t="inlineStr">
        <is>
          <t>plugin hybrid vehicle</t>
        </is>
      </c>
      <c r="B6" t="n">
        <v>0</v>
      </c>
      <c r="C6" t="n">
        <v>0</v>
      </c>
      <c r="D6" t="n">
        <v>0</v>
      </c>
      <c r="E6" t="n">
        <v>0</v>
      </c>
      <c r="F6" t="n">
        <v>0</v>
      </c>
      <c r="G6" t="n">
        <v>0</v>
      </c>
      <c r="H6" t="n">
        <v>0</v>
      </c>
      <c r="I6" t="n">
        <v>0</v>
      </c>
      <c r="J6" t="n">
        <v>0</v>
      </c>
      <c r="K6" t="n">
        <v>0</v>
      </c>
      <c r="L6" t="n">
        <v>0</v>
      </c>
      <c r="M6" t="n">
        <v>0</v>
      </c>
      <c r="N6" t="n">
        <v>0</v>
      </c>
      <c r="O6" t="n">
        <v>0</v>
      </c>
      <c r="P6" t="n">
        <v>0</v>
      </c>
      <c r="Q6" t="n">
        <v>0</v>
      </c>
      <c r="R6" t="n">
        <v>0</v>
      </c>
      <c r="S6" t="n">
        <v>0</v>
      </c>
      <c r="T6" t="n">
        <v>0</v>
      </c>
      <c r="U6" t="n">
        <v>0</v>
      </c>
      <c r="V6" t="n">
        <v>0</v>
      </c>
      <c r="W6" t="n">
        <v>0</v>
      </c>
      <c r="X6" t="n">
        <v>0</v>
      </c>
      <c r="Y6" t="n">
        <v>0</v>
      </c>
      <c r="Z6" t="n">
        <v>0</v>
      </c>
      <c r="AA6" t="n">
        <v>0</v>
      </c>
      <c r="AB6" t="n">
        <v>0</v>
      </c>
      <c r="AC6" t="n">
        <v>0</v>
      </c>
      <c r="AD6" t="n">
        <v>0</v>
      </c>
      <c r="AE6" t="n">
        <v>0</v>
      </c>
      <c r="AF6" t="n">
        <v>0</v>
      </c>
      <c r="AG6" t="n">
        <v>0</v>
      </c>
      <c r="AH6" t="n">
        <v>0</v>
      </c>
      <c r="AI6" t="n">
        <v>0</v>
      </c>
      <c r="AJ6" t="n">
        <v>0</v>
      </c>
    </row>
    <row r="7">
      <c r="A7" t="inlineStr">
        <is>
          <t>LPG vehicle</t>
        </is>
      </c>
      <c r="B7" t="n">
        <v>0</v>
      </c>
      <c r="C7" t="n">
        <v>0</v>
      </c>
      <c r="D7" t="n">
        <v>0</v>
      </c>
      <c r="E7" t="n">
        <v>0</v>
      </c>
      <c r="F7" t="n">
        <v>0</v>
      </c>
      <c r="G7" t="n">
        <v>0</v>
      </c>
      <c r="H7" t="n">
        <v>0</v>
      </c>
      <c r="I7" t="n">
        <v>0</v>
      </c>
      <c r="J7" t="n">
        <v>0</v>
      </c>
      <c r="K7" t="n">
        <v>0</v>
      </c>
      <c r="L7" t="n">
        <v>0</v>
      </c>
      <c r="M7" t="n">
        <v>0</v>
      </c>
      <c r="N7" t="n">
        <v>0</v>
      </c>
      <c r="O7" t="n">
        <v>0</v>
      </c>
      <c r="P7" t="n">
        <v>0</v>
      </c>
      <c r="Q7" t="n">
        <v>0</v>
      </c>
      <c r="R7" t="n">
        <v>0</v>
      </c>
      <c r="S7" t="n">
        <v>0</v>
      </c>
      <c r="T7" t="n">
        <v>0</v>
      </c>
      <c r="U7" t="n">
        <v>0</v>
      </c>
      <c r="V7" t="n">
        <v>0</v>
      </c>
      <c r="W7" t="n">
        <v>0</v>
      </c>
      <c r="X7" t="n">
        <v>0</v>
      </c>
      <c r="Y7" t="n">
        <v>0</v>
      </c>
      <c r="Z7" t="n">
        <v>0</v>
      </c>
      <c r="AA7" t="n">
        <v>0</v>
      </c>
      <c r="AB7" t="n">
        <v>0</v>
      </c>
      <c r="AC7" t="n">
        <v>0</v>
      </c>
      <c r="AD7" t="n">
        <v>0</v>
      </c>
      <c r="AE7" t="n">
        <v>0</v>
      </c>
      <c r="AF7" t="n">
        <v>0</v>
      </c>
      <c r="AG7" t="n">
        <v>0</v>
      </c>
      <c r="AH7" t="n">
        <v>0</v>
      </c>
      <c r="AI7" t="n">
        <v>0</v>
      </c>
      <c r="AJ7" t="n">
        <v>0</v>
      </c>
    </row>
    <row r="8">
      <c r="A8" t="inlineStr">
        <is>
          <t>hydrogen vehicle</t>
        </is>
      </c>
      <c r="B8" t="n">
        <v>0</v>
      </c>
      <c r="C8" t="n">
        <v>0</v>
      </c>
      <c r="D8" t="n">
        <v>0</v>
      </c>
      <c r="E8" t="n">
        <v>0</v>
      </c>
      <c r="F8" t="n">
        <v>0</v>
      </c>
      <c r="G8" t="n">
        <v>0</v>
      </c>
      <c r="H8" t="n">
        <v>0</v>
      </c>
      <c r="I8" t="n">
        <v>0</v>
      </c>
      <c r="J8" t="n">
        <v>0</v>
      </c>
      <c r="K8" t="n">
        <v>0</v>
      </c>
      <c r="L8" t="n">
        <v>0</v>
      </c>
      <c r="M8" t="n">
        <v>0</v>
      </c>
      <c r="N8" t="n">
        <v>0</v>
      </c>
      <c r="O8" t="n">
        <v>0</v>
      </c>
      <c r="P8" t="n">
        <v>0</v>
      </c>
      <c r="Q8" t="n">
        <v>0</v>
      </c>
      <c r="R8" t="n">
        <v>0</v>
      </c>
      <c r="S8" t="n">
        <v>0</v>
      </c>
      <c r="T8" t="n">
        <v>0</v>
      </c>
      <c r="U8" t="n">
        <v>0</v>
      </c>
      <c r="V8" t="n">
        <v>0</v>
      </c>
      <c r="W8" t="n">
        <v>0</v>
      </c>
      <c r="X8" t="n">
        <v>0</v>
      </c>
      <c r="Y8" t="n">
        <v>0</v>
      </c>
      <c r="Z8" t="n">
        <v>0</v>
      </c>
      <c r="AA8" t="n">
        <v>0</v>
      </c>
      <c r="AB8" t="n">
        <v>0</v>
      </c>
      <c r="AC8" t="n">
        <v>0</v>
      </c>
      <c r="AD8" t="n">
        <v>0</v>
      </c>
      <c r="AE8" t="n">
        <v>0</v>
      </c>
      <c r="AF8" t="n">
        <v>0</v>
      </c>
      <c r="AG8" t="n">
        <v>0</v>
      </c>
      <c r="AH8" t="n">
        <v>0</v>
      </c>
      <c r="AI8" t="n">
        <v>0</v>
      </c>
      <c r="AJ8" t="n">
        <v>0</v>
      </c>
    </row>
  </sheetData>
  <pageMargins left="0.7" right="0.7" top="0.75" bottom="0.75" header="0.3" footer="0.3"/>
</worksheet>
</file>

<file path=xl/worksheets/sheet23.xml><?xml version="1.0" encoding="utf-8"?>
<worksheet xmlns="http://schemas.openxmlformats.org/spreadsheetml/2006/main">
  <sheetPr>
    <outlinePr summaryBelow="1" summaryRight="1"/>
    <pageSetUpPr/>
  </sheetPr>
  <dimension ref="A1:AK13"/>
  <sheetViews>
    <sheetView zoomScale="92" zoomScaleNormal="92" workbookViewId="0">
      <selection activeCell="C16" sqref="C16"/>
    </sheetView>
  </sheetViews>
  <sheetFormatPr baseColWidth="8" defaultRowHeight="14.25"/>
  <cols>
    <col width="14.796875" customWidth="1" style="44" min="3" max="3"/>
  </cols>
  <sheetData>
    <row r="1">
      <c r="A1" s="52" t="inlineStr">
        <is>
          <t>vehicle type</t>
        </is>
      </c>
      <c r="B1" s="52" t="inlineStr">
        <is>
          <t>cargo type</t>
        </is>
      </c>
      <c r="C1" s="52" t="inlineStr">
        <is>
          <t>reference vehicle technology</t>
        </is>
      </c>
      <c r="D1" t="n">
        <v>2019</v>
      </c>
      <c r="E1" t="n">
        <v>2020</v>
      </c>
      <c r="F1" t="n">
        <v>2021</v>
      </c>
      <c r="G1" t="n">
        <v>2022</v>
      </c>
      <c r="H1" t="n">
        <v>2023</v>
      </c>
      <c r="I1" t="n">
        <v>2024</v>
      </c>
      <c r="J1" t="n">
        <v>2025</v>
      </c>
      <c r="K1" t="n">
        <v>2026</v>
      </c>
      <c r="L1" t="n">
        <v>2027</v>
      </c>
      <c r="M1" t="n">
        <v>2028</v>
      </c>
      <c r="N1" t="n">
        <v>2029</v>
      </c>
      <c r="O1" t="n">
        <v>2030</v>
      </c>
      <c r="P1" t="n">
        <v>2031</v>
      </c>
      <c r="Q1" t="n">
        <v>2032</v>
      </c>
      <c r="R1" t="n">
        <v>2033</v>
      </c>
      <c r="S1" t="n">
        <v>2034</v>
      </c>
      <c r="T1" t="n">
        <v>2035</v>
      </c>
      <c r="U1" t="n">
        <v>2036</v>
      </c>
      <c r="V1" t="n">
        <v>2037</v>
      </c>
      <c r="W1" t="n">
        <v>2038</v>
      </c>
      <c r="X1" t="n">
        <v>2039</v>
      </c>
      <c r="Y1" t="n">
        <v>2040</v>
      </c>
      <c r="Z1" t="n">
        <v>2041</v>
      </c>
      <c r="AA1" t="n">
        <v>2042</v>
      </c>
      <c r="AB1" t="n">
        <v>2043</v>
      </c>
      <c r="AC1" t="n">
        <v>2044</v>
      </c>
      <c r="AD1" t="n">
        <v>2045</v>
      </c>
      <c r="AE1" t="n">
        <v>2046</v>
      </c>
      <c r="AF1" t="n">
        <v>2047</v>
      </c>
      <c r="AG1" t="n">
        <v>2048</v>
      </c>
      <c r="AH1" t="n">
        <v>2049</v>
      </c>
      <c r="AI1" t="n">
        <v>2050</v>
      </c>
    </row>
    <row r="2">
      <c r="A2" t="inlineStr">
        <is>
          <t>LDVs</t>
        </is>
      </c>
      <c r="B2" t="inlineStr">
        <is>
          <t>psgr</t>
        </is>
      </c>
      <c r="C2" t="inlineStr">
        <is>
          <t>gasoline vehicle</t>
        </is>
      </c>
      <c r="D2" s="39">
        <f>'BNVFE-LDVs-psgr'!B4</f>
        <v/>
      </c>
      <c r="E2" s="39">
        <f>'BNVFE-LDVs-psgr'!C4</f>
        <v/>
      </c>
      <c r="F2" s="39">
        <f>'BNVFE-LDVs-psgr'!D4</f>
        <v/>
      </c>
      <c r="G2" s="39">
        <f>'BNVFE-LDVs-psgr'!E4</f>
        <v/>
      </c>
      <c r="H2" s="39">
        <f>'BNVFE-LDVs-psgr'!F4</f>
        <v/>
      </c>
      <c r="I2" s="39">
        <f>'BNVFE-LDVs-psgr'!G4</f>
        <v/>
      </c>
      <c r="J2" s="39">
        <f>'BNVFE-LDVs-psgr'!H4</f>
        <v/>
      </c>
      <c r="K2" s="39">
        <f>'BNVFE-LDVs-psgr'!I4</f>
        <v/>
      </c>
      <c r="L2" s="39">
        <f>'BNVFE-LDVs-psgr'!J4</f>
        <v/>
      </c>
      <c r="M2" s="39">
        <f>'BNVFE-LDVs-psgr'!K4</f>
        <v/>
      </c>
      <c r="N2" s="39">
        <f>'BNVFE-LDVs-psgr'!L4</f>
        <v/>
      </c>
      <c r="O2" s="39">
        <f>'BNVFE-LDVs-psgr'!M4</f>
        <v/>
      </c>
      <c r="P2" s="39">
        <f>'BNVFE-LDVs-psgr'!N4</f>
        <v/>
      </c>
      <c r="Q2" s="39">
        <f>'BNVFE-LDVs-psgr'!O4</f>
        <v/>
      </c>
      <c r="R2" s="39">
        <f>'BNVFE-LDVs-psgr'!P4</f>
        <v/>
      </c>
      <c r="S2" s="39">
        <f>'BNVFE-LDVs-psgr'!Q4</f>
        <v/>
      </c>
      <c r="T2" s="39">
        <f>'BNVFE-LDVs-psgr'!R4</f>
        <v/>
      </c>
      <c r="U2" s="39">
        <f>'BNVFE-LDVs-psgr'!S4</f>
        <v/>
      </c>
      <c r="V2" s="39">
        <f>'BNVFE-LDVs-psgr'!T4</f>
        <v/>
      </c>
      <c r="W2" s="39">
        <f>'BNVFE-LDVs-psgr'!U4</f>
        <v/>
      </c>
      <c r="X2" s="39">
        <f>'BNVFE-LDVs-psgr'!V4</f>
        <v/>
      </c>
      <c r="Y2" s="39">
        <f>'BNVFE-LDVs-psgr'!W4</f>
        <v/>
      </c>
      <c r="Z2" s="39">
        <f>'BNVFE-LDVs-psgr'!X4</f>
        <v/>
      </c>
      <c r="AA2" s="39">
        <f>'BNVFE-LDVs-psgr'!Y4</f>
        <v/>
      </c>
      <c r="AB2" s="39">
        <f>'BNVFE-LDVs-psgr'!Z4</f>
        <v/>
      </c>
      <c r="AC2" s="39">
        <f>'BNVFE-LDVs-psgr'!AA4</f>
        <v/>
      </c>
      <c r="AD2" s="39">
        <f>'BNVFE-LDVs-psgr'!AB4</f>
        <v/>
      </c>
      <c r="AE2" s="39">
        <f>'BNVFE-LDVs-psgr'!AC4</f>
        <v/>
      </c>
      <c r="AF2" s="39">
        <f>'BNVFE-LDVs-psgr'!AD4</f>
        <v/>
      </c>
      <c r="AG2" s="39">
        <f>'BNVFE-LDVs-psgr'!AE4</f>
        <v/>
      </c>
      <c r="AH2" s="39">
        <f>'BNVFE-LDVs-psgr'!AF4</f>
        <v/>
      </c>
      <c r="AI2" s="39">
        <f>'BNVFE-LDVs-psgr'!AG4</f>
        <v/>
      </c>
      <c r="AJ2" s="39" t="n"/>
      <c r="AK2" s="39" t="n"/>
    </row>
    <row r="3">
      <c r="A3" t="inlineStr">
        <is>
          <t>LDVs</t>
        </is>
      </c>
      <c r="B3" t="inlineStr">
        <is>
          <t>frgt</t>
        </is>
      </c>
      <c r="C3" t="inlineStr">
        <is>
          <t>gasoline vehicle</t>
        </is>
      </c>
      <c r="D3" s="39">
        <f>'BNVFE-LDVs-frgt'!B4</f>
        <v/>
      </c>
      <c r="E3" s="39">
        <f>'BNVFE-LDVs-frgt'!C4</f>
        <v/>
      </c>
      <c r="F3" s="39">
        <f>'BNVFE-LDVs-frgt'!D4</f>
        <v/>
      </c>
      <c r="G3" s="39">
        <f>'BNVFE-LDVs-frgt'!E4</f>
        <v/>
      </c>
      <c r="H3" s="39">
        <f>'BNVFE-LDVs-frgt'!F4</f>
        <v/>
      </c>
      <c r="I3" s="39">
        <f>'BNVFE-LDVs-frgt'!G4</f>
        <v/>
      </c>
      <c r="J3" s="39">
        <f>'BNVFE-LDVs-frgt'!H4</f>
        <v/>
      </c>
      <c r="K3" s="39">
        <f>'BNVFE-LDVs-frgt'!I4</f>
        <v/>
      </c>
      <c r="L3" s="39">
        <f>'BNVFE-LDVs-frgt'!J4</f>
        <v/>
      </c>
      <c r="M3" s="39">
        <f>'BNVFE-LDVs-frgt'!K4</f>
        <v/>
      </c>
      <c r="N3" s="39">
        <f>'BNVFE-LDVs-frgt'!L4</f>
        <v/>
      </c>
      <c r="O3" s="39">
        <f>'BNVFE-LDVs-frgt'!M4</f>
        <v/>
      </c>
      <c r="P3" s="39">
        <f>'BNVFE-LDVs-frgt'!N4</f>
        <v/>
      </c>
      <c r="Q3" s="39">
        <f>'BNVFE-LDVs-frgt'!O4</f>
        <v/>
      </c>
      <c r="R3" s="39">
        <f>'BNVFE-LDVs-frgt'!P4</f>
        <v/>
      </c>
      <c r="S3" s="39">
        <f>'BNVFE-LDVs-frgt'!Q4</f>
        <v/>
      </c>
      <c r="T3" s="39">
        <f>'BNVFE-LDVs-frgt'!R4</f>
        <v/>
      </c>
      <c r="U3" s="39">
        <f>'BNVFE-LDVs-frgt'!S4</f>
        <v/>
      </c>
      <c r="V3" s="39">
        <f>'BNVFE-LDVs-frgt'!T4</f>
        <v/>
      </c>
      <c r="W3" s="39">
        <f>'BNVFE-LDVs-frgt'!U4</f>
        <v/>
      </c>
      <c r="X3" s="39">
        <f>'BNVFE-LDVs-frgt'!V4</f>
        <v/>
      </c>
      <c r="Y3" s="39">
        <f>'BNVFE-LDVs-frgt'!W4</f>
        <v/>
      </c>
      <c r="Z3" s="39">
        <f>'BNVFE-LDVs-frgt'!X4</f>
        <v/>
      </c>
      <c r="AA3" s="39">
        <f>'BNVFE-LDVs-frgt'!Y4</f>
        <v/>
      </c>
      <c r="AB3" s="39">
        <f>'BNVFE-LDVs-frgt'!Z4</f>
        <v/>
      </c>
      <c r="AC3" s="39">
        <f>'BNVFE-LDVs-frgt'!AA4</f>
        <v/>
      </c>
      <c r="AD3" s="39">
        <f>'BNVFE-LDVs-frgt'!AB4</f>
        <v/>
      </c>
      <c r="AE3" s="39">
        <f>'BNVFE-LDVs-frgt'!AC4</f>
        <v/>
      </c>
      <c r="AF3" s="39">
        <f>'BNVFE-LDVs-frgt'!AD4</f>
        <v/>
      </c>
      <c r="AG3" s="39">
        <f>'BNVFE-LDVs-frgt'!AE4</f>
        <v/>
      </c>
      <c r="AH3" s="39">
        <f>'BNVFE-LDVs-frgt'!AF4</f>
        <v/>
      </c>
      <c r="AI3" s="39">
        <f>'BNVFE-LDVs-frgt'!AG4</f>
        <v/>
      </c>
      <c r="AJ3" s="39" t="n"/>
      <c r="AK3" s="39" t="n"/>
    </row>
    <row r="4">
      <c r="A4" t="inlineStr">
        <is>
          <t>HDVs</t>
        </is>
      </c>
      <c r="B4" t="inlineStr">
        <is>
          <t>psgr</t>
        </is>
      </c>
      <c r="C4" t="inlineStr">
        <is>
          <t>diesel vehicle</t>
        </is>
      </c>
      <c r="D4" s="39">
        <f>'BNVFE-HDVs-psgr'!B5</f>
        <v/>
      </c>
      <c r="E4" s="39">
        <f>'BNVFE-HDVs-psgr'!C5</f>
        <v/>
      </c>
      <c r="F4" s="39">
        <f>'BNVFE-HDVs-psgr'!D5</f>
        <v/>
      </c>
      <c r="G4" s="39">
        <f>'BNVFE-HDVs-psgr'!E5</f>
        <v/>
      </c>
      <c r="H4" s="39">
        <f>'BNVFE-HDVs-psgr'!F5</f>
        <v/>
      </c>
      <c r="I4" s="39">
        <f>'BNVFE-HDVs-psgr'!G5</f>
        <v/>
      </c>
      <c r="J4" s="39">
        <f>'BNVFE-HDVs-psgr'!H5</f>
        <v/>
      </c>
      <c r="K4" s="39">
        <f>'BNVFE-HDVs-psgr'!I5</f>
        <v/>
      </c>
      <c r="L4" s="39">
        <f>'BNVFE-HDVs-psgr'!J5</f>
        <v/>
      </c>
      <c r="M4" s="39">
        <f>'BNVFE-HDVs-psgr'!K5</f>
        <v/>
      </c>
      <c r="N4" s="39">
        <f>'BNVFE-HDVs-psgr'!L5</f>
        <v/>
      </c>
      <c r="O4" s="39">
        <f>'BNVFE-HDVs-psgr'!M5</f>
        <v/>
      </c>
      <c r="P4" s="39">
        <f>'BNVFE-HDVs-psgr'!N5</f>
        <v/>
      </c>
      <c r="Q4" s="39">
        <f>'BNVFE-HDVs-psgr'!O5</f>
        <v/>
      </c>
      <c r="R4" s="39">
        <f>'BNVFE-HDVs-psgr'!P5</f>
        <v/>
      </c>
      <c r="S4" s="39">
        <f>'BNVFE-HDVs-psgr'!Q5</f>
        <v/>
      </c>
      <c r="T4" s="39">
        <f>'BNVFE-HDVs-psgr'!R5</f>
        <v/>
      </c>
      <c r="U4" s="39">
        <f>'BNVFE-HDVs-psgr'!S5</f>
        <v/>
      </c>
      <c r="V4" s="39">
        <f>'BNVFE-HDVs-psgr'!T5</f>
        <v/>
      </c>
      <c r="W4" s="39">
        <f>'BNVFE-HDVs-psgr'!U5</f>
        <v/>
      </c>
      <c r="X4" s="39">
        <f>'BNVFE-HDVs-psgr'!V5</f>
        <v/>
      </c>
      <c r="Y4" s="39">
        <f>'BNVFE-HDVs-psgr'!W5</f>
        <v/>
      </c>
      <c r="Z4" s="39">
        <f>'BNVFE-HDVs-psgr'!X5</f>
        <v/>
      </c>
      <c r="AA4" s="39">
        <f>'BNVFE-HDVs-psgr'!Y5</f>
        <v/>
      </c>
      <c r="AB4" s="39">
        <f>'BNVFE-HDVs-psgr'!Z5</f>
        <v/>
      </c>
      <c r="AC4" s="39">
        <f>'BNVFE-HDVs-psgr'!AA5</f>
        <v/>
      </c>
      <c r="AD4" s="39">
        <f>'BNVFE-HDVs-psgr'!AB5</f>
        <v/>
      </c>
      <c r="AE4" s="39">
        <f>'BNVFE-HDVs-psgr'!AC5</f>
        <v/>
      </c>
      <c r="AF4" s="39">
        <f>'BNVFE-HDVs-psgr'!AD5</f>
        <v/>
      </c>
      <c r="AG4" s="39">
        <f>'BNVFE-HDVs-psgr'!AE5</f>
        <v/>
      </c>
      <c r="AH4" s="39">
        <f>'BNVFE-HDVs-psgr'!AF5</f>
        <v/>
      </c>
      <c r="AI4" s="39">
        <f>'BNVFE-HDVs-psgr'!AG5</f>
        <v/>
      </c>
      <c r="AJ4" s="39" t="n"/>
      <c r="AK4" s="39" t="n"/>
    </row>
    <row r="5">
      <c r="A5" t="inlineStr">
        <is>
          <t>HDVs</t>
        </is>
      </c>
      <c r="B5" t="inlineStr">
        <is>
          <t>frgt</t>
        </is>
      </c>
      <c r="C5" t="inlineStr">
        <is>
          <t>diesel vehicle</t>
        </is>
      </c>
      <c r="D5" s="39">
        <f>'BNVFE-HDVs-frgt'!B5</f>
        <v/>
      </c>
      <c r="E5" s="39">
        <f>'BNVFE-HDVs-frgt'!C5</f>
        <v/>
      </c>
      <c r="F5" s="39">
        <f>'BNVFE-HDVs-frgt'!D5</f>
        <v/>
      </c>
      <c r="G5" s="39">
        <f>'BNVFE-HDVs-frgt'!E5</f>
        <v/>
      </c>
      <c r="H5" s="39">
        <f>'BNVFE-HDVs-frgt'!F5</f>
        <v/>
      </c>
      <c r="I5" s="39">
        <f>'BNVFE-HDVs-frgt'!G5</f>
        <v/>
      </c>
      <c r="J5" s="39">
        <f>'BNVFE-HDVs-frgt'!H5</f>
        <v/>
      </c>
      <c r="K5" s="39">
        <f>'BNVFE-HDVs-frgt'!I5</f>
        <v/>
      </c>
      <c r="L5" s="39">
        <f>'BNVFE-HDVs-frgt'!J5</f>
        <v/>
      </c>
      <c r="M5" s="39">
        <f>'BNVFE-HDVs-frgt'!K5</f>
        <v/>
      </c>
      <c r="N5" s="39">
        <f>'BNVFE-HDVs-frgt'!L5</f>
        <v/>
      </c>
      <c r="O5" s="39">
        <f>'BNVFE-HDVs-frgt'!M5</f>
        <v/>
      </c>
      <c r="P5" s="39">
        <f>'BNVFE-HDVs-frgt'!N5</f>
        <v/>
      </c>
      <c r="Q5" s="39">
        <f>'BNVFE-HDVs-frgt'!O5</f>
        <v/>
      </c>
      <c r="R5" s="39">
        <f>'BNVFE-HDVs-frgt'!P5</f>
        <v/>
      </c>
      <c r="S5" s="39">
        <f>'BNVFE-HDVs-frgt'!Q5</f>
        <v/>
      </c>
      <c r="T5" s="39">
        <f>'BNVFE-HDVs-frgt'!R5</f>
        <v/>
      </c>
      <c r="U5" s="39">
        <f>'BNVFE-HDVs-frgt'!S5</f>
        <v/>
      </c>
      <c r="V5" s="39">
        <f>'BNVFE-HDVs-frgt'!T5</f>
        <v/>
      </c>
      <c r="W5" s="39">
        <f>'BNVFE-HDVs-frgt'!U5</f>
        <v/>
      </c>
      <c r="X5" s="39">
        <f>'BNVFE-HDVs-frgt'!V5</f>
        <v/>
      </c>
      <c r="Y5" s="39">
        <f>'BNVFE-HDVs-frgt'!W5</f>
        <v/>
      </c>
      <c r="Z5" s="39">
        <f>'BNVFE-HDVs-frgt'!X5</f>
        <v/>
      </c>
      <c r="AA5" s="39">
        <f>'BNVFE-HDVs-frgt'!Y5</f>
        <v/>
      </c>
      <c r="AB5" s="39">
        <f>'BNVFE-HDVs-frgt'!Z5</f>
        <v/>
      </c>
      <c r="AC5" s="39">
        <f>'BNVFE-HDVs-frgt'!AA5</f>
        <v/>
      </c>
      <c r="AD5" s="39">
        <f>'BNVFE-HDVs-frgt'!AB5</f>
        <v/>
      </c>
      <c r="AE5" s="39">
        <f>'BNVFE-HDVs-frgt'!AC5</f>
        <v/>
      </c>
      <c r="AF5" s="39">
        <f>'BNVFE-HDVs-frgt'!AD5</f>
        <v/>
      </c>
      <c r="AG5" s="39">
        <f>'BNVFE-HDVs-frgt'!AE5</f>
        <v/>
      </c>
      <c r="AH5" s="39">
        <f>'BNVFE-HDVs-frgt'!AF5</f>
        <v/>
      </c>
      <c r="AI5" s="39">
        <f>'BNVFE-HDVs-frgt'!AG5</f>
        <v/>
      </c>
      <c r="AJ5" s="39" t="n"/>
      <c r="AK5" s="39" t="n"/>
    </row>
    <row r="6">
      <c r="A6" t="inlineStr">
        <is>
          <t>aircraft</t>
        </is>
      </c>
      <c r="B6" t="inlineStr">
        <is>
          <t>psgr</t>
        </is>
      </c>
      <c r="C6" t="inlineStr">
        <is>
          <t>diesel vehicle</t>
        </is>
      </c>
      <c r="D6" s="39">
        <f>'BNVFE-aircraft-psgr'!B5</f>
        <v/>
      </c>
      <c r="E6" s="39">
        <f>'BNVFE-aircraft-psgr'!C5</f>
        <v/>
      </c>
      <c r="F6" s="39">
        <f>'BNVFE-aircraft-psgr'!D5</f>
        <v/>
      </c>
      <c r="G6" s="39">
        <f>'BNVFE-aircraft-psgr'!E5</f>
        <v/>
      </c>
      <c r="H6" s="39">
        <f>'BNVFE-aircraft-psgr'!F5</f>
        <v/>
      </c>
      <c r="I6" s="39">
        <f>'BNVFE-aircraft-psgr'!G5</f>
        <v/>
      </c>
      <c r="J6" s="39">
        <f>'BNVFE-aircraft-psgr'!H5</f>
        <v/>
      </c>
      <c r="K6" s="39">
        <f>'BNVFE-aircraft-psgr'!I5</f>
        <v/>
      </c>
      <c r="L6" s="39">
        <f>'BNVFE-aircraft-psgr'!J5</f>
        <v/>
      </c>
      <c r="M6" s="39">
        <f>'BNVFE-aircraft-psgr'!K5</f>
        <v/>
      </c>
      <c r="N6" s="39">
        <f>'BNVFE-aircraft-psgr'!L5</f>
        <v/>
      </c>
      <c r="O6" s="39">
        <f>'BNVFE-aircraft-psgr'!M5</f>
        <v/>
      </c>
      <c r="P6" s="39">
        <f>'BNVFE-aircraft-psgr'!N5</f>
        <v/>
      </c>
      <c r="Q6" s="39">
        <f>'BNVFE-aircraft-psgr'!O5</f>
        <v/>
      </c>
      <c r="R6" s="39">
        <f>'BNVFE-aircraft-psgr'!P5</f>
        <v/>
      </c>
      <c r="S6" s="39">
        <f>'BNVFE-aircraft-psgr'!Q5</f>
        <v/>
      </c>
      <c r="T6" s="39">
        <f>'BNVFE-aircraft-psgr'!R5</f>
        <v/>
      </c>
      <c r="U6" s="39">
        <f>'BNVFE-aircraft-psgr'!S5</f>
        <v/>
      </c>
      <c r="V6" s="39">
        <f>'BNVFE-aircraft-psgr'!T5</f>
        <v/>
      </c>
      <c r="W6" s="39">
        <f>'BNVFE-aircraft-psgr'!U5</f>
        <v/>
      </c>
      <c r="X6" s="39">
        <f>'BNVFE-aircraft-psgr'!V5</f>
        <v/>
      </c>
      <c r="Y6" s="39">
        <f>'BNVFE-aircraft-psgr'!W5</f>
        <v/>
      </c>
      <c r="Z6" s="39">
        <f>'BNVFE-aircraft-psgr'!X5</f>
        <v/>
      </c>
      <c r="AA6" s="39">
        <f>'BNVFE-aircraft-psgr'!Y5</f>
        <v/>
      </c>
      <c r="AB6" s="39">
        <f>'BNVFE-aircraft-psgr'!Z5</f>
        <v/>
      </c>
      <c r="AC6" s="39">
        <f>'BNVFE-aircraft-psgr'!AA5</f>
        <v/>
      </c>
      <c r="AD6" s="39">
        <f>'BNVFE-aircraft-psgr'!AB5</f>
        <v/>
      </c>
      <c r="AE6" s="39">
        <f>'BNVFE-aircraft-psgr'!AC5</f>
        <v/>
      </c>
      <c r="AF6" s="39">
        <f>'BNVFE-aircraft-psgr'!AD5</f>
        <v/>
      </c>
      <c r="AG6" s="39">
        <f>'BNVFE-aircraft-psgr'!AE5</f>
        <v/>
      </c>
      <c r="AH6" s="39">
        <f>'BNVFE-aircraft-psgr'!AF5</f>
        <v/>
      </c>
      <c r="AI6" s="39">
        <f>'BNVFE-aircraft-psgr'!AG5</f>
        <v/>
      </c>
      <c r="AJ6" s="39" t="n"/>
      <c r="AK6" s="39" t="n"/>
    </row>
    <row r="7">
      <c r="A7" t="inlineStr">
        <is>
          <t>aircraft</t>
        </is>
      </c>
      <c r="B7" t="inlineStr">
        <is>
          <t>frgt</t>
        </is>
      </c>
      <c r="C7" t="inlineStr">
        <is>
          <t>diesel vehicle</t>
        </is>
      </c>
      <c r="D7" s="39">
        <f>'BNVFE-aircraft-frgt'!B5</f>
        <v/>
      </c>
      <c r="E7" s="39">
        <f>'BNVFE-aircraft-frgt'!C5</f>
        <v/>
      </c>
      <c r="F7" s="39">
        <f>'BNVFE-aircraft-frgt'!D5</f>
        <v/>
      </c>
      <c r="G7" s="39">
        <f>'BNVFE-aircraft-frgt'!E5</f>
        <v/>
      </c>
      <c r="H7" s="39">
        <f>'BNVFE-aircraft-frgt'!F5</f>
        <v/>
      </c>
      <c r="I7" s="39">
        <f>'BNVFE-aircraft-frgt'!G5</f>
        <v/>
      </c>
      <c r="J7" s="39">
        <f>'BNVFE-aircraft-frgt'!H5</f>
        <v/>
      </c>
      <c r="K7" s="39">
        <f>'BNVFE-aircraft-frgt'!I5</f>
        <v/>
      </c>
      <c r="L7" s="39">
        <f>'BNVFE-aircraft-frgt'!J5</f>
        <v/>
      </c>
      <c r="M7" s="39">
        <f>'BNVFE-aircraft-frgt'!K5</f>
        <v/>
      </c>
      <c r="N7" s="39">
        <f>'BNVFE-aircraft-frgt'!L5</f>
        <v/>
      </c>
      <c r="O7" s="39">
        <f>'BNVFE-aircraft-frgt'!M5</f>
        <v/>
      </c>
      <c r="P7" s="39">
        <f>'BNVFE-aircraft-frgt'!N5</f>
        <v/>
      </c>
      <c r="Q7" s="39">
        <f>'BNVFE-aircraft-frgt'!O5</f>
        <v/>
      </c>
      <c r="R7" s="39">
        <f>'BNVFE-aircraft-frgt'!P5</f>
        <v/>
      </c>
      <c r="S7" s="39">
        <f>'BNVFE-aircraft-frgt'!Q5</f>
        <v/>
      </c>
      <c r="T7" s="39">
        <f>'BNVFE-aircraft-frgt'!R5</f>
        <v/>
      </c>
      <c r="U7" s="39">
        <f>'BNVFE-aircraft-frgt'!S5</f>
        <v/>
      </c>
      <c r="V7" s="39">
        <f>'BNVFE-aircraft-frgt'!T5</f>
        <v/>
      </c>
      <c r="W7" s="39">
        <f>'BNVFE-aircraft-frgt'!U5</f>
        <v/>
      </c>
      <c r="X7" s="39">
        <f>'BNVFE-aircraft-frgt'!V5</f>
        <v/>
      </c>
      <c r="Y7" s="39">
        <f>'BNVFE-aircraft-frgt'!W5</f>
        <v/>
      </c>
      <c r="Z7" s="39">
        <f>'BNVFE-aircraft-frgt'!X5</f>
        <v/>
      </c>
      <c r="AA7" s="39">
        <f>'BNVFE-aircraft-frgt'!Y5</f>
        <v/>
      </c>
      <c r="AB7" s="39">
        <f>'BNVFE-aircraft-frgt'!Z5</f>
        <v/>
      </c>
      <c r="AC7" s="39">
        <f>'BNVFE-aircraft-frgt'!AA5</f>
        <v/>
      </c>
      <c r="AD7" s="39">
        <f>'BNVFE-aircraft-frgt'!AB5</f>
        <v/>
      </c>
      <c r="AE7" s="39">
        <f>'BNVFE-aircraft-frgt'!AC5</f>
        <v/>
      </c>
      <c r="AF7" s="39">
        <f>'BNVFE-aircraft-frgt'!AD5</f>
        <v/>
      </c>
      <c r="AG7" s="39">
        <f>'BNVFE-aircraft-frgt'!AE5</f>
        <v/>
      </c>
      <c r="AH7" s="39">
        <f>'BNVFE-aircraft-frgt'!AF5</f>
        <v/>
      </c>
      <c r="AI7" s="39">
        <f>'BNVFE-aircraft-frgt'!AG5</f>
        <v/>
      </c>
      <c r="AJ7" s="39" t="n"/>
      <c r="AK7" s="39" t="n"/>
    </row>
    <row r="8">
      <c r="A8" t="inlineStr">
        <is>
          <t>rail</t>
        </is>
      </c>
      <c r="B8" t="inlineStr">
        <is>
          <t>psgr</t>
        </is>
      </c>
      <c r="C8" t="inlineStr">
        <is>
          <t>diesel vehicle</t>
        </is>
      </c>
      <c r="D8" s="39">
        <f>'BNVFE-rail-psgr'!B5</f>
        <v/>
      </c>
      <c r="E8" s="39">
        <f>'BNVFE-rail-psgr'!C5</f>
        <v/>
      </c>
      <c r="F8" s="39">
        <f>'BNVFE-rail-psgr'!D5</f>
        <v/>
      </c>
      <c r="G8" s="39">
        <f>'BNVFE-rail-psgr'!E5</f>
        <v/>
      </c>
      <c r="H8" s="39">
        <f>'BNVFE-rail-psgr'!F5</f>
        <v/>
      </c>
      <c r="I8" s="39">
        <f>'BNVFE-rail-psgr'!G5</f>
        <v/>
      </c>
      <c r="J8" s="39">
        <f>'BNVFE-rail-psgr'!H5</f>
        <v/>
      </c>
      <c r="K8" s="39">
        <f>'BNVFE-rail-psgr'!I5</f>
        <v/>
      </c>
      <c r="L8" s="39">
        <f>'BNVFE-rail-psgr'!J5</f>
        <v/>
      </c>
      <c r="M8" s="39">
        <f>'BNVFE-rail-psgr'!K5</f>
        <v/>
      </c>
      <c r="N8" s="39">
        <f>'BNVFE-rail-psgr'!L5</f>
        <v/>
      </c>
      <c r="O8" s="39">
        <f>'BNVFE-rail-psgr'!M5</f>
        <v/>
      </c>
      <c r="P8" s="39">
        <f>'BNVFE-rail-psgr'!N5</f>
        <v/>
      </c>
      <c r="Q8" s="39">
        <f>'BNVFE-rail-psgr'!O5</f>
        <v/>
      </c>
      <c r="R8" s="39">
        <f>'BNVFE-rail-psgr'!P5</f>
        <v/>
      </c>
      <c r="S8" s="39">
        <f>'BNVFE-rail-psgr'!Q5</f>
        <v/>
      </c>
      <c r="T8" s="39">
        <f>'BNVFE-rail-psgr'!R5</f>
        <v/>
      </c>
      <c r="U8" s="39">
        <f>'BNVFE-rail-psgr'!S5</f>
        <v/>
      </c>
      <c r="V8" s="39">
        <f>'BNVFE-rail-psgr'!T5</f>
        <v/>
      </c>
      <c r="W8" s="39">
        <f>'BNVFE-rail-psgr'!U5</f>
        <v/>
      </c>
      <c r="X8" s="39">
        <f>'BNVFE-rail-psgr'!V5</f>
        <v/>
      </c>
      <c r="Y8" s="39">
        <f>'BNVFE-rail-psgr'!W5</f>
        <v/>
      </c>
      <c r="Z8" s="39">
        <f>'BNVFE-rail-psgr'!X5</f>
        <v/>
      </c>
      <c r="AA8" s="39">
        <f>'BNVFE-rail-psgr'!Y5</f>
        <v/>
      </c>
      <c r="AB8" s="39">
        <f>'BNVFE-rail-psgr'!Z5</f>
        <v/>
      </c>
      <c r="AC8" s="39">
        <f>'BNVFE-rail-psgr'!AA5</f>
        <v/>
      </c>
      <c r="AD8" s="39">
        <f>'BNVFE-rail-psgr'!AB5</f>
        <v/>
      </c>
      <c r="AE8" s="39">
        <f>'BNVFE-rail-psgr'!AC5</f>
        <v/>
      </c>
      <c r="AF8" s="39">
        <f>'BNVFE-rail-psgr'!AD5</f>
        <v/>
      </c>
      <c r="AG8" s="39">
        <f>'BNVFE-rail-psgr'!AE5</f>
        <v/>
      </c>
      <c r="AH8" s="39">
        <f>'BNVFE-rail-psgr'!AF5</f>
        <v/>
      </c>
      <c r="AI8" s="39">
        <f>'BNVFE-rail-psgr'!AG5</f>
        <v/>
      </c>
      <c r="AJ8" s="39" t="n"/>
      <c r="AK8" s="39" t="n"/>
    </row>
    <row r="9">
      <c r="A9" t="inlineStr">
        <is>
          <t>rail</t>
        </is>
      </c>
      <c r="B9" t="inlineStr">
        <is>
          <t>frgt</t>
        </is>
      </c>
      <c r="C9" t="inlineStr">
        <is>
          <t>diesel vehicle</t>
        </is>
      </c>
      <c r="D9" s="39">
        <f>'BNVFE-rail-frgt'!B5</f>
        <v/>
      </c>
      <c r="E9" s="39">
        <f>'BNVFE-rail-frgt'!C5</f>
        <v/>
      </c>
      <c r="F9" s="39">
        <f>'BNVFE-rail-frgt'!D5</f>
        <v/>
      </c>
      <c r="G9" s="39">
        <f>'BNVFE-rail-frgt'!E5</f>
        <v/>
      </c>
      <c r="H9" s="39">
        <f>'BNVFE-rail-frgt'!F5</f>
        <v/>
      </c>
      <c r="I9" s="39">
        <f>'BNVFE-rail-frgt'!G5</f>
        <v/>
      </c>
      <c r="J9" s="39">
        <f>'BNVFE-rail-frgt'!H5</f>
        <v/>
      </c>
      <c r="K9" s="39">
        <f>'BNVFE-rail-frgt'!I5</f>
        <v/>
      </c>
      <c r="L9" s="39">
        <f>'BNVFE-rail-frgt'!J5</f>
        <v/>
      </c>
      <c r="M9" s="39">
        <f>'BNVFE-rail-frgt'!K5</f>
        <v/>
      </c>
      <c r="N9" s="39">
        <f>'BNVFE-rail-frgt'!L5</f>
        <v/>
      </c>
      <c r="O9" s="39">
        <f>'BNVFE-rail-frgt'!M5</f>
        <v/>
      </c>
      <c r="P9" s="39">
        <f>'BNVFE-rail-frgt'!N5</f>
        <v/>
      </c>
      <c r="Q9" s="39">
        <f>'BNVFE-rail-frgt'!O5</f>
        <v/>
      </c>
      <c r="R9" s="39">
        <f>'BNVFE-rail-frgt'!P5</f>
        <v/>
      </c>
      <c r="S9" s="39">
        <f>'BNVFE-rail-frgt'!Q5</f>
        <v/>
      </c>
      <c r="T9" s="39">
        <f>'BNVFE-rail-frgt'!R5</f>
        <v/>
      </c>
      <c r="U9" s="39">
        <f>'BNVFE-rail-frgt'!S5</f>
        <v/>
      </c>
      <c r="V9" s="39">
        <f>'BNVFE-rail-frgt'!T5</f>
        <v/>
      </c>
      <c r="W9" s="39">
        <f>'BNVFE-rail-frgt'!U5</f>
        <v/>
      </c>
      <c r="X9" s="39">
        <f>'BNVFE-rail-frgt'!V5</f>
        <v/>
      </c>
      <c r="Y9" s="39">
        <f>'BNVFE-rail-frgt'!W5</f>
        <v/>
      </c>
      <c r="Z9" s="39">
        <f>'BNVFE-rail-frgt'!X5</f>
        <v/>
      </c>
      <c r="AA9" s="39">
        <f>'BNVFE-rail-frgt'!Y5</f>
        <v/>
      </c>
      <c r="AB9" s="39">
        <f>'BNVFE-rail-frgt'!Z5</f>
        <v/>
      </c>
      <c r="AC9" s="39">
        <f>'BNVFE-rail-frgt'!AA5</f>
        <v/>
      </c>
      <c r="AD9" s="39">
        <f>'BNVFE-rail-frgt'!AB5</f>
        <v/>
      </c>
      <c r="AE9" s="39">
        <f>'BNVFE-rail-frgt'!AC5</f>
        <v/>
      </c>
      <c r="AF9" s="39">
        <f>'BNVFE-rail-frgt'!AD5</f>
        <v/>
      </c>
      <c r="AG9" s="39">
        <f>'BNVFE-rail-frgt'!AE5</f>
        <v/>
      </c>
      <c r="AH9" s="39">
        <f>'BNVFE-rail-frgt'!AF5</f>
        <v/>
      </c>
      <c r="AI9" s="39">
        <f>'BNVFE-rail-frgt'!AG5</f>
        <v/>
      </c>
      <c r="AJ9" s="39" t="n"/>
      <c r="AK9" s="39" t="n"/>
    </row>
    <row r="10">
      <c r="A10" t="inlineStr">
        <is>
          <t>ships</t>
        </is>
      </c>
      <c r="B10" t="inlineStr">
        <is>
          <t>psgr</t>
        </is>
      </c>
      <c r="C10" t="inlineStr">
        <is>
          <t>diesel vehicle</t>
        </is>
      </c>
      <c r="D10" s="39">
        <f>'BNVFE-ships-psgr'!B5</f>
        <v/>
      </c>
      <c r="E10" s="39">
        <f>'BNVFE-ships-psgr'!C5</f>
        <v/>
      </c>
      <c r="F10" s="39">
        <f>'BNVFE-ships-psgr'!D5</f>
        <v/>
      </c>
      <c r="G10" s="39">
        <f>'BNVFE-ships-psgr'!E5</f>
        <v/>
      </c>
      <c r="H10" s="39">
        <f>'BNVFE-ships-psgr'!F5</f>
        <v/>
      </c>
      <c r="I10" s="39">
        <f>'BNVFE-ships-psgr'!G5</f>
        <v/>
      </c>
      <c r="J10" s="39">
        <f>'BNVFE-ships-psgr'!H5</f>
        <v/>
      </c>
      <c r="K10" s="39">
        <f>'BNVFE-ships-psgr'!I5</f>
        <v/>
      </c>
      <c r="L10" s="39">
        <f>'BNVFE-ships-psgr'!J5</f>
        <v/>
      </c>
      <c r="M10" s="39">
        <f>'BNVFE-ships-psgr'!K5</f>
        <v/>
      </c>
      <c r="N10" s="39">
        <f>'BNVFE-ships-psgr'!L5</f>
        <v/>
      </c>
      <c r="O10" s="39">
        <f>'BNVFE-ships-psgr'!M5</f>
        <v/>
      </c>
      <c r="P10" s="39">
        <f>'BNVFE-ships-psgr'!N5</f>
        <v/>
      </c>
      <c r="Q10" s="39">
        <f>'BNVFE-ships-psgr'!O5</f>
        <v/>
      </c>
      <c r="R10" s="39">
        <f>'BNVFE-ships-psgr'!P5</f>
        <v/>
      </c>
      <c r="S10" s="39">
        <f>'BNVFE-ships-psgr'!Q5</f>
        <v/>
      </c>
      <c r="T10" s="39">
        <f>'BNVFE-ships-psgr'!R5</f>
        <v/>
      </c>
      <c r="U10" s="39">
        <f>'BNVFE-ships-psgr'!S5</f>
        <v/>
      </c>
      <c r="V10" s="39">
        <f>'BNVFE-ships-psgr'!T5</f>
        <v/>
      </c>
      <c r="W10" s="39">
        <f>'BNVFE-ships-psgr'!U5</f>
        <v/>
      </c>
      <c r="X10" s="39">
        <f>'BNVFE-ships-psgr'!V5</f>
        <v/>
      </c>
      <c r="Y10" s="39">
        <f>'BNVFE-ships-psgr'!W5</f>
        <v/>
      </c>
      <c r="Z10" s="39">
        <f>'BNVFE-ships-psgr'!X5</f>
        <v/>
      </c>
      <c r="AA10" s="39">
        <f>'BNVFE-ships-psgr'!Y5</f>
        <v/>
      </c>
      <c r="AB10" s="39">
        <f>'BNVFE-ships-psgr'!Z5</f>
        <v/>
      </c>
      <c r="AC10" s="39">
        <f>'BNVFE-ships-psgr'!AA5</f>
        <v/>
      </c>
      <c r="AD10" s="39">
        <f>'BNVFE-ships-psgr'!AB5</f>
        <v/>
      </c>
      <c r="AE10" s="39">
        <f>'BNVFE-ships-psgr'!AC5</f>
        <v/>
      </c>
      <c r="AF10" s="39">
        <f>'BNVFE-ships-psgr'!AD5</f>
        <v/>
      </c>
      <c r="AG10" s="39">
        <f>'BNVFE-ships-psgr'!AE5</f>
        <v/>
      </c>
      <c r="AH10" s="39">
        <f>'BNVFE-ships-psgr'!AF5</f>
        <v/>
      </c>
      <c r="AI10" s="39">
        <f>'BNVFE-ships-psgr'!AG5</f>
        <v/>
      </c>
      <c r="AJ10" s="39" t="n"/>
      <c r="AK10" s="39" t="n"/>
    </row>
    <row r="11">
      <c r="A11" t="inlineStr">
        <is>
          <t>ships</t>
        </is>
      </c>
      <c r="B11" t="inlineStr">
        <is>
          <t>frgt</t>
        </is>
      </c>
      <c r="C11" t="inlineStr">
        <is>
          <t>diesel vehicle</t>
        </is>
      </c>
      <c r="D11" s="39">
        <f>'BNVFE-ships-frgt'!B5</f>
        <v/>
      </c>
      <c r="E11" s="39">
        <f>'BNVFE-ships-frgt'!C5</f>
        <v/>
      </c>
      <c r="F11" s="39">
        <f>'BNVFE-ships-frgt'!D5</f>
        <v/>
      </c>
      <c r="G11" s="39">
        <f>'BNVFE-ships-frgt'!E5</f>
        <v/>
      </c>
      <c r="H11" s="39">
        <f>'BNVFE-ships-frgt'!F5</f>
        <v/>
      </c>
      <c r="I11" s="39">
        <f>'BNVFE-ships-frgt'!G5</f>
        <v/>
      </c>
      <c r="J11" s="39">
        <f>'BNVFE-ships-frgt'!H5</f>
        <v/>
      </c>
      <c r="K11" s="39">
        <f>'BNVFE-ships-frgt'!I5</f>
        <v/>
      </c>
      <c r="L11" s="39">
        <f>'BNVFE-ships-frgt'!J5</f>
        <v/>
      </c>
      <c r="M11" s="39">
        <f>'BNVFE-ships-frgt'!K5</f>
        <v/>
      </c>
      <c r="N11" s="39">
        <f>'BNVFE-ships-frgt'!L5</f>
        <v/>
      </c>
      <c r="O11" s="39">
        <f>'BNVFE-ships-frgt'!M5</f>
        <v/>
      </c>
      <c r="P11" s="39">
        <f>'BNVFE-ships-frgt'!N5</f>
        <v/>
      </c>
      <c r="Q11" s="39">
        <f>'BNVFE-ships-frgt'!O5</f>
        <v/>
      </c>
      <c r="R11" s="39">
        <f>'BNVFE-ships-frgt'!P5</f>
        <v/>
      </c>
      <c r="S11" s="39">
        <f>'BNVFE-ships-frgt'!Q5</f>
        <v/>
      </c>
      <c r="T11" s="39">
        <f>'BNVFE-ships-frgt'!R5</f>
        <v/>
      </c>
      <c r="U11" s="39">
        <f>'BNVFE-ships-frgt'!S5</f>
        <v/>
      </c>
      <c r="V11" s="39">
        <f>'BNVFE-ships-frgt'!T5</f>
        <v/>
      </c>
      <c r="W11" s="39">
        <f>'BNVFE-ships-frgt'!U5</f>
        <v/>
      </c>
      <c r="X11" s="39">
        <f>'BNVFE-ships-frgt'!V5</f>
        <v/>
      </c>
      <c r="Y11" s="39">
        <f>'BNVFE-ships-frgt'!W5</f>
        <v/>
      </c>
      <c r="Z11" s="39">
        <f>'BNVFE-ships-frgt'!X5</f>
        <v/>
      </c>
      <c r="AA11" s="39">
        <f>'BNVFE-ships-frgt'!Y5</f>
        <v/>
      </c>
      <c r="AB11" s="39">
        <f>'BNVFE-ships-frgt'!Z5</f>
        <v/>
      </c>
      <c r="AC11" s="39">
        <f>'BNVFE-ships-frgt'!AA5</f>
        <v/>
      </c>
      <c r="AD11" s="39">
        <f>'BNVFE-ships-frgt'!AB5</f>
        <v/>
      </c>
      <c r="AE11" s="39">
        <f>'BNVFE-ships-frgt'!AC5</f>
        <v/>
      </c>
      <c r="AF11" s="39">
        <f>'BNVFE-ships-frgt'!AD5</f>
        <v/>
      </c>
      <c r="AG11" s="39">
        <f>'BNVFE-ships-frgt'!AE5</f>
        <v/>
      </c>
      <c r="AH11" s="39">
        <f>'BNVFE-ships-frgt'!AF5</f>
        <v/>
      </c>
      <c r="AI11" s="39">
        <f>'BNVFE-ships-frgt'!AG5</f>
        <v/>
      </c>
      <c r="AJ11" s="39" t="n"/>
      <c r="AK11" s="39" t="n"/>
    </row>
    <row r="12">
      <c r="A12" t="inlineStr">
        <is>
          <t>motorbikes</t>
        </is>
      </c>
      <c r="B12" t="inlineStr">
        <is>
          <t>psgr</t>
        </is>
      </c>
      <c r="C12" t="inlineStr">
        <is>
          <t>gasoline vehicle</t>
        </is>
      </c>
      <c r="D12" s="39">
        <f>'BNVFE-motorbikes-psgr'!B4</f>
        <v/>
      </c>
      <c r="E12" s="39">
        <f>'BNVFE-motorbikes-psgr'!C4</f>
        <v/>
      </c>
      <c r="F12" s="39">
        <f>'BNVFE-motorbikes-psgr'!D4</f>
        <v/>
      </c>
      <c r="G12" s="39">
        <f>'BNVFE-motorbikes-psgr'!E4</f>
        <v/>
      </c>
      <c r="H12" s="39">
        <f>'BNVFE-motorbikes-psgr'!F4</f>
        <v/>
      </c>
      <c r="I12" s="39">
        <f>'BNVFE-motorbikes-psgr'!G4</f>
        <v/>
      </c>
      <c r="J12" s="39">
        <f>'BNVFE-motorbikes-psgr'!H4</f>
        <v/>
      </c>
      <c r="K12" s="39">
        <f>'BNVFE-motorbikes-psgr'!I4</f>
        <v/>
      </c>
      <c r="L12" s="39">
        <f>'BNVFE-motorbikes-psgr'!J4</f>
        <v/>
      </c>
      <c r="M12" s="39">
        <f>'BNVFE-motorbikes-psgr'!K4</f>
        <v/>
      </c>
      <c r="N12" s="39">
        <f>'BNVFE-motorbikes-psgr'!L4</f>
        <v/>
      </c>
      <c r="O12" s="39">
        <f>'BNVFE-motorbikes-psgr'!M4</f>
        <v/>
      </c>
      <c r="P12" s="39">
        <f>'BNVFE-motorbikes-psgr'!N4</f>
        <v/>
      </c>
      <c r="Q12" s="39">
        <f>'BNVFE-motorbikes-psgr'!O4</f>
        <v/>
      </c>
      <c r="R12" s="39">
        <f>'BNVFE-motorbikes-psgr'!P4</f>
        <v/>
      </c>
      <c r="S12" s="39">
        <f>'BNVFE-motorbikes-psgr'!Q4</f>
        <v/>
      </c>
      <c r="T12" s="39">
        <f>'BNVFE-motorbikes-psgr'!R4</f>
        <v/>
      </c>
      <c r="U12" s="39">
        <f>'BNVFE-motorbikes-psgr'!S4</f>
        <v/>
      </c>
      <c r="V12" s="39">
        <f>'BNVFE-motorbikes-psgr'!T4</f>
        <v/>
      </c>
      <c r="W12" s="39">
        <f>'BNVFE-motorbikes-psgr'!U4</f>
        <v/>
      </c>
      <c r="X12" s="39">
        <f>'BNVFE-motorbikes-psgr'!V4</f>
        <v/>
      </c>
      <c r="Y12" s="39">
        <f>'BNVFE-motorbikes-psgr'!W4</f>
        <v/>
      </c>
      <c r="Z12" s="39">
        <f>'BNVFE-motorbikes-psgr'!X4</f>
        <v/>
      </c>
      <c r="AA12" s="39">
        <f>'BNVFE-motorbikes-psgr'!Y4</f>
        <v/>
      </c>
      <c r="AB12" s="39">
        <f>'BNVFE-motorbikes-psgr'!Z4</f>
        <v/>
      </c>
      <c r="AC12" s="39">
        <f>'BNVFE-motorbikes-psgr'!AA4</f>
        <v/>
      </c>
      <c r="AD12" s="39">
        <f>'BNVFE-motorbikes-psgr'!AB4</f>
        <v/>
      </c>
      <c r="AE12" s="39">
        <f>'BNVFE-motorbikes-psgr'!AC4</f>
        <v/>
      </c>
      <c r="AF12" s="39">
        <f>'BNVFE-motorbikes-psgr'!AD4</f>
        <v/>
      </c>
      <c r="AG12" s="39">
        <f>'BNVFE-motorbikes-psgr'!AE4</f>
        <v/>
      </c>
      <c r="AH12" s="39">
        <f>'BNVFE-motorbikes-psgr'!AF4</f>
        <v/>
      </c>
      <c r="AI12" s="39">
        <f>'BNVFE-motorbikes-psgr'!AG4</f>
        <v/>
      </c>
      <c r="AJ12" s="39" t="n"/>
      <c r="AK12" s="39" t="n"/>
    </row>
    <row r="13">
      <c r="A13" t="inlineStr">
        <is>
          <t>motorbikes</t>
        </is>
      </c>
      <c r="B13" t="inlineStr">
        <is>
          <t>frgt</t>
        </is>
      </c>
      <c r="C13" t="inlineStr">
        <is>
          <t>gasoline vehicle</t>
        </is>
      </c>
      <c r="D13">
        <f>'BNVFE-motorbikes-frgt'!B4</f>
        <v/>
      </c>
      <c r="E13">
        <f>'BNVFE-motorbikes-frgt'!C4</f>
        <v/>
      </c>
      <c r="F13">
        <f>'BNVFE-motorbikes-frgt'!D4</f>
        <v/>
      </c>
      <c r="G13">
        <f>'BNVFE-motorbikes-frgt'!E4</f>
        <v/>
      </c>
      <c r="H13">
        <f>'BNVFE-motorbikes-frgt'!F4</f>
        <v/>
      </c>
      <c r="I13">
        <f>'BNVFE-motorbikes-frgt'!G4</f>
        <v/>
      </c>
      <c r="J13">
        <f>'BNVFE-motorbikes-frgt'!H4</f>
        <v/>
      </c>
      <c r="K13">
        <f>'BNVFE-motorbikes-frgt'!I4</f>
        <v/>
      </c>
      <c r="L13">
        <f>'BNVFE-motorbikes-frgt'!J4</f>
        <v/>
      </c>
      <c r="M13">
        <f>'BNVFE-motorbikes-frgt'!K4</f>
        <v/>
      </c>
      <c r="N13">
        <f>'BNVFE-motorbikes-frgt'!L4</f>
        <v/>
      </c>
      <c r="O13">
        <f>'BNVFE-motorbikes-frgt'!M4</f>
        <v/>
      </c>
      <c r="P13">
        <f>'BNVFE-motorbikes-frgt'!N4</f>
        <v/>
      </c>
      <c r="Q13">
        <f>'BNVFE-motorbikes-frgt'!O4</f>
        <v/>
      </c>
      <c r="R13">
        <f>'BNVFE-motorbikes-frgt'!P4</f>
        <v/>
      </c>
      <c r="S13">
        <f>'BNVFE-motorbikes-frgt'!Q4</f>
        <v/>
      </c>
      <c r="T13">
        <f>'BNVFE-motorbikes-frgt'!R4</f>
        <v/>
      </c>
      <c r="U13">
        <f>'BNVFE-motorbikes-frgt'!S4</f>
        <v/>
      </c>
      <c r="V13">
        <f>'BNVFE-motorbikes-frgt'!T4</f>
        <v/>
      </c>
      <c r="W13">
        <f>'BNVFE-motorbikes-frgt'!U4</f>
        <v/>
      </c>
      <c r="X13">
        <f>'BNVFE-motorbikes-frgt'!V4</f>
        <v/>
      </c>
      <c r="Y13">
        <f>'BNVFE-motorbikes-frgt'!W4</f>
        <v/>
      </c>
      <c r="Z13">
        <f>'BNVFE-motorbikes-frgt'!X4</f>
        <v/>
      </c>
      <c r="AA13">
        <f>'BNVFE-motorbikes-frgt'!Y4</f>
        <v/>
      </c>
      <c r="AB13">
        <f>'BNVFE-motorbikes-frgt'!Z4</f>
        <v/>
      </c>
      <c r="AC13">
        <f>'BNVFE-motorbikes-frgt'!AA4</f>
        <v/>
      </c>
      <c r="AD13">
        <f>'BNVFE-motorbikes-frgt'!AB4</f>
        <v/>
      </c>
      <c r="AE13">
        <f>'BNVFE-motorbikes-frgt'!AC4</f>
        <v/>
      </c>
      <c r="AF13">
        <f>'BNVFE-motorbikes-frgt'!AD4</f>
        <v/>
      </c>
      <c r="AG13">
        <f>'BNVFE-motorbikes-frgt'!AE4</f>
        <v/>
      </c>
      <c r="AH13">
        <f>'BNVFE-motorbikes-frgt'!AF4</f>
        <v/>
      </c>
      <c r="AI13">
        <f>'BNVFE-motorbikes-frgt'!AG4</f>
        <v/>
      </c>
    </row>
  </sheetData>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AI85"/>
  <sheetViews>
    <sheetView workbookViewId="0">
      <pane xSplit="2" ySplit="1" topLeftCell="C2" activePane="bottomRight" state="frozen"/>
      <selection pane="topRight" activeCell="C1" sqref="C1"/>
      <selection pane="bottomLeft" activeCell="A2" sqref="A2"/>
      <selection pane="bottomRight" activeCell="C9" sqref="C9"/>
    </sheetView>
  </sheetViews>
  <sheetFormatPr baseColWidth="8" defaultColWidth="12.19921875" defaultRowHeight="15" customHeight="1"/>
  <sheetData>
    <row r="1" ht="15" customHeight="1" s="44" thickBot="1">
      <c r="B1" s="59" t="inlineStr">
        <is>
          <t>ref2020.d112119a</t>
        </is>
      </c>
      <c r="C1" s="60" t="n">
        <v>2019</v>
      </c>
      <c r="D1" s="60" t="n">
        <v>2020</v>
      </c>
      <c r="E1" s="60" t="n">
        <v>2021</v>
      </c>
      <c r="F1" s="60" t="n">
        <v>2022</v>
      </c>
      <c r="G1" s="60" t="n">
        <v>2023</v>
      </c>
      <c r="H1" s="60" t="n">
        <v>2024</v>
      </c>
      <c r="I1" s="60" t="n">
        <v>2025</v>
      </c>
      <c r="J1" s="60" t="n">
        <v>2026</v>
      </c>
      <c r="K1" s="60" t="n">
        <v>2027</v>
      </c>
      <c r="L1" s="60" t="n">
        <v>2028</v>
      </c>
      <c r="M1" s="60" t="n">
        <v>2029</v>
      </c>
      <c r="N1" s="60" t="n">
        <v>2030</v>
      </c>
      <c r="O1" s="60" t="n">
        <v>2031</v>
      </c>
      <c r="P1" s="60" t="n">
        <v>2032</v>
      </c>
      <c r="Q1" s="60" t="n">
        <v>2033</v>
      </c>
      <c r="R1" s="60" t="n">
        <v>2034</v>
      </c>
      <c r="S1" s="60" t="n">
        <v>2035</v>
      </c>
      <c r="T1" s="60" t="n">
        <v>2036</v>
      </c>
      <c r="U1" s="60" t="n">
        <v>2037</v>
      </c>
      <c r="V1" s="60" t="n">
        <v>2038</v>
      </c>
      <c r="W1" s="60" t="n">
        <v>2039</v>
      </c>
      <c r="X1" s="60" t="n">
        <v>2040</v>
      </c>
      <c r="Y1" s="60" t="n">
        <v>2041</v>
      </c>
      <c r="Z1" s="60" t="n">
        <v>2042</v>
      </c>
      <c r="AA1" s="60" t="n">
        <v>2043</v>
      </c>
      <c r="AB1" s="60" t="n">
        <v>2044</v>
      </c>
      <c r="AC1" s="60" t="n">
        <v>2045</v>
      </c>
      <c r="AD1" s="60" t="n">
        <v>2046</v>
      </c>
      <c r="AE1" s="60" t="n">
        <v>2047</v>
      </c>
      <c r="AF1" s="60" t="n">
        <v>2048</v>
      </c>
      <c r="AG1" s="60" t="n">
        <v>2049</v>
      </c>
      <c r="AH1" s="60" t="n">
        <v>2050</v>
      </c>
    </row>
    <row r="2" ht="15" customHeight="1" s="44" thickTop="1"/>
    <row r="3" ht="15" customHeight="1" s="44">
      <c r="C3" s="47" t="inlineStr">
        <is>
          <t>Report</t>
        </is>
      </c>
      <c r="D3" s="47" t="inlineStr">
        <is>
          <t>Annual Energy Outlook 2020</t>
        </is>
      </c>
      <c r="E3" s="47" t="n"/>
      <c r="F3" s="47" t="n"/>
      <c r="G3" s="47" t="n"/>
      <c r="H3" s="47" t="n"/>
    </row>
    <row r="4" ht="15" customHeight="1" s="44">
      <c r="C4" s="47" t="inlineStr">
        <is>
          <t>Scenario</t>
        </is>
      </c>
      <c r="D4" s="47" t="inlineStr">
        <is>
          <t>ref2020</t>
        </is>
      </c>
      <c r="E4" s="47" t="n"/>
      <c r="F4" s="47" t="n"/>
      <c r="G4" s="47" t="inlineStr">
        <is>
          <t>Reference case</t>
        </is>
      </c>
      <c r="H4" s="47" t="n"/>
    </row>
    <row r="5" ht="15" customHeight="1" s="44">
      <c r="C5" s="47" t="inlineStr">
        <is>
          <t>Datekey</t>
        </is>
      </c>
      <c r="D5" s="47" t="inlineStr">
        <is>
          <t>d112119a</t>
        </is>
      </c>
      <c r="E5" s="47" t="n"/>
      <c r="F5" s="47" t="n"/>
      <c r="G5" s="47" t="n"/>
      <c r="H5" s="47" t="n"/>
    </row>
    <row r="6" ht="15" customHeight="1" s="44">
      <c r="C6" s="47" t="inlineStr">
        <is>
          <t>Release Date</t>
        </is>
      </c>
      <c r="D6" s="47" t="n"/>
      <c r="E6" s="47" t="inlineStr">
        <is>
          <t xml:space="preserve"> January 2020</t>
        </is>
      </c>
      <c r="F6" s="47" t="n"/>
      <c r="G6" s="47" t="n"/>
      <c r="H6" s="47" t="n"/>
    </row>
    <row r="10" ht="15" customHeight="1" s="44">
      <c r="A10" s="48" t="inlineStr">
        <is>
          <t>TEU000</t>
        </is>
      </c>
      <c r="B10" s="63" t="inlineStr">
        <is>
          <t>35. Transportation Sector Energy Use by Mode and Type</t>
        </is>
      </c>
    </row>
    <row r="11" ht="15" customHeight="1" s="44">
      <c r="B11" s="59" t="inlineStr">
        <is>
          <t>(trillion Btu)</t>
        </is>
      </c>
    </row>
    <row r="12" ht="15" customHeight="1" s="44">
      <c r="B12" s="59" t="inlineStr"/>
      <c r="C12" s="5" t="inlineStr"/>
      <c r="D12" s="5" t="inlineStr"/>
      <c r="E12" s="5" t="inlineStr"/>
      <c r="F12" s="5" t="inlineStr"/>
      <c r="G12" s="5" t="inlineStr"/>
      <c r="H12" s="5" t="inlineStr"/>
      <c r="I12" s="5" t="inlineStr"/>
      <c r="J12" s="5" t="inlineStr"/>
      <c r="K12" s="5" t="inlineStr"/>
      <c r="L12" s="5" t="inlineStr"/>
      <c r="M12" s="5" t="inlineStr"/>
      <c r="N12" s="5" t="inlineStr"/>
      <c r="O12" s="5" t="inlineStr"/>
      <c r="P12" s="5" t="inlineStr"/>
      <c r="Q12" s="5" t="inlineStr"/>
      <c r="R12" s="5" t="inlineStr"/>
      <c r="S12" s="5" t="inlineStr"/>
      <c r="T12" s="5" t="inlineStr"/>
      <c r="U12" s="5" t="inlineStr"/>
      <c r="V12" s="5" t="inlineStr"/>
      <c r="W12" s="5" t="inlineStr"/>
      <c r="X12" s="5" t="inlineStr"/>
      <c r="Y12" s="5" t="inlineStr"/>
      <c r="Z12" s="5" t="inlineStr"/>
      <c r="AA12" s="5" t="inlineStr"/>
      <c r="AB12" s="5" t="inlineStr"/>
      <c r="AC12" s="5" t="inlineStr"/>
      <c r="AD12" s="5" t="inlineStr"/>
      <c r="AE12" s="5" t="inlineStr"/>
      <c r="AF12" s="5" t="inlineStr"/>
      <c r="AG12" s="5" t="inlineStr"/>
      <c r="AH12" s="5" t="inlineStr"/>
      <c r="AI12" s="5" t="inlineStr">
        <is>
          <t>2019-</t>
        </is>
      </c>
    </row>
    <row r="13" ht="15" customHeight="1" s="44" thickBot="1">
      <c r="B13" s="60" t="inlineStr">
        <is>
          <t xml:space="preserve"> Mode and Type</t>
        </is>
      </c>
      <c r="C13" s="60" t="n">
        <v>2019</v>
      </c>
      <c r="D13" s="60" t="n">
        <v>2020</v>
      </c>
      <c r="E13" s="60" t="n">
        <v>2021</v>
      </c>
      <c r="F13" s="60" t="n">
        <v>2022</v>
      </c>
      <c r="G13" s="60" t="n">
        <v>2023</v>
      </c>
      <c r="H13" s="60" t="n">
        <v>2024</v>
      </c>
      <c r="I13" s="60" t="n">
        <v>2025</v>
      </c>
      <c r="J13" s="60" t="n">
        <v>2026</v>
      </c>
      <c r="K13" s="60" t="n">
        <v>2027</v>
      </c>
      <c r="L13" s="60" t="n">
        <v>2028</v>
      </c>
      <c r="M13" s="60" t="n">
        <v>2029</v>
      </c>
      <c r="N13" s="60" t="n">
        <v>2030</v>
      </c>
      <c r="O13" s="60" t="n">
        <v>2031</v>
      </c>
      <c r="P13" s="60" t="n">
        <v>2032</v>
      </c>
      <c r="Q13" s="60" t="n">
        <v>2033</v>
      </c>
      <c r="R13" s="60" t="n">
        <v>2034</v>
      </c>
      <c r="S13" s="60" t="n">
        <v>2035</v>
      </c>
      <c r="T13" s="60" t="n">
        <v>2036</v>
      </c>
      <c r="U13" s="60" t="n">
        <v>2037</v>
      </c>
      <c r="V13" s="60" t="n">
        <v>2038</v>
      </c>
      <c r="W13" s="60" t="n">
        <v>2039</v>
      </c>
      <c r="X13" s="60" t="n">
        <v>2040</v>
      </c>
      <c r="Y13" s="60" t="n">
        <v>2041</v>
      </c>
      <c r="Z13" s="60" t="n">
        <v>2042</v>
      </c>
      <c r="AA13" s="60" t="n">
        <v>2043</v>
      </c>
      <c r="AB13" s="60" t="n">
        <v>2044</v>
      </c>
      <c r="AC13" s="60" t="n">
        <v>2045</v>
      </c>
      <c r="AD13" s="60" t="n">
        <v>2046</v>
      </c>
      <c r="AE13" s="60" t="n">
        <v>2047</v>
      </c>
      <c r="AF13" s="60" t="n">
        <v>2048</v>
      </c>
      <c r="AG13" s="60" t="n">
        <v>2049</v>
      </c>
      <c r="AH13" s="60" t="n">
        <v>2050</v>
      </c>
      <c r="AI13" s="60" t="n">
        <v>2050</v>
      </c>
    </row>
    <row r="14" ht="15" customHeight="1" s="44" thickTop="1"/>
    <row r="15" ht="15" customHeight="1" s="44">
      <c r="B15" s="65" t="inlineStr">
        <is>
          <t>Energy Use by Mode</t>
        </is>
      </c>
    </row>
    <row r="16" ht="15" customHeight="1" s="44">
      <c r="B16" s="65" t="inlineStr">
        <is>
          <t xml:space="preserve">   Highway</t>
        </is>
      </c>
    </row>
    <row r="17" ht="15" customHeight="1" s="44">
      <c r="A17" s="48" t="inlineStr">
        <is>
          <t>TEU000:ba_Light-DutyVeh</t>
        </is>
      </c>
      <c r="B17" s="79" t="inlineStr">
        <is>
          <t xml:space="preserve">      Light-Duty Vehicles</t>
        </is>
      </c>
      <c r="C17" s="69" t="n">
        <v>15312.447266</v>
      </c>
      <c r="D17" s="69" t="n">
        <v>15278.942383</v>
      </c>
      <c r="E17" s="69" t="n">
        <v>15147.741211</v>
      </c>
      <c r="F17" s="69" t="n">
        <v>14918.959961</v>
      </c>
      <c r="G17" s="69" t="n">
        <v>14610.011719</v>
      </c>
      <c r="H17" s="69" t="n">
        <v>14278.557617</v>
      </c>
      <c r="I17" s="69" t="n">
        <v>13938.12207</v>
      </c>
      <c r="J17" s="69" t="n">
        <v>13679.018555</v>
      </c>
      <c r="K17" s="69" t="n">
        <v>13457.351562</v>
      </c>
      <c r="L17" s="69" t="n">
        <v>13257.145508</v>
      </c>
      <c r="M17" s="69" t="n">
        <v>13075.183594</v>
      </c>
      <c r="N17" s="69" t="n">
        <v>12921.879883</v>
      </c>
      <c r="O17" s="69" t="n">
        <v>12787.870117</v>
      </c>
      <c r="P17" s="69" t="n">
        <v>12649.746094</v>
      </c>
      <c r="Q17" s="69" t="n">
        <v>12520.635742</v>
      </c>
      <c r="R17" s="69" t="n">
        <v>12394.041992</v>
      </c>
      <c r="S17" s="69" t="n">
        <v>12269.429688</v>
      </c>
      <c r="T17" s="69" t="n">
        <v>12175.613281</v>
      </c>
      <c r="U17" s="69" t="n">
        <v>12093.673828</v>
      </c>
      <c r="V17" s="69" t="n">
        <v>12023.74707</v>
      </c>
      <c r="W17" s="69" t="n">
        <v>11967.758789</v>
      </c>
      <c r="X17" s="69" t="n">
        <v>11932.244141</v>
      </c>
      <c r="Y17" s="69" t="n">
        <v>11906.197266</v>
      </c>
      <c r="Z17" s="69" t="n">
        <v>11893.995117</v>
      </c>
      <c r="AA17" s="69" t="n">
        <v>11894.1875</v>
      </c>
      <c r="AB17" s="69" t="n">
        <v>11901.782227</v>
      </c>
      <c r="AC17" s="69" t="n">
        <v>11913.241211</v>
      </c>
      <c r="AD17" s="69" t="n">
        <v>11936.539062</v>
      </c>
      <c r="AE17" s="69" t="n">
        <v>11966.686523</v>
      </c>
      <c r="AF17" s="69" t="n">
        <v>12003.011719</v>
      </c>
      <c r="AG17" s="69" t="n">
        <v>12047.088867</v>
      </c>
      <c r="AH17" s="69" t="n">
        <v>12098.883789</v>
      </c>
      <c r="AI17" s="104" t="n">
        <v>-0.00757</v>
      </c>
    </row>
    <row r="18" ht="15" customHeight="1" s="44">
      <c r="A18" s="48" t="inlineStr">
        <is>
          <t>TEU000:ba_Automobiles</t>
        </is>
      </c>
      <c r="B18" s="79" t="inlineStr">
        <is>
          <t xml:space="preserve">         Automobiles</t>
        </is>
      </c>
      <c r="C18" s="69" t="n">
        <v>6604.967285</v>
      </c>
      <c r="D18" s="69" t="n">
        <v>6547.699707</v>
      </c>
      <c r="E18" s="69" t="n">
        <v>6442.10791</v>
      </c>
      <c r="F18" s="69" t="n">
        <v>6294.561035</v>
      </c>
      <c r="G18" s="69" t="n">
        <v>6110.041992</v>
      </c>
      <c r="H18" s="69" t="n">
        <v>5922.283203</v>
      </c>
      <c r="I18" s="69" t="n">
        <v>5734.685059</v>
      </c>
      <c r="J18" s="69" t="n">
        <v>5585.012207</v>
      </c>
      <c r="K18" s="69" t="n">
        <v>5456.573242</v>
      </c>
      <c r="L18" s="69" t="n">
        <v>5341.55957</v>
      </c>
      <c r="M18" s="69" t="n">
        <v>5239.424805</v>
      </c>
      <c r="N18" s="69" t="n">
        <v>5156.586426</v>
      </c>
      <c r="O18" s="69" t="n">
        <v>5087.384277</v>
      </c>
      <c r="P18" s="69" t="n">
        <v>5022.553223</v>
      </c>
      <c r="Q18" s="69" t="n">
        <v>4968.578613</v>
      </c>
      <c r="R18" s="69" t="n">
        <v>4923.546875</v>
      </c>
      <c r="S18" s="69" t="n">
        <v>4886.325684</v>
      </c>
      <c r="T18" s="69" t="n">
        <v>4867.650879</v>
      </c>
      <c r="U18" s="69" t="n">
        <v>4858.511719</v>
      </c>
      <c r="V18" s="69" t="n">
        <v>4859.195801</v>
      </c>
      <c r="W18" s="69" t="n">
        <v>4869.805176</v>
      </c>
      <c r="X18" s="69" t="n">
        <v>4891.657715</v>
      </c>
      <c r="Y18" s="69" t="n">
        <v>4918.32959</v>
      </c>
      <c r="Z18" s="69" t="n">
        <v>4952.691895</v>
      </c>
      <c r="AA18" s="69" t="n">
        <v>4993.183105</v>
      </c>
      <c r="AB18" s="69" t="n">
        <v>5036.138672</v>
      </c>
      <c r="AC18" s="69" t="n">
        <v>5080.161133</v>
      </c>
      <c r="AD18" s="69" t="n">
        <v>5127.185059</v>
      </c>
      <c r="AE18" s="69" t="n">
        <v>5176.505859</v>
      </c>
      <c r="AF18" s="69" t="n">
        <v>5227.261719</v>
      </c>
      <c r="AG18" s="69" t="n">
        <v>5279.444336</v>
      </c>
      <c r="AH18" s="69" t="n">
        <v>5332.961426</v>
      </c>
      <c r="AI18" s="104" t="n">
        <v>-0.006877</v>
      </c>
    </row>
    <row r="19" ht="15" customHeight="1" s="44">
      <c r="A19" s="48" t="inlineStr">
        <is>
          <t>TEU000:ba_LightTrucks</t>
        </is>
      </c>
      <c r="B19" s="79" t="inlineStr">
        <is>
          <t xml:space="preserve">         Light Trucks</t>
        </is>
      </c>
      <c r="C19" s="69" t="n">
        <v>8688.509765999999</v>
      </c>
      <c r="D19" s="69" t="n">
        <v>8712.4375</v>
      </c>
      <c r="E19" s="69" t="n">
        <v>8687.129883</v>
      </c>
      <c r="F19" s="69" t="n">
        <v>8606.320312</v>
      </c>
      <c r="G19" s="69" t="n">
        <v>8482.420898</v>
      </c>
      <c r="H19" s="69" t="n">
        <v>8339.265625</v>
      </c>
      <c r="I19" s="69" t="n">
        <v>8186.967285</v>
      </c>
      <c r="J19" s="69" t="n">
        <v>8077.966309</v>
      </c>
      <c r="K19" s="69" t="n">
        <v>7985.107422</v>
      </c>
      <c r="L19" s="69" t="n">
        <v>7900.244629</v>
      </c>
      <c r="M19" s="69" t="n">
        <v>7820.711914</v>
      </c>
      <c r="N19" s="69" t="n">
        <v>7750.483398</v>
      </c>
      <c r="O19" s="69" t="n">
        <v>7685.875977</v>
      </c>
      <c r="P19" s="69" t="n">
        <v>7612.768555</v>
      </c>
      <c r="Q19" s="69" t="n">
        <v>7537.788086</v>
      </c>
      <c r="R19" s="69" t="n">
        <v>7456.355957</v>
      </c>
      <c r="S19" s="69" t="n">
        <v>7369.071777</v>
      </c>
      <c r="T19" s="69" t="n">
        <v>7293.98291</v>
      </c>
      <c r="U19" s="69" t="n">
        <v>7221.209473</v>
      </c>
      <c r="V19" s="69" t="n">
        <v>7150.596191</v>
      </c>
      <c r="W19" s="69" t="n">
        <v>7083.968262</v>
      </c>
      <c r="X19" s="69" t="n">
        <v>7026.538574</v>
      </c>
      <c r="Y19" s="69" t="n">
        <v>6973.743164</v>
      </c>
      <c r="Z19" s="69" t="n">
        <v>6927.080078</v>
      </c>
      <c r="AA19" s="69" t="n">
        <v>6886.663574</v>
      </c>
      <c r="AB19" s="69" t="n">
        <v>6851.179688</v>
      </c>
      <c r="AC19" s="69" t="n">
        <v>6818.489258</v>
      </c>
      <c r="AD19" s="69" t="n">
        <v>6794.628418</v>
      </c>
      <c r="AE19" s="69" t="n">
        <v>6775.312012</v>
      </c>
      <c r="AF19" s="69" t="n">
        <v>6760.736328</v>
      </c>
      <c r="AG19" s="69" t="n">
        <v>6752.480469</v>
      </c>
      <c r="AH19" s="69" t="n">
        <v>6750.604492</v>
      </c>
      <c r="AI19" s="104" t="n">
        <v>-0.008108000000000001</v>
      </c>
    </row>
    <row r="20" ht="15" customHeight="1" s="44">
      <c r="A20" s="48" t="inlineStr">
        <is>
          <t>TEU000:ba_Motorcycles</t>
        </is>
      </c>
      <c r="B20" s="79" t="inlineStr">
        <is>
          <t xml:space="preserve">         Motorcycles</t>
        </is>
      </c>
      <c r="C20" s="69" t="n">
        <v>18.970797</v>
      </c>
      <c r="D20" s="69" t="n">
        <v>18.80615</v>
      </c>
      <c r="E20" s="69" t="n">
        <v>18.502672</v>
      </c>
      <c r="F20" s="69" t="n">
        <v>18.07872</v>
      </c>
      <c r="G20" s="69" t="n">
        <v>17.548567</v>
      </c>
      <c r="H20" s="69" t="n">
        <v>17.009119</v>
      </c>
      <c r="I20" s="69" t="n">
        <v>16.4701</v>
      </c>
      <c r="J20" s="69" t="n">
        <v>16.040064</v>
      </c>
      <c r="K20" s="69" t="n">
        <v>15.671052</v>
      </c>
      <c r="L20" s="69" t="n">
        <v>15.340592</v>
      </c>
      <c r="M20" s="69" t="n">
        <v>15.047156</v>
      </c>
      <c r="N20" s="69" t="n">
        <v>14.809136</v>
      </c>
      <c r="O20" s="69" t="n">
        <v>14.610308</v>
      </c>
      <c r="P20" s="69" t="n">
        <v>14.424013</v>
      </c>
      <c r="Q20" s="69" t="n">
        <v>14.268963</v>
      </c>
      <c r="R20" s="69" t="n">
        <v>14.139609</v>
      </c>
      <c r="S20" s="69" t="n">
        <v>14.0327</v>
      </c>
      <c r="T20" s="69" t="n">
        <v>13.97904</v>
      </c>
      <c r="U20" s="69" t="n">
        <v>13.952836</v>
      </c>
      <c r="V20" s="69" t="n">
        <v>13.954828</v>
      </c>
      <c r="W20" s="69" t="n">
        <v>13.985387</v>
      </c>
      <c r="X20" s="69" t="n">
        <v>14.048297</v>
      </c>
      <c r="Y20" s="69" t="n">
        <v>14.125082</v>
      </c>
      <c r="Z20" s="69" t="n">
        <v>14.223954</v>
      </c>
      <c r="AA20" s="69" t="n">
        <v>14.340462</v>
      </c>
      <c r="AB20" s="69" t="n">
        <v>14.464014</v>
      </c>
      <c r="AC20" s="69" t="n">
        <v>14.590634</v>
      </c>
      <c r="AD20" s="69" t="n">
        <v>14.725888</v>
      </c>
      <c r="AE20" s="69" t="n">
        <v>14.867715</v>
      </c>
      <c r="AF20" s="69" t="n">
        <v>15.013666</v>
      </c>
      <c r="AG20" s="69" t="n">
        <v>15.163687</v>
      </c>
      <c r="AH20" s="69" t="n">
        <v>15.317564</v>
      </c>
      <c r="AI20" s="104" t="n">
        <v>-0.006876</v>
      </c>
    </row>
    <row r="21" ht="15" customHeight="1" s="44">
      <c r="A21" s="48" t="inlineStr">
        <is>
          <t>TEU000:ba_CommercialLig</t>
        </is>
      </c>
      <c r="B21" s="79" t="inlineStr">
        <is>
          <t xml:space="preserve">      Commercial Light Trucks 1/</t>
        </is>
      </c>
      <c r="C21" s="69" t="n">
        <v>891.028381</v>
      </c>
      <c r="D21" s="69" t="n">
        <v>889.508179</v>
      </c>
      <c r="E21" s="69" t="n">
        <v>887.337219</v>
      </c>
      <c r="F21" s="69" t="n">
        <v>887.193481</v>
      </c>
      <c r="G21" s="69" t="n">
        <v>884.213135</v>
      </c>
      <c r="H21" s="69" t="n">
        <v>881.76062</v>
      </c>
      <c r="I21" s="69" t="n">
        <v>881.850891</v>
      </c>
      <c r="J21" s="69" t="n">
        <v>882.346863</v>
      </c>
      <c r="K21" s="69" t="n">
        <v>882.832275</v>
      </c>
      <c r="L21" s="69" t="n">
        <v>885.143005</v>
      </c>
      <c r="M21" s="69" t="n">
        <v>887.644714</v>
      </c>
      <c r="N21" s="69" t="n">
        <v>891.299316</v>
      </c>
      <c r="O21" s="69" t="n">
        <v>896.001038</v>
      </c>
      <c r="P21" s="69" t="n">
        <v>900.371765</v>
      </c>
      <c r="Q21" s="69" t="n">
        <v>905.746765</v>
      </c>
      <c r="R21" s="69" t="n">
        <v>912.960266</v>
      </c>
      <c r="S21" s="69" t="n">
        <v>919.866821</v>
      </c>
      <c r="T21" s="69" t="n">
        <v>926.89801</v>
      </c>
      <c r="U21" s="69" t="n">
        <v>934.726929</v>
      </c>
      <c r="V21" s="69" t="n">
        <v>942.467651</v>
      </c>
      <c r="W21" s="69" t="n">
        <v>950.376526</v>
      </c>
      <c r="X21" s="69" t="n">
        <v>959.7504269999999</v>
      </c>
      <c r="Y21" s="69" t="n">
        <v>970.007629</v>
      </c>
      <c r="Z21" s="69" t="n">
        <v>980.019287</v>
      </c>
      <c r="AA21" s="69" t="n">
        <v>991.534363</v>
      </c>
      <c r="AB21" s="69" t="n">
        <v>1003.608398</v>
      </c>
      <c r="AC21" s="69" t="n">
        <v>1015.697388</v>
      </c>
      <c r="AD21" s="69" t="n">
        <v>1028.958252</v>
      </c>
      <c r="AE21" s="69" t="n">
        <v>1040.5979</v>
      </c>
      <c r="AF21" s="69" t="n">
        <v>1051.163574</v>
      </c>
      <c r="AG21" s="69" t="n">
        <v>1061.665405</v>
      </c>
      <c r="AH21" s="69" t="n">
        <v>1071.402344</v>
      </c>
      <c r="AI21" s="104" t="n">
        <v>0.005964</v>
      </c>
    </row>
    <row r="22" ht="15" customHeight="1" s="44">
      <c r="A22" s="48" t="inlineStr">
        <is>
          <t>TEU000:ba_Buses</t>
        </is>
      </c>
      <c r="B22" s="79" t="inlineStr">
        <is>
          <t xml:space="preserve">      Buses</t>
        </is>
      </c>
      <c r="C22" s="69" t="n">
        <v>238.531464</v>
      </c>
      <c r="D22" s="69" t="n">
        <v>239.890228</v>
      </c>
      <c r="E22" s="69" t="n">
        <v>241.258682</v>
      </c>
      <c r="F22" s="69" t="n">
        <v>242.60881</v>
      </c>
      <c r="G22" s="69" t="n">
        <v>243.913513</v>
      </c>
      <c r="H22" s="69" t="n">
        <v>245.251907</v>
      </c>
      <c r="I22" s="69" t="n">
        <v>246.683929</v>
      </c>
      <c r="J22" s="69" t="n">
        <v>248.103958</v>
      </c>
      <c r="K22" s="69" t="n">
        <v>249.515411</v>
      </c>
      <c r="L22" s="69" t="n">
        <v>250.952225</v>
      </c>
      <c r="M22" s="69" t="n">
        <v>252.381592</v>
      </c>
      <c r="N22" s="69" t="n">
        <v>253.714874</v>
      </c>
      <c r="O22" s="69" t="n">
        <v>255.005829</v>
      </c>
      <c r="P22" s="69" t="n">
        <v>256.263916</v>
      </c>
      <c r="Q22" s="69" t="n">
        <v>257.399628</v>
      </c>
      <c r="R22" s="69" t="n">
        <v>258.476929</v>
      </c>
      <c r="S22" s="69" t="n">
        <v>259.494446</v>
      </c>
      <c r="T22" s="69" t="n">
        <v>260.452698</v>
      </c>
      <c r="U22" s="69" t="n">
        <v>261.354004</v>
      </c>
      <c r="V22" s="69" t="n">
        <v>262.196411</v>
      </c>
      <c r="W22" s="69" t="n">
        <v>262.97348</v>
      </c>
      <c r="X22" s="69" t="n">
        <v>263.681549</v>
      </c>
      <c r="Y22" s="69" t="n">
        <v>264.317932</v>
      </c>
      <c r="Z22" s="69" t="n">
        <v>264.886444</v>
      </c>
      <c r="AA22" s="69" t="n">
        <v>265.394989</v>
      </c>
      <c r="AB22" s="69" t="n">
        <v>265.854797</v>
      </c>
      <c r="AC22" s="69" t="n">
        <v>266.28418</v>
      </c>
      <c r="AD22" s="69" t="n">
        <v>266.707001</v>
      </c>
      <c r="AE22" s="69" t="n">
        <v>267.153534</v>
      </c>
      <c r="AF22" s="69" t="n">
        <v>267.656921</v>
      </c>
      <c r="AG22" s="69" t="n">
        <v>268.256348</v>
      </c>
      <c r="AH22" s="69" t="n">
        <v>268.965515</v>
      </c>
      <c r="AI22" s="104" t="n">
        <v>0.003881</v>
      </c>
    </row>
    <row r="23" ht="15" customHeight="1" s="44">
      <c r="A23" s="48" t="inlineStr">
        <is>
          <t>TEU000:ba_Transit</t>
        </is>
      </c>
      <c r="B23" s="79" t="inlineStr">
        <is>
          <t xml:space="preserve">         Transit</t>
        </is>
      </c>
      <c r="C23" s="69" t="n">
        <v>99.315071</v>
      </c>
      <c r="D23" s="69" t="n">
        <v>99.94517500000001</v>
      </c>
      <c r="E23" s="69" t="n">
        <v>100.570061</v>
      </c>
      <c r="F23" s="69" t="n">
        <v>101.196732</v>
      </c>
      <c r="G23" s="69" t="n">
        <v>101.831474</v>
      </c>
      <c r="H23" s="69" t="n">
        <v>102.447205</v>
      </c>
      <c r="I23" s="69" t="n">
        <v>103.002022</v>
      </c>
      <c r="J23" s="69" t="n">
        <v>103.554329</v>
      </c>
      <c r="K23" s="69" t="n">
        <v>104.099136</v>
      </c>
      <c r="L23" s="69" t="n">
        <v>104.623055</v>
      </c>
      <c r="M23" s="69" t="n">
        <v>105.140953</v>
      </c>
      <c r="N23" s="69" t="n">
        <v>105.593216</v>
      </c>
      <c r="O23" s="69" t="n">
        <v>106.0243</v>
      </c>
      <c r="P23" s="69" t="n">
        <v>106.433266</v>
      </c>
      <c r="Q23" s="69" t="n">
        <v>106.844254</v>
      </c>
      <c r="R23" s="69" t="n">
        <v>107.231033</v>
      </c>
      <c r="S23" s="69" t="n">
        <v>107.587357</v>
      </c>
      <c r="T23" s="69" t="n">
        <v>107.907349</v>
      </c>
      <c r="U23" s="69" t="n">
        <v>108.186577</v>
      </c>
      <c r="V23" s="69" t="n">
        <v>108.417084</v>
      </c>
      <c r="W23" s="69" t="n">
        <v>108.586678</v>
      </c>
      <c r="X23" s="69" t="n">
        <v>108.687164</v>
      </c>
      <c r="Y23" s="69" t="n">
        <v>108.711891</v>
      </c>
      <c r="Z23" s="69" t="n">
        <v>108.661598</v>
      </c>
      <c r="AA23" s="69" t="n">
        <v>108.540634</v>
      </c>
      <c r="AB23" s="69" t="n">
        <v>108.356071</v>
      </c>
      <c r="AC23" s="69" t="n">
        <v>108.122307</v>
      </c>
      <c r="AD23" s="69" t="n">
        <v>107.86113</v>
      </c>
      <c r="AE23" s="69" t="n">
        <v>107.601112</v>
      </c>
      <c r="AF23" s="69" t="n">
        <v>107.374367</v>
      </c>
      <c r="AG23" s="69" t="n">
        <v>107.220863</v>
      </c>
      <c r="AH23" s="69" t="n">
        <v>107.167091</v>
      </c>
      <c r="AI23" s="104" t="n">
        <v>0.002458</v>
      </c>
    </row>
    <row r="24" ht="15" customHeight="1" s="44">
      <c r="A24" s="48" t="inlineStr">
        <is>
          <t>TEU000:ba_Intercity</t>
        </is>
      </c>
      <c r="B24" s="79" t="inlineStr">
        <is>
          <t xml:space="preserve">         Intercity</t>
        </is>
      </c>
      <c r="C24" s="69" t="n">
        <v>34.017525</v>
      </c>
      <c r="D24" s="69" t="n">
        <v>34.295715</v>
      </c>
      <c r="E24" s="69" t="n">
        <v>34.571033</v>
      </c>
      <c r="F24" s="69" t="n">
        <v>34.845947</v>
      </c>
      <c r="G24" s="69" t="n">
        <v>35.122425</v>
      </c>
      <c r="H24" s="69" t="n">
        <v>35.390961</v>
      </c>
      <c r="I24" s="69" t="n">
        <v>35.642731</v>
      </c>
      <c r="J24" s="69" t="n">
        <v>35.891884</v>
      </c>
      <c r="K24" s="69" t="n">
        <v>36.136688</v>
      </c>
      <c r="L24" s="69" t="n">
        <v>36.372597</v>
      </c>
      <c r="M24" s="69" t="n">
        <v>36.604843</v>
      </c>
      <c r="N24" s="69" t="n">
        <v>36.834064</v>
      </c>
      <c r="O24" s="69" t="n">
        <v>37.057114</v>
      </c>
      <c r="P24" s="69" t="n">
        <v>37.274578</v>
      </c>
      <c r="Q24" s="69" t="n">
        <v>37.495804</v>
      </c>
      <c r="R24" s="69" t="n">
        <v>37.713417</v>
      </c>
      <c r="S24" s="69" t="n">
        <v>37.927135</v>
      </c>
      <c r="T24" s="69" t="n">
        <v>38.136677</v>
      </c>
      <c r="U24" s="69" t="n">
        <v>38.341736</v>
      </c>
      <c r="V24" s="69" t="n">
        <v>38.542122</v>
      </c>
      <c r="W24" s="69" t="n">
        <v>38.737698</v>
      </c>
      <c r="X24" s="69" t="n">
        <v>38.928463</v>
      </c>
      <c r="Y24" s="69" t="n">
        <v>39.114555</v>
      </c>
      <c r="Z24" s="69" t="n">
        <v>39.296169</v>
      </c>
      <c r="AA24" s="69" t="n">
        <v>39.473579</v>
      </c>
      <c r="AB24" s="69" t="n">
        <v>39.647072</v>
      </c>
      <c r="AC24" s="69" t="n">
        <v>39.817013</v>
      </c>
      <c r="AD24" s="69" t="n">
        <v>39.983807</v>
      </c>
      <c r="AE24" s="69" t="n">
        <v>40.147793</v>
      </c>
      <c r="AF24" s="69" t="n">
        <v>40.309471</v>
      </c>
      <c r="AG24" s="69" t="n">
        <v>40.469448</v>
      </c>
      <c r="AH24" s="69" t="n">
        <v>40.627487</v>
      </c>
      <c r="AI24" s="104" t="n">
        <v>0.005744</v>
      </c>
    </row>
    <row r="25" ht="15" customHeight="1" s="44">
      <c r="A25" s="48" t="inlineStr">
        <is>
          <t>TEU000:ba_School</t>
        </is>
      </c>
      <c r="B25" s="79" t="inlineStr">
        <is>
          <t xml:space="preserve">         School</t>
        </is>
      </c>
      <c r="C25" s="69" t="n">
        <v>105.198898</v>
      </c>
      <c r="D25" s="69" t="n">
        <v>105.649338</v>
      </c>
      <c r="E25" s="69" t="n">
        <v>106.117592</v>
      </c>
      <c r="F25" s="69" t="n">
        <v>106.566132</v>
      </c>
      <c r="G25" s="69" t="n">
        <v>106.95961</v>
      </c>
      <c r="H25" s="69" t="n">
        <v>107.413704</v>
      </c>
      <c r="I25" s="69" t="n">
        <v>108.039162</v>
      </c>
      <c r="J25" s="69" t="n">
        <v>108.657761</v>
      </c>
      <c r="K25" s="69" t="n">
        <v>109.279602</v>
      </c>
      <c r="L25" s="69" t="n">
        <v>109.956558</v>
      </c>
      <c r="M25" s="69" t="n">
        <v>110.635811</v>
      </c>
      <c r="N25" s="69" t="n">
        <v>111.287613</v>
      </c>
      <c r="O25" s="69" t="n">
        <v>111.9244</v>
      </c>
      <c r="P25" s="69" t="n">
        <v>112.556053</v>
      </c>
      <c r="Q25" s="69" t="n">
        <v>113.059555</v>
      </c>
      <c r="R25" s="69" t="n">
        <v>113.532448</v>
      </c>
      <c r="S25" s="69" t="n">
        <v>113.979935</v>
      </c>
      <c r="T25" s="69" t="n">
        <v>114.408669</v>
      </c>
      <c r="U25" s="69" t="n">
        <v>114.825699</v>
      </c>
      <c r="V25" s="69" t="n">
        <v>115.237221</v>
      </c>
      <c r="W25" s="69" t="n">
        <v>115.649086</v>
      </c>
      <c r="X25" s="69" t="n">
        <v>116.065941</v>
      </c>
      <c r="Y25" s="69" t="n">
        <v>116.491501</v>
      </c>
      <c r="Z25" s="69" t="n">
        <v>116.928665</v>
      </c>
      <c r="AA25" s="69" t="n">
        <v>117.380775</v>
      </c>
      <c r="AB25" s="69" t="n">
        <v>117.851662</v>
      </c>
      <c r="AC25" s="69" t="n">
        <v>118.344872</v>
      </c>
      <c r="AD25" s="69" t="n">
        <v>118.862083</v>
      </c>
      <c r="AE25" s="69" t="n">
        <v>119.404655</v>
      </c>
      <c r="AF25" s="69" t="n">
        <v>119.973122</v>
      </c>
      <c r="AG25" s="69" t="n">
        <v>120.566032</v>
      </c>
      <c r="AH25" s="69" t="n">
        <v>121.170959</v>
      </c>
      <c r="AI25" s="104" t="n">
        <v>0.00457</v>
      </c>
    </row>
    <row r="26" ht="15" customHeight="1" s="44">
      <c r="A26" s="48" t="inlineStr">
        <is>
          <t>TEU000:ba_FreightTrucks</t>
        </is>
      </c>
      <c r="B26" s="79" t="inlineStr">
        <is>
          <t xml:space="preserve">      Freight Trucks 2/</t>
        </is>
      </c>
      <c r="C26" s="69" t="n">
        <v>5881.693848</v>
      </c>
      <c r="D26" s="69" t="n">
        <v>5873.287598</v>
      </c>
      <c r="E26" s="69" t="n">
        <v>5860.390625</v>
      </c>
      <c r="F26" s="69" t="n">
        <v>5884.725586</v>
      </c>
      <c r="G26" s="69" t="n">
        <v>5891.144531</v>
      </c>
      <c r="H26" s="69" t="n">
        <v>5889.761719</v>
      </c>
      <c r="I26" s="69" t="n">
        <v>5871.356445</v>
      </c>
      <c r="J26" s="69" t="n">
        <v>5848.541504</v>
      </c>
      <c r="K26" s="69" t="n">
        <v>5810.072266</v>
      </c>
      <c r="L26" s="69" t="n">
        <v>5779.539062</v>
      </c>
      <c r="M26" s="69" t="n">
        <v>5745.127441</v>
      </c>
      <c r="N26" s="69" t="n">
        <v>5713.572266</v>
      </c>
      <c r="O26" s="69" t="n">
        <v>5686.223145</v>
      </c>
      <c r="P26" s="69" t="n">
        <v>5660.579102</v>
      </c>
      <c r="Q26" s="69" t="n">
        <v>5640.927734</v>
      </c>
      <c r="R26" s="69" t="n">
        <v>5638.030762</v>
      </c>
      <c r="S26" s="69" t="n">
        <v>5637.15918</v>
      </c>
      <c r="T26" s="69" t="n">
        <v>5634.161133</v>
      </c>
      <c r="U26" s="69" t="n">
        <v>5635.628906</v>
      </c>
      <c r="V26" s="69" t="n">
        <v>5641.880859</v>
      </c>
      <c r="W26" s="69" t="n">
        <v>5650.733398</v>
      </c>
      <c r="X26" s="69" t="n">
        <v>5675.462891</v>
      </c>
      <c r="Y26" s="69" t="n">
        <v>5706.09375</v>
      </c>
      <c r="Z26" s="69" t="n">
        <v>5737.518555</v>
      </c>
      <c r="AA26" s="69" t="n">
        <v>5777.09082</v>
      </c>
      <c r="AB26" s="69" t="n">
        <v>5821.027344</v>
      </c>
      <c r="AC26" s="69" t="n">
        <v>5867.922852</v>
      </c>
      <c r="AD26" s="69" t="n">
        <v>5913.655762</v>
      </c>
      <c r="AE26" s="69" t="n">
        <v>5962.011719</v>
      </c>
      <c r="AF26" s="69" t="n">
        <v>6008.775391</v>
      </c>
      <c r="AG26" s="69" t="n">
        <v>6058.958008</v>
      </c>
      <c r="AH26" s="69" t="n">
        <v>6102.25293</v>
      </c>
      <c r="AI26" s="104" t="n">
        <v>0.001188</v>
      </c>
    </row>
    <row r="27" ht="15" customHeight="1" s="44">
      <c r="A27" s="48" t="inlineStr">
        <is>
          <t>TEU000:ba_LightMedium</t>
        </is>
      </c>
      <c r="B27" s="79" t="inlineStr">
        <is>
          <t xml:space="preserve">         Light Medium</t>
        </is>
      </c>
      <c r="C27" s="69" t="n">
        <v>653.099182</v>
      </c>
      <c r="D27" s="69" t="n">
        <v>651.1868899999999</v>
      </c>
      <c r="E27" s="69" t="n">
        <v>657.287292</v>
      </c>
      <c r="F27" s="69" t="n">
        <v>663.75531</v>
      </c>
      <c r="G27" s="69" t="n">
        <v>668.583435</v>
      </c>
      <c r="H27" s="69" t="n">
        <v>672.677734</v>
      </c>
      <c r="I27" s="69" t="n">
        <v>675.122925</v>
      </c>
      <c r="J27" s="69" t="n">
        <v>677.361633</v>
      </c>
      <c r="K27" s="69" t="n">
        <v>678.7136839999999</v>
      </c>
      <c r="L27" s="69" t="n">
        <v>681.951782</v>
      </c>
      <c r="M27" s="69" t="n">
        <v>685.976868</v>
      </c>
      <c r="N27" s="69" t="n">
        <v>691.606934</v>
      </c>
      <c r="O27" s="69" t="n">
        <v>698.679443</v>
      </c>
      <c r="P27" s="69" t="n">
        <v>706.3378300000001</v>
      </c>
      <c r="Q27" s="69" t="n">
        <v>714.882751</v>
      </c>
      <c r="R27" s="69" t="n">
        <v>725.374084</v>
      </c>
      <c r="S27" s="69" t="n">
        <v>736.053223</v>
      </c>
      <c r="T27" s="69" t="n">
        <v>746.263916</v>
      </c>
      <c r="U27" s="69" t="n">
        <v>756.3342290000001</v>
      </c>
      <c r="V27" s="69" t="n">
        <v>766.091125</v>
      </c>
      <c r="W27" s="69" t="n">
        <v>775.688843</v>
      </c>
      <c r="X27" s="69" t="n">
        <v>786.457581</v>
      </c>
      <c r="Y27" s="69" t="n">
        <v>797.26532</v>
      </c>
      <c r="Z27" s="69" t="n">
        <v>807.008423</v>
      </c>
      <c r="AA27" s="69" t="n">
        <v>817.241394</v>
      </c>
      <c r="AB27" s="69" t="n">
        <v>828.003662</v>
      </c>
      <c r="AC27" s="69" t="n">
        <v>839.6594239999999</v>
      </c>
      <c r="AD27" s="69" t="n">
        <v>851.974243</v>
      </c>
      <c r="AE27" s="69" t="n">
        <v>865.507263</v>
      </c>
      <c r="AF27" s="69" t="n">
        <v>879.707825</v>
      </c>
      <c r="AG27" s="69" t="n">
        <v>894.899658</v>
      </c>
      <c r="AH27" s="69" t="n">
        <v>910.033875</v>
      </c>
      <c r="AI27" s="104" t="n">
        <v>0.010759</v>
      </c>
    </row>
    <row r="28" ht="15" customHeight="1" s="44">
      <c r="A28" s="48" t="inlineStr">
        <is>
          <t>TEU000:ba_Medium</t>
        </is>
      </c>
      <c r="B28" s="79" t="inlineStr">
        <is>
          <t xml:space="preserve">         Medium</t>
        </is>
      </c>
      <c r="C28" s="69" t="n">
        <v>910.417603</v>
      </c>
      <c r="D28" s="69" t="n">
        <v>899.930298</v>
      </c>
      <c r="E28" s="69" t="n">
        <v>893.143188</v>
      </c>
      <c r="F28" s="69" t="n">
        <v>896.738037</v>
      </c>
      <c r="G28" s="69" t="n">
        <v>899.63562</v>
      </c>
      <c r="H28" s="69" t="n">
        <v>902.964966</v>
      </c>
      <c r="I28" s="69" t="n">
        <v>904.214417</v>
      </c>
      <c r="J28" s="69" t="n">
        <v>906.67395</v>
      </c>
      <c r="K28" s="69" t="n">
        <v>908.467407</v>
      </c>
      <c r="L28" s="69" t="n">
        <v>913.249878</v>
      </c>
      <c r="M28" s="69" t="n">
        <v>917.755798</v>
      </c>
      <c r="N28" s="69" t="n">
        <v>922.4672849999999</v>
      </c>
      <c r="O28" s="69" t="n">
        <v>927.4096070000001</v>
      </c>
      <c r="P28" s="69" t="n">
        <v>933.34613</v>
      </c>
      <c r="Q28" s="69" t="n">
        <v>940.098999</v>
      </c>
      <c r="R28" s="69" t="n">
        <v>949.773926</v>
      </c>
      <c r="S28" s="69" t="n">
        <v>959.918335</v>
      </c>
      <c r="T28" s="69" t="n">
        <v>970.470886</v>
      </c>
      <c r="U28" s="69" t="n">
        <v>982.0483400000001</v>
      </c>
      <c r="V28" s="69" t="n">
        <v>994.653748</v>
      </c>
      <c r="W28" s="69" t="n">
        <v>1008.419495</v>
      </c>
      <c r="X28" s="69" t="n">
        <v>1025.521484</v>
      </c>
      <c r="Y28" s="69" t="n">
        <v>1044.39502</v>
      </c>
      <c r="Z28" s="69" t="n">
        <v>1063.6698</v>
      </c>
      <c r="AA28" s="69" t="n">
        <v>1085.595337</v>
      </c>
      <c r="AB28" s="69" t="n">
        <v>1109.258545</v>
      </c>
      <c r="AC28" s="69" t="n">
        <v>1133.967163</v>
      </c>
      <c r="AD28" s="69" t="n">
        <v>1159.017334</v>
      </c>
      <c r="AE28" s="69" t="n">
        <v>1185.395508</v>
      </c>
      <c r="AF28" s="69" t="n">
        <v>1212.078491</v>
      </c>
      <c r="AG28" s="69" t="n">
        <v>1240.168579</v>
      </c>
      <c r="AH28" s="69" t="n">
        <v>1267.329102</v>
      </c>
      <c r="AI28" s="104" t="n">
        <v>0.010727</v>
      </c>
    </row>
    <row r="29" ht="15" customHeight="1" s="44">
      <c r="A29" s="48" t="inlineStr">
        <is>
          <t>TEU000:ba_Large(&gt;26000p</t>
        </is>
      </c>
      <c r="B29" s="79" t="inlineStr">
        <is>
          <t xml:space="preserve">         Large  (&gt; 26000 pounds)</t>
        </is>
      </c>
      <c r="C29" s="69" t="n">
        <v>4318.176758</v>
      </c>
      <c r="D29" s="69" t="n">
        <v>4322.170898</v>
      </c>
      <c r="E29" s="69" t="n">
        <v>4309.959961</v>
      </c>
      <c r="F29" s="69" t="n">
        <v>4324.232422</v>
      </c>
      <c r="G29" s="69" t="n">
        <v>4322.925781</v>
      </c>
      <c r="H29" s="69" t="n">
        <v>4314.119141</v>
      </c>
      <c r="I29" s="69" t="n">
        <v>4292.019043</v>
      </c>
      <c r="J29" s="69" t="n">
        <v>4264.506348</v>
      </c>
      <c r="K29" s="69" t="n">
        <v>4222.891113</v>
      </c>
      <c r="L29" s="69" t="n">
        <v>4184.337402</v>
      </c>
      <c r="M29" s="69" t="n">
        <v>4141.39502</v>
      </c>
      <c r="N29" s="69" t="n">
        <v>4099.498047</v>
      </c>
      <c r="O29" s="69" t="n">
        <v>4060.134277</v>
      </c>
      <c r="P29" s="69" t="n">
        <v>4020.894531</v>
      </c>
      <c r="Q29" s="69" t="n">
        <v>3985.946289</v>
      </c>
      <c r="R29" s="69" t="n">
        <v>3962.882812</v>
      </c>
      <c r="S29" s="69" t="n">
        <v>3941.1875</v>
      </c>
      <c r="T29" s="69" t="n">
        <v>3917.426758</v>
      </c>
      <c r="U29" s="69" t="n">
        <v>3897.246338</v>
      </c>
      <c r="V29" s="69" t="n">
        <v>3881.135986</v>
      </c>
      <c r="W29" s="69" t="n">
        <v>3866.625488</v>
      </c>
      <c r="X29" s="69" t="n">
        <v>3863.483887</v>
      </c>
      <c r="Y29" s="69" t="n">
        <v>3864.43335</v>
      </c>
      <c r="Z29" s="69" t="n">
        <v>3866.841064</v>
      </c>
      <c r="AA29" s="69" t="n">
        <v>3874.253418</v>
      </c>
      <c r="AB29" s="69" t="n">
        <v>3883.764893</v>
      </c>
      <c r="AC29" s="69" t="n">
        <v>3894.295898</v>
      </c>
      <c r="AD29" s="69" t="n">
        <v>3902.664551</v>
      </c>
      <c r="AE29" s="69" t="n">
        <v>3911.109131</v>
      </c>
      <c r="AF29" s="69" t="n">
        <v>3916.988525</v>
      </c>
      <c r="AG29" s="69" t="n">
        <v>3923.890625</v>
      </c>
      <c r="AH29" s="69" t="n">
        <v>3924.889648</v>
      </c>
      <c r="AI29" s="104" t="n">
        <v>-0.003076</v>
      </c>
    </row>
    <row r="31" ht="15" customHeight="1" s="44">
      <c r="B31" s="65" t="inlineStr">
        <is>
          <t xml:space="preserve">   Non-Highway</t>
        </is>
      </c>
    </row>
    <row r="32" ht="15" customHeight="1" s="44">
      <c r="A32" s="48" t="inlineStr">
        <is>
          <t>TEU000:ca_Air</t>
        </is>
      </c>
      <c r="B32" s="79" t="inlineStr">
        <is>
          <t xml:space="preserve">      Air 3/</t>
        </is>
      </c>
      <c r="C32" s="69" t="n">
        <v>2640.943848</v>
      </c>
      <c r="D32" s="69" t="n">
        <v>2668.71167</v>
      </c>
      <c r="E32" s="69" t="n">
        <v>2692.35791</v>
      </c>
      <c r="F32" s="69" t="n">
        <v>2709.907471</v>
      </c>
      <c r="G32" s="69" t="n">
        <v>2723.87085</v>
      </c>
      <c r="H32" s="69" t="n">
        <v>2747.121582</v>
      </c>
      <c r="I32" s="69" t="n">
        <v>2774.749512</v>
      </c>
      <c r="J32" s="69" t="n">
        <v>2801.531494</v>
      </c>
      <c r="K32" s="69" t="n">
        <v>2828.888184</v>
      </c>
      <c r="L32" s="69" t="n">
        <v>2857.23584</v>
      </c>
      <c r="M32" s="69" t="n">
        <v>2887.296875</v>
      </c>
      <c r="N32" s="69" t="n">
        <v>2917.799561</v>
      </c>
      <c r="O32" s="69" t="n">
        <v>2947.357666</v>
      </c>
      <c r="P32" s="69" t="n">
        <v>2978.269531</v>
      </c>
      <c r="Q32" s="69" t="n">
        <v>3008.104248</v>
      </c>
      <c r="R32" s="69" t="n">
        <v>3037.60791</v>
      </c>
      <c r="S32" s="69" t="n">
        <v>3065.487793</v>
      </c>
      <c r="T32" s="69" t="n">
        <v>3093.007812</v>
      </c>
      <c r="U32" s="69" t="n">
        <v>3121.318848</v>
      </c>
      <c r="V32" s="69" t="n">
        <v>3148.904053</v>
      </c>
      <c r="W32" s="69" t="n">
        <v>3177.233887</v>
      </c>
      <c r="X32" s="69" t="n">
        <v>3207.769531</v>
      </c>
      <c r="Y32" s="69" t="n">
        <v>3239.061035</v>
      </c>
      <c r="Z32" s="69" t="n">
        <v>3270.552246</v>
      </c>
      <c r="AA32" s="69" t="n">
        <v>3304.276855</v>
      </c>
      <c r="AB32" s="69" t="n">
        <v>3339.492188</v>
      </c>
      <c r="AC32" s="69" t="n">
        <v>3376.689941</v>
      </c>
      <c r="AD32" s="69" t="n">
        <v>3415.049561</v>
      </c>
      <c r="AE32" s="69" t="n">
        <v>3455.130127</v>
      </c>
      <c r="AF32" s="69" t="n">
        <v>3495.815186</v>
      </c>
      <c r="AG32" s="69" t="n">
        <v>3536.998291</v>
      </c>
      <c r="AH32" s="69" t="n">
        <v>3578.832031</v>
      </c>
      <c r="AI32" s="104" t="n">
        <v>0.009851</v>
      </c>
    </row>
    <row r="33" ht="15" customHeight="1" s="44">
      <c r="A33" s="48" t="inlineStr">
        <is>
          <t>TEU000:ca_GeneralAviati</t>
        </is>
      </c>
      <c r="B33" s="79" t="inlineStr">
        <is>
          <t xml:space="preserve">         General Aviation</t>
        </is>
      </c>
      <c r="C33" s="69" t="n">
        <v>147.159531</v>
      </c>
      <c r="D33" s="69" t="n">
        <v>148.463135</v>
      </c>
      <c r="E33" s="69" t="n">
        <v>149.574051</v>
      </c>
      <c r="F33" s="69" t="n">
        <v>150.396957</v>
      </c>
      <c r="G33" s="69" t="n">
        <v>151.051498</v>
      </c>
      <c r="H33" s="69" t="n">
        <v>152.150085</v>
      </c>
      <c r="I33" s="69" t="n">
        <v>153.458481</v>
      </c>
      <c r="J33" s="69" t="n">
        <v>154.727905</v>
      </c>
      <c r="K33" s="69" t="n">
        <v>156.025726</v>
      </c>
      <c r="L33" s="69" t="n">
        <v>157.371567</v>
      </c>
      <c r="M33" s="69" t="n">
        <v>158.799683</v>
      </c>
      <c r="N33" s="69" t="n">
        <v>160.249405</v>
      </c>
      <c r="O33" s="69" t="n">
        <v>161.654709</v>
      </c>
      <c r="P33" s="69" t="n">
        <v>163.124649</v>
      </c>
      <c r="Q33" s="69" t="n">
        <v>164.543884</v>
      </c>
      <c r="R33" s="69" t="n">
        <v>165.947556</v>
      </c>
      <c r="S33" s="69" t="n">
        <v>167.274063</v>
      </c>
      <c r="T33" s="69" t="n">
        <v>168.583435</v>
      </c>
      <c r="U33" s="69" t="n">
        <v>169.931046</v>
      </c>
      <c r="V33" s="69" t="n">
        <v>171.243881</v>
      </c>
      <c r="W33" s="69" t="n">
        <v>172.592468</v>
      </c>
      <c r="X33" s="69" t="n">
        <v>174.046143</v>
      </c>
      <c r="Y33" s="69" t="n">
        <v>175.535767</v>
      </c>
      <c r="Z33" s="69" t="n">
        <v>177.035217</v>
      </c>
      <c r="AA33" s="69" t="n">
        <v>178.64093</v>
      </c>
      <c r="AB33" s="69" t="n">
        <v>180.317474</v>
      </c>
      <c r="AC33" s="69" t="n">
        <v>182.088791</v>
      </c>
      <c r="AD33" s="69" t="n">
        <v>183.915314</v>
      </c>
      <c r="AE33" s="69" t="n">
        <v>185.823639</v>
      </c>
      <c r="AF33" s="69" t="n">
        <v>187.761047</v>
      </c>
      <c r="AG33" s="69" t="n">
        <v>189.722153</v>
      </c>
      <c r="AH33" s="69" t="n">
        <v>191.71402</v>
      </c>
      <c r="AI33" s="104" t="n">
        <v>0.008567999999999999</v>
      </c>
    </row>
    <row r="34" ht="15" customHeight="1" s="44">
      <c r="A34" s="48" t="inlineStr">
        <is>
          <t>TEU000:ca_DomesticAirCa</t>
        </is>
      </c>
      <c r="B34" s="79" t="inlineStr">
        <is>
          <t xml:space="preserve">         Domestic Air Carriers</t>
        </is>
      </c>
      <c r="C34" s="69" t="n">
        <v>1635.207153</v>
      </c>
      <c r="D34" s="69" t="n">
        <v>1647.77124</v>
      </c>
      <c r="E34" s="69" t="n">
        <v>1659.915649</v>
      </c>
      <c r="F34" s="69" t="n">
        <v>1665.879517</v>
      </c>
      <c r="G34" s="69" t="n">
        <v>1668.927002</v>
      </c>
      <c r="H34" s="69" t="n">
        <v>1677.021729</v>
      </c>
      <c r="I34" s="69" t="n">
        <v>1688.275391</v>
      </c>
      <c r="J34" s="69" t="n">
        <v>1698.146362</v>
      </c>
      <c r="K34" s="69" t="n">
        <v>1708.582886</v>
      </c>
      <c r="L34" s="69" t="n">
        <v>1719.621704</v>
      </c>
      <c r="M34" s="69" t="n">
        <v>1731.925171</v>
      </c>
      <c r="N34" s="69" t="n">
        <v>1744.752808</v>
      </c>
      <c r="O34" s="69" t="n">
        <v>1757.084229</v>
      </c>
      <c r="P34" s="69" t="n">
        <v>1770.061646</v>
      </c>
      <c r="Q34" s="69" t="n">
        <v>1782.463379</v>
      </c>
      <c r="R34" s="69" t="n">
        <v>1794.197998</v>
      </c>
      <c r="S34" s="69" t="n">
        <v>1804.946777</v>
      </c>
      <c r="T34" s="69" t="n">
        <v>1815.573608</v>
      </c>
      <c r="U34" s="69" t="n">
        <v>1826.05896</v>
      </c>
      <c r="V34" s="69" t="n">
        <v>1836.430298</v>
      </c>
      <c r="W34" s="69" t="n">
        <v>1846.977295</v>
      </c>
      <c r="X34" s="69" t="n">
        <v>1858.474609</v>
      </c>
      <c r="Y34" s="69" t="n">
        <v>1869.862671</v>
      </c>
      <c r="Z34" s="69" t="n">
        <v>1881.583496</v>
      </c>
      <c r="AA34" s="69" t="n">
        <v>1894.326172</v>
      </c>
      <c r="AB34" s="69" t="n">
        <v>1907.844482</v>
      </c>
      <c r="AC34" s="69" t="n">
        <v>1922.422852</v>
      </c>
      <c r="AD34" s="69" t="n">
        <v>1938.038696</v>
      </c>
      <c r="AE34" s="69" t="n">
        <v>1953.755981</v>
      </c>
      <c r="AF34" s="69" t="n">
        <v>1969.640137</v>
      </c>
      <c r="AG34" s="69" t="n">
        <v>1985.800781</v>
      </c>
      <c r="AH34" s="69" t="n">
        <v>2003.025879</v>
      </c>
      <c r="AI34" s="104" t="n">
        <v>0.006566</v>
      </c>
    </row>
    <row r="35" ht="15" customHeight="1" s="44">
      <c r="A35" s="48" t="inlineStr">
        <is>
          <t>TEU000:ca_International</t>
        </is>
      </c>
      <c r="B35" s="79" t="inlineStr">
        <is>
          <t xml:space="preserve">         International Air Carriers</t>
        </is>
      </c>
      <c r="C35" s="69" t="n">
        <v>714.123962</v>
      </c>
      <c r="D35" s="69" t="n">
        <v>728.969238</v>
      </c>
      <c r="E35" s="69" t="n">
        <v>743.649353</v>
      </c>
      <c r="F35" s="69" t="n">
        <v>755.411926</v>
      </c>
      <c r="G35" s="69" t="n">
        <v>765.795105</v>
      </c>
      <c r="H35" s="69" t="n">
        <v>778.7229</v>
      </c>
      <c r="I35" s="69" t="n">
        <v>793.331421</v>
      </c>
      <c r="J35" s="69" t="n">
        <v>807.427185</v>
      </c>
      <c r="K35" s="69" t="n">
        <v>821.987122</v>
      </c>
      <c r="L35" s="69" t="n">
        <v>837.06781</v>
      </c>
      <c r="M35" s="69" t="n">
        <v>853.013489</v>
      </c>
      <c r="N35" s="69" t="n">
        <v>869.4490970000001</v>
      </c>
      <c r="O35" s="69" t="n">
        <v>885.852173</v>
      </c>
      <c r="P35" s="69" t="n">
        <v>902.8414310000001</v>
      </c>
      <c r="Q35" s="69" t="n">
        <v>919.77594</v>
      </c>
      <c r="R35" s="69" t="n">
        <v>936.592896</v>
      </c>
      <c r="S35" s="69" t="n">
        <v>953.12384</v>
      </c>
      <c r="T35" s="69" t="n">
        <v>969.835571</v>
      </c>
      <c r="U35" s="69" t="n">
        <v>986.719849</v>
      </c>
      <c r="V35" s="69" t="n">
        <v>1003.793091</v>
      </c>
      <c r="W35" s="69" t="n">
        <v>1021.25293</v>
      </c>
      <c r="X35" s="69" t="n">
        <v>1039.546875</v>
      </c>
      <c r="Y35" s="69" t="n">
        <v>1058.251099</v>
      </c>
      <c r="Z35" s="69" t="n">
        <v>1077.423218</v>
      </c>
      <c r="AA35" s="69" t="n">
        <v>1097.472046</v>
      </c>
      <c r="AB35" s="69" t="n">
        <v>1118.265503</v>
      </c>
      <c r="AC35" s="69" t="n">
        <v>1139.997803</v>
      </c>
      <c r="AD35" s="69" t="n">
        <v>1162.672607</v>
      </c>
      <c r="AE35" s="69" t="n">
        <v>1185.739014</v>
      </c>
      <c r="AF35" s="69" t="n">
        <v>1209.241089</v>
      </c>
      <c r="AG35" s="69" t="n">
        <v>1233.252319</v>
      </c>
      <c r="AH35" s="69" t="n">
        <v>1257.953857</v>
      </c>
      <c r="AI35" s="104" t="n">
        <v>0.018432</v>
      </c>
    </row>
    <row r="36" ht="15" customHeight="1" s="44">
      <c r="A36" s="48" t="inlineStr">
        <is>
          <t>TEU000:ca_FreightCarrie</t>
        </is>
      </c>
      <c r="B36" s="79" t="inlineStr">
        <is>
          <t xml:space="preserve">         Freight Carriers</t>
        </is>
      </c>
      <c r="C36" s="69" t="n">
        <v>144.453094</v>
      </c>
      <c r="D36" s="69" t="n">
        <v>143.508041</v>
      </c>
      <c r="E36" s="69" t="n">
        <v>139.218765</v>
      </c>
      <c r="F36" s="69" t="n">
        <v>138.218948</v>
      </c>
      <c r="G36" s="69" t="n">
        <v>138.09726</v>
      </c>
      <c r="H36" s="69" t="n">
        <v>139.226746</v>
      </c>
      <c r="I36" s="69" t="n">
        <v>139.684128</v>
      </c>
      <c r="J36" s="69" t="n">
        <v>141.230042</v>
      </c>
      <c r="K36" s="69" t="n">
        <v>142.292419</v>
      </c>
      <c r="L36" s="69" t="n">
        <v>143.174744</v>
      </c>
      <c r="M36" s="69" t="n">
        <v>143.558517</v>
      </c>
      <c r="N36" s="69" t="n">
        <v>143.348389</v>
      </c>
      <c r="O36" s="69" t="n">
        <v>142.766556</v>
      </c>
      <c r="P36" s="69" t="n">
        <v>142.241821</v>
      </c>
      <c r="Q36" s="69" t="n">
        <v>141.321121</v>
      </c>
      <c r="R36" s="69" t="n">
        <v>140.869537</v>
      </c>
      <c r="S36" s="69" t="n">
        <v>140.14299</v>
      </c>
      <c r="T36" s="69" t="n">
        <v>139.015015</v>
      </c>
      <c r="U36" s="69" t="n">
        <v>138.608871</v>
      </c>
      <c r="V36" s="69" t="n">
        <v>137.436768</v>
      </c>
      <c r="W36" s="69" t="n">
        <v>136.411255</v>
      </c>
      <c r="X36" s="69" t="n">
        <v>135.701889</v>
      </c>
      <c r="Y36" s="69" t="n">
        <v>135.41156</v>
      </c>
      <c r="Z36" s="69" t="n">
        <v>134.510239</v>
      </c>
      <c r="AA36" s="69" t="n">
        <v>133.837921</v>
      </c>
      <c r="AB36" s="69" t="n">
        <v>133.064972</v>
      </c>
      <c r="AC36" s="69" t="n">
        <v>132.180359</v>
      </c>
      <c r="AD36" s="69" t="n">
        <v>130.422836</v>
      </c>
      <c r="AE36" s="69" t="n">
        <v>129.8116</v>
      </c>
      <c r="AF36" s="69" t="n">
        <v>129.173019</v>
      </c>
      <c r="AG36" s="69" t="n">
        <v>128.222839</v>
      </c>
      <c r="AH36" s="69" t="n">
        <v>126.138306</v>
      </c>
      <c r="AI36" s="104" t="n">
        <v>-0.004364</v>
      </c>
    </row>
    <row r="37" ht="15" customHeight="1" s="44">
      <c r="A37" s="48" t="inlineStr">
        <is>
          <t>TEU000:ca_Water</t>
        </is>
      </c>
      <c r="B37" s="79" t="inlineStr">
        <is>
          <t xml:space="preserve">      Water 4/</t>
        </is>
      </c>
      <c r="C37" s="69" t="n">
        <v>1262.223022</v>
      </c>
      <c r="D37" s="69" t="n">
        <v>1342.483032</v>
      </c>
      <c r="E37" s="69" t="n">
        <v>1303.491333</v>
      </c>
      <c r="F37" s="69" t="n">
        <v>1168.577881</v>
      </c>
      <c r="G37" s="69" t="n">
        <v>1206.700562</v>
      </c>
      <c r="H37" s="69" t="n">
        <v>1209.029663</v>
      </c>
      <c r="I37" s="69" t="n">
        <v>1209.809448</v>
      </c>
      <c r="J37" s="69" t="n">
        <v>1199.097778</v>
      </c>
      <c r="K37" s="69" t="n">
        <v>1193.811279</v>
      </c>
      <c r="L37" s="69" t="n">
        <v>1178.138916</v>
      </c>
      <c r="M37" s="69" t="n">
        <v>1175.672119</v>
      </c>
      <c r="N37" s="69" t="n">
        <v>1189.167725</v>
      </c>
      <c r="O37" s="69" t="n">
        <v>1187.207397</v>
      </c>
      <c r="P37" s="69" t="n">
        <v>1185.8396</v>
      </c>
      <c r="Q37" s="69" t="n">
        <v>1183.436646</v>
      </c>
      <c r="R37" s="69" t="n">
        <v>1181.970215</v>
      </c>
      <c r="S37" s="69" t="n">
        <v>1178.889282</v>
      </c>
      <c r="T37" s="69" t="n">
        <v>1163.923096</v>
      </c>
      <c r="U37" s="69" t="n">
        <v>1161.582031</v>
      </c>
      <c r="V37" s="69" t="n">
        <v>1156.244507</v>
      </c>
      <c r="W37" s="69" t="n">
        <v>1153.028442</v>
      </c>
      <c r="X37" s="69" t="n">
        <v>1148.324707</v>
      </c>
      <c r="Y37" s="69" t="n">
        <v>1151.125977</v>
      </c>
      <c r="Z37" s="69" t="n">
        <v>1143.014771</v>
      </c>
      <c r="AA37" s="69" t="n">
        <v>1141.193359</v>
      </c>
      <c r="AB37" s="69" t="n">
        <v>1135.038818</v>
      </c>
      <c r="AC37" s="69" t="n">
        <v>1138.97583</v>
      </c>
      <c r="AD37" s="69" t="n">
        <v>1130.690186</v>
      </c>
      <c r="AE37" s="69" t="n">
        <v>1128.686523</v>
      </c>
      <c r="AF37" s="69" t="n">
        <v>1126.877563</v>
      </c>
      <c r="AG37" s="69" t="n">
        <v>1124.516846</v>
      </c>
      <c r="AH37" s="69" t="n">
        <v>1121.7323</v>
      </c>
      <c r="AI37" s="104" t="n">
        <v>-0.003799</v>
      </c>
    </row>
    <row r="38" ht="15" customHeight="1" s="44">
      <c r="A38" s="48" t="inlineStr">
        <is>
          <t>TEU000:ca_Freight</t>
        </is>
      </c>
      <c r="B38" s="79" t="inlineStr">
        <is>
          <t xml:space="preserve">         Freight</t>
        </is>
      </c>
      <c r="C38" s="69" t="n">
        <v>1016.735657</v>
      </c>
      <c r="D38" s="69" t="n">
        <v>1096.400513</v>
      </c>
      <c r="E38" s="69" t="n">
        <v>1056.992432</v>
      </c>
      <c r="F38" s="69" t="n">
        <v>921.924622</v>
      </c>
      <c r="G38" s="69" t="n">
        <v>959.9976810000001</v>
      </c>
      <c r="H38" s="69" t="n">
        <v>962.195679</v>
      </c>
      <c r="I38" s="69" t="n">
        <v>962.7706910000001</v>
      </c>
      <c r="J38" s="69" t="n">
        <v>951.950134</v>
      </c>
      <c r="K38" s="69" t="n">
        <v>946.527344</v>
      </c>
      <c r="L38" s="69" t="n">
        <v>930.766418</v>
      </c>
      <c r="M38" s="69" t="n">
        <v>928.190491</v>
      </c>
      <c r="N38" s="69" t="n">
        <v>941.653259</v>
      </c>
      <c r="O38" s="69" t="n">
        <v>939.718201</v>
      </c>
      <c r="P38" s="69" t="n">
        <v>938.394043</v>
      </c>
      <c r="Q38" s="69" t="n">
        <v>936.131226</v>
      </c>
      <c r="R38" s="69" t="n">
        <v>934.8580930000001</v>
      </c>
      <c r="S38" s="69" t="n">
        <v>932.048645</v>
      </c>
      <c r="T38" s="69" t="n">
        <v>917.404907</v>
      </c>
      <c r="U38" s="69" t="n">
        <v>915.427856</v>
      </c>
      <c r="V38" s="69" t="n">
        <v>910.507263</v>
      </c>
      <c r="W38" s="69" t="n">
        <v>907.744019</v>
      </c>
      <c r="X38" s="69" t="n">
        <v>903.4738160000001</v>
      </c>
      <c r="Y38" s="69" t="n">
        <v>906.789368</v>
      </c>
      <c r="Z38" s="69" t="n">
        <v>899.247986</v>
      </c>
      <c r="AA38" s="69" t="n">
        <v>897.978882</v>
      </c>
      <c r="AB38" s="69" t="n">
        <v>892.411621</v>
      </c>
      <c r="AC38" s="69" t="n">
        <v>896.967102</v>
      </c>
      <c r="AD38" s="69" t="n">
        <v>889.253906</v>
      </c>
      <c r="AE38" s="69" t="n">
        <v>887.885254</v>
      </c>
      <c r="AF38" s="69" t="n">
        <v>886.7312010000001</v>
      </c>
      <c r="AG38" s="69" t="n">
        <v>885.041199</v>
      </c>
      <c r="AH38" s="69" t="n">
        <v>882.9590449999999</v>
      </c>
      <c r="AI38" s="104" t="n">
        <v>-0.00454</v>
      </c>
    </row>
    <row r="39" ht="15" customHeight="1" s="44">
      <c r="A39" s="48" t="inlineStr">
        <is>
          <t>TEU000:ca_DomesticShipp</t>
        </is>
      </c>
      <c r="B39" s="79" t="inlineStr">
        <is>
          <t xml:space="preserve">            Domestic Shipping</t>
        </is>
      </c>
      <c r="C39" s="69" t="n">
        <v>89.40868399999999</v>
      </c>
      <c r="D39" s="69" t="n">
        <v>87.51268</v>
      </c>
      <c r="E39" s="69" t="n">
        <v>84.570251</v>
      </c>
      <c r="F39" s="69" t="n">
        <v>81.75769</v>
      </c>
      <c r="G39" s="69" t="n">
        <v>79.29246500000001</v>
      </c>
      <c r="H39" s="69" t="n">
        <v>76.76989</v>
      </c>
      <c r="I39" s="69" t="n">
        <v>74.356819</v>
      </c>
      <c r="J39" s="69" t="n">
        <v>72.161057</v>
      </c>
      <c r="K39" s="69" t="n">
        <v>69.735229</v>
      </c>
      <c r="L39" s="69" t="n">
        <v>67.49690200000001</v>
      </c>
      <c r="M39" s="69" t="n">
        <v>65.190811</v>
      </c>
      <c r="N39" s="69" t="n">
        <v>62.957264</v>
      </c>
      <c r="O39" s="69" t="n">
        <v>61.726147</v>
      </c>
      <c r="P39" s="69" t="n">
        <v>60.525761</v>
      </c>
      <c r="Q39" s="69" t="n">
        <v>59.279884</v>
      </c>
      <c r="R39" s="69" t="n">
        <v>58.202343</v>
      </c>
      <c r="S39" s="69" t="n">
        <v>57.008869</v>
      </c>
      <c r="T39" s="69" t="n">
        <v>55.792969</v>
      </c>
      <c r="U39" s="69" t="n">
        <v>54.553085</v>
      </c>
      <c r="V39" s="69" t="n">
        <v>53.332359</v>
      </c>
      <c r="W39" s="69" t="n">
        <v>52.202351</v>
      </c>
      <c r="X39" s="69" t="n">
        <v>51.155777</v>
      </c>
      <c r="Y39" s="69" t="n">
        <v>50.645695</v>
      </c>
      <c r="Z39" s="69" t="n">
        <v>50.130558</v>
      </c>
      <c r="AA39" s="69" t="n">
        <v>49.620209</v>
      </c>
      <c r="AB39" s="69" t="n">
        <v>49.099556</v>
      </c>
      <c r="AC39" s="69" t="n">
        <v>48.57579</v>
      </c>
      <c r="AD39" s="69" t="n">
        <v>48.046112</v>
      </c>
      <c r="AE39" s="69" t="n">
        <v>47.546906</v>
      </c>
      <c r="AF39" s="69" t="n">
        <v>47.013035</v>
      </c>
      <c r="AG39" s="69" t="n">
        <v>46.526119</v>
      </c>
      <c r="AH39" s="69" t="n">
        <v>45.913006</v>
      </c>
      <c r="AI39" s="104" t="n">
        <v>-0.02127</v>
      </c>
    </row>
    <row r="40" ht="15" customHeight="1" s="44">
      <c r="A40" s="48" t="inlineStr">
        <is>
          <t>TEU000:da_International</t>
        </is>
      </c>
      <c r="B40" s="79" t="inlineStr">
        <is>
          <t xml:space="preserve">            International Shipping</t>
        </is>
      </c>
      <c r="C40" s="69" t="n">
        <v>927.326965</v>
      </c>
      <c r="D40" s="69" t="n">
        <v>1008.887878</v>
      </c>
      <c r="E40" s="69" t="n">
        <v>972.42218</v>
      </c>
      <c r="F40" s="69" t="n">
        <v>840.166931</v>
      </c>
      <c r="G40" s="69" t="n">
        <v>880.7052</v>
      </c>
      <c r="H40" s="69" t="n">
        <v>885.425781</v>
      </c>
      <c r="I40" s="69" t="n">
        <v>888.413879</v>
      </c>
      <c r="J40" s="69" t="n">
        <v>879.7890619999999</v>
      </c>
      <c r="K40" s="69" t="n">
        <v>876.792114</v>
      </c>
      <c r="L40" s="69" t="n">
        <v>863.269531</v>
      </c>
      <c r="M40" s="69" t="n">
        <v>862.999695</v>
      </c>
      <c r="N40" s="69" t="n">
        <v>878.695984</v>
      </c>
      <c r="O40" s="69" t="n">
        <v>877.992065</v>
      </c>
      <c r="P40" s="69" t="n">
        <v>877.868286</v>
      </c>
      <c r="Q40" s="69" t="n">
        <v>876.851318</v>
      </c>
      <c r="R40" s="69" t="n">
        <v>876.655762</v>
      </c>
      <c r="S40" s="69" t="n">
        <v>875.039795</v>
      </c>
      <c r="T40" s="69" t="n">
        <v>861.611938</v>
      </c>
      <c r="U40" s="69" t="n">
        <v>860.874756</v>
      </c>
      <c r="V40" s="69" t="n">
        <v>857.174927</v>
      </c>
      <c r="W40" s="69" t="n">
        <v>855.541687</v>
      </c>
      <c r="X40" s="69" t="n">
        <v>852.318054</v>
      </c>
      <c r="Y40" s="69" t="n">
        <v>856.143677</v>
      </c>
      <c r="Z40" s="69" t="n">
        <v>849.117432</v>
      </c>
      <c r="AA40" s="69" t="n">
        <v>848.358643</v>
      </c>
      <c r="AB40" s="69" t="n">
        <v>843.3120730000001</v>
      </c>
      <c r="AC40" s="69" t="n">
        <v>848.391296</v>
      </c>
      <c r="AD40" s="69" t="n">
        <v>841.207825</v>
      </c>
      <c r="AE40" s="69" t="n">
        <v>840.338318</v>
      </c>
      <c r="AF40" s="69" t="n">
        <v>839.7181399999999</v>
      </c>
      <c r="AG40" s="69" t="n">
        <v>838.515076</v>
      </c>
      <c r="AH40" s="69" t="n">
        <v>837.046021</v>
      </c>
      <c r="AI40" s="104" t="n">
        <v>-0.003299</v>
      </c>
    </row>
    <row r="41" ht="15" customHeight="1" s="44">
      <c r="A41" s="48" t="inlineStr">
        <is>
          <t>TEU000:da_RecreationalB</t>
        </is>
      </c>
      <c r="B41" s="79" t="inlineStr">
        <is>
          <t xml:space="preserve">         Recreational Boats</t>
        </is>
      </c>
      <c r="C41" s="69" t="n">
        <v>245.487366</v>
      </c>
      <c r="D41" s="69" t="n">
        <v>246.08252</v>
      </c>
      <c r="E41" s="69" t="n">
        <v>246.498901</v>
      </c>
      <c r="F41" s="69" t="n">
        <v>246.653168</v>
      </c>
      <c r="G41" s="69" t="n">
        <v>246.702835</v>
      </c>
      <c r="H41" s="69" t="n">
        <v>246.833969</v>
      </c>
      <c r="I41" s="69" t="n">
        <v>247.038773</v>
      </c>
      <c r="J41" s="69" t="n">
        <v>247.147598</v>
      </c>
      <c r="K41" s="69" t="n">
        <v>247.283936</v>
      </c>
      <c r="L41" s="69" t="n">
        <v>247.372559</v>
      </c>
      <c r="M41" s="69" t="n">
        <v>247.481735</v>
      </c>
      <c r="N41" s="69" t="n">
        <v>247.51445</v>
      </c>
      <c r="O41" s="69" t="n">
        <v>247.489227</v>
      </c>
      <c r="P41" s="69" t="n">
        <v>247.445435</v>
      </c>
      <c r="Q41" s="69" t="n">
        <v>247.30542</v>
      </c>
      <c r="R41" s="69" t="n">
        <v>247.112152</v>
      </c>
      <c r="S41" s="69" t="n">
        <v>246.840668</v>
      </c>
      <c r="T41" s="69" t="n">
        <v>246.518173</v>
      </c>
      <c r="U41" s="69" t="n">
        <v>246.154175</v>
      </c>
      <c r="V41" s="69" t="n">
        <v>245.737183</v>
      </c>
      <c r="W41" s="69" t="n">
        <v>245.284332</v>
      </c>
      <c r="X41" s="69" t="n">
        <v>244.8508</v>
      </c>
      <c r="Y41" s="69" t="n">
        <v>244.336487</v>
      </c>
      <c r="Z41" s="69" t="n">
        <v>243.766785</v>
      </c>
      <c r="AA41" s="69" t="n">
        <v>243.214417</v>
      </c>
      <c r="AB41" s="69" t="n">
        <v>242.62709</v>
      </c>
      <c r="AC41" s="69" t="n">
        <v>242.00882</v>
      </c>
      <c r="AD41" s="69" t="n">
        <v>241.436249</v>
      </c>
      <c r="AE41" s="69" t="n">
        <v>240.80127</v>
      </c>
      <c r="AF41" s="69" t="n">
        <v>240.146301</v>
      </c>
      <c r="AG41" s="69" t="n">
        <v>239.475647</v>
      </c>
      <c r="AH41" s="69" t="n">
        <v>238.773178</v>
      </c>
      <c r="AI41" s="104" t="n">
        <v>-0.000894</v>
      </c>
    </row>
    <row r="42" ht="15" customHeight="1" s="44">
      <c r="A42" s="48" t="inlineStr">
        <is>
          <t>TEU000:da_Rail</t>
        </is>
      </c>
      <c r="B42" s="79" t="inlineStr">
        <is>
          <t xml:space="preserve">      Rail</t>
        </is>
      </c>
      <c r="C42" s="69" t="n">
        <v>570.630798</v>
      </c>
      <c r="D42" s="69" t="n">
        <v>542.275452</v>
      </c>
      <c r="E42" s="69" t="n">
        <v>522.565796</v>
      </c>
      <c r="F42" s="69" t="n">
        <v>521.728882</v>
      </c>
      <c r="G42" s="69" t="n">
        <v>520.9830930000001</v>
      </c>
      <c r="H42" s="69" t="n">
        <v>520.618652</v>
      </c>
      <c r="I42" s="69" t="n">
        <v>513.1455079999999</v>
      </c>
      <c r="J42" s="69" t="n">
        <v>520.788696</v>
      </c>
      <c r="K42" s="69" t="n">
        <v>519.374512</v>
      </c>
      <c r="L42" s="69" t="n">
        <v>517.985779</v>
      </c>
      <c r="M42" s="69" t="n">
        <v>519.7880249999999</v>
      </c>
      <c r="N42" s="69" t="n">
        <v>517.893188</v>
      </c>
      <c r="O42" s="69" t="n">
        <v>518.7954099999999</v>
      </c>
      <c r="P42" s="69" t="n">
        <v>518.5253300000001</v>
      </c>
      <c r="Q42" s="69" t="n">
        <v>519.468689</v>
      </c>
      <c r="R42" s="69" t="n">
        <v>519.611816</v>
      </c>
      <c r="S42" s="69" t="n">
        <v>517.619141</v>
      </c>
      <c r="T42" s="69" t="n">
        <v>517.009583</v>
      </c>
      <c r="U42" s="69" t="n">
        <v>512.673584</v>
      </c>
      <c r="V42" s="69" t="n">
        <v>510.811005</v>
      </c>
      <c r="W42" s="69" t="n">
        <v>507.813477</v>
      </c>
      <c r="X42" s="69" t="n">
        <v>508.560333</v>
      </c>
      <c r="Y42" s="69" t="n">
        <v>509.196045</v>
      </c>
      <c r="Z42" s="69" t="n">
        <v>509.671387</v>
      </c>
      <c r="AA42" s="69" t="n">
        <v>510.259644</v>
      </c>
      <c r="AB42" s="69" t="n">
        <v>511.69162</v>
      </c>
      <c r="AC42" s="69" t="n">
        <v>511.950745</v>
      </c>
      <c r="AD42" s="69" t="n">
        <v>513.76239</v>
      </c>
      <c r="AE42" s="69" t="n">
        <v>514.653015</v>
      </c>
      <c r="AF42" s="69" t="n">
        <v>515.76947</v>
      </c>
      <c r="AG42" s="69" t="n">
        <v>517.169983</v>
      </c>
      <c r="AH42" s="69" t="n">
        <v>517.931702</v>
      </c>
      <c r="AI42" s="104" t="n">
        <v>-0.003121</v>
      </c>
    </row>
    <row r="43" ht="15" customHeight="1" s="44">
      <c r="A43" s="48" t="inlineStr">
        <is>
          <t>TEU000:da_Freight</t>
        </is>
      </c>
      <c r="B43" s="79" t="inlineStr">
        <is>
          <t xml:space="preserve">         Freight</t>
        </is>
      </c>
      <c r="C43" s="69" t="n">
        <v>521.5061040000001</v>
      </c>
      <c r="D43" s="69" t="n">
        <v>492.418427</v>
      </c>
      <c r="E43" s="69" t="n">
        <v>472.025116</v>
      </c>
      <c r="F43" s="69" t="n">
        <v>470.602081</v>
      </c>
      <c r="G43" s="69" t="n">
        <v>469.300629</v>
      </c>
      <c r="H43" s="69" t="n">
        <v>468.282501</v>
      </c>
      <c r="I43" s="69" t="n">
        <v>460.199188</v>
      </c>
      <c r="J43" s="69" t="n">
        <v>467.237366</v>
      </c>
      <c r="K43" s="69" t="n">
        <v>465.215271</v>
      </c>
      <c r="L43" s="69" t="n">
        <v>463.199158</v>
      </c>
      <c r="M43" s="69" t="n">
        <v>464.377289</v>
      </c>
      <c r="N43" s="69" t="n">
        <v>461.977722</v>
      </c>
      <c r="O43" s="69" t="n">
        <v>462.259399</v>
      </c>
      <c r="P43" s="69" t="n">
        <v>461.364868</v>
      </c>
      <c r="Q43" s="69" t="n">
        <v>461.723969</v>
      </c>
      <c r="R43" s="69" t="n">
        <v>461.287323</v>
      </c>
      <c r="S43" s="69" t="n">
        <v>458.715027</v>
      </c>
      <c r="T43" s="69" t="n">
        <v>457.539215</v>
      </c>
      <c r="U43" s="69" t="n">
        <v>452.612793</v>
      </c>
      <c r="V43" s="69" t="n">
        <v>450.193787</v>
      </c>
      <c r="W43" s="69" t="n">
        <v>446.642395</v>
      </c>
      <c r="X43" s="69" t="n">
        <v>446.797485</v>
      </c>
      <c r="Y43" s="69" t="n">
        <v>446.862946</v>
      </c>
      <c r="Z43" s="69" t="n">
        <v>446.800232</v>
      </c>
      <c r="AA43" s="69" t="n">
        <v>446.824158</v>
      </c>
      <c r="AB43" s="69" t="n">
        <v>447.700562</v>
      </c>
      <c r="AC43" s="69" t="n">
        <v>447.420105</v>
      </c>
      <c r="AD43" s="69" t="n">
        <v>448.662109</v>
      </c>
      <c r="AE43" s="69" t="n">
        <v>449.022125</v>
      </c>
      <c r="AF43" s="69" t="n">
        <v>449.612213</v>
      </c>
      <c r="AG43" s="69" t="n">
        <v>450.491547</v>
      </c>
      <c r="AH43" s="69" t="n">
        <v>450.753571</v>
      </c>
      <c r="AI43" s="104" t="n">
        <v>-0.004692</v>
      </c>
    </row>
    <row r="44" ht="15" customHeight="1" s="44">
      <c r="A44" s="48" t="inlineStr">
        <is>
          <t>TEU000:da_Passenger</t>
        </is>
      </c>
      <c r="B44" s="79" t="inlineStr">
        <is>
          <t xml:space="preserve">         Passenger</t>
        </is>
      </c>
      <c r="C44" s="69" t="n">
        <v>49.124718</v>
      </c>
      <c r="D44" s="69" t="n">
        <v>49.857002</v>
      </c>
      <c r="E44" s="69" t="n">
        <v>50.540688</v>
      </c>
      <c r="F44" s="69" t="n">
        <v>51.126808</v>
      </c>
      <c r="G44" s="69" t="n">
        <v>51.682449</v>
      </c>
      <c r="H44" s="69" t="n">
        <v>52.336182</v>
      </c>
      <c r="I44" s="69" t="n">
        <v>52.946289</v>
      </c>
      <c r="J44" s="69" t="n">
        <v>53.551323</v>
      </c>
      <c r="K44" s="69" t="n">
        <v>54.159233</v>
      </c>
      <c r="L44" s="69" t="n">
        <v>54.786598</v>
      </c>
      <c r="M44" s="69" t="n">
        <v>55.410763</v>
      </c>
      <c r="N44" s="69" t="n">
        <v>55.915489</v>
      </c>
      <c r="O44" s="69" t="n">
        <v>56.536011</v>
      </c>
      <c r="P44" s="69" t="n">
        <v>57.160484</v>
      </c>
      <c r="Q44" s="69" t="n">
        <v>57.744728</v>
      </c>
      <c r="R44" s="69" t="n">
        <v>58.324474</v>
      </c>
      <c r="S44" s="69" t="n">
        <v>58.904114</v>
      </c>
      <c r="T44" s="69" t="n">
        <v>59.470352</v>
      </c>
      <c r="U44" s="69" t="n">
        <v>60.060787</v>
      </c>
      <c r="V44" s="69" t="n">
        <v>60.61721</v>
      </c>
      <c r="W44" s="69" t="n">
        <v>61.171097</v>
      </c>
      <c r="X44" s="69" t="n">
        <v>61.762856</v>
      </c>
      <c r="Y44" s="69" t="n">
        <v>62.333092</v>
      </c>
      <c r="Z44" s="69" t="n">
        <v>62.871151</v>
      </c>
      <c r="AA44" s="69" t="n">
        <v>63.435482</v>
      </c>
      <c r="AB44" s="69" t="n">
        <v>63.991066</v>
      </c>
      <c r="AC44" s="69" t="n">
        <v>64.530655</v>
      </c>
      <c r="AD44" s="69" t="n">
        <v>65.100281</v>
      </c>
      <c r="AE44" s="69" t="n">
        <v>65.63086699999999</v>
      </c>
      <c r="AF44" s="69" t="n">
        <v>66.15727200000001</v>
      </c>
      <c r="AG44" s="69" t="n">
        <v>66.678421</v>
      </c>
      <c r="AH44" s="69" t="n">
        <v>67.17810799999999</v>
      </c>
      <c r="AI44" s="104" t="n">
        <v>0.010147</v>
      </c>
    </row>
    <row r="45" ht="15" customHeight="1" s="44">
      <c r="A45" s="48" t="inlineStr">
        <is>
          <t>TEU000:da_Intercity</t>
        </is>
      </c>
      <c r="B45" s="79" t="inlineStr">
        <is>
          <t xml:space="preserve">            Intercity</t>
        </is>
      </c>
      <c r="C45" s="69" t="n">
        <v>10.422049</v>
      </c>
      <c r="D45" s="69" t="n">
        <v>10.531468</v>
      </c>
      <c r="E45" s="69" t="n">
        <v>10.640453</v>
      </c>
      <c r="F45" s="69" t="n">
        <v>10.74976</v>
      </c>
      <c r="G45" s="69" t="n">
        <v>10.859998</v>
      </c>
      <c r="H45" s="69" t="n">
        <v>10.968224</v>
      </c>
      <c r="I45" s="69" t="n">
        <v>11.071688</v>
      </c>
      <c r="J45" s="69" t="n">
        <v>11.174754</v>
      </c>
      <c r="K45" s="69" t="n">
        <v>11.276881</v>
      </c>
      <c r="L45" s="69" t="n">
        <v>11.376637</v>
      </c>
      <c r="M45" s="69" t="n">
        <v>11.475645</v>
      </c>
      <c r="N45" s="69" t="n">
        <v>11.5741</v>
      </c>
      <c r="O45" s="69" t="n">
        <v>11.671005</v>
      </c>
      <c r="P45" s="69" t="n">
        <v>11.766532</v>
      </c>
      <c r="Q45" s="69" t="n">
        <v>11.863631</v>
      </c>
      <c r="R45" s="69" t="n">
        <v>11.959969</v>
      </c>
      <c r="S45" s="69" t="n">
        <v>12.055451</v>
      </c>
      <c r="T45" s="69" t="n">
        <v>12.149978</v>
      </c>
      <c r="U45" s="69" t="n">
        <v>12.243448</v>
      </c>
      <c r="V45" s="69" t="n">
        <v>12.335788</v>
      </c>
      <c r="W45" s="69" t="n">
        <v>12.426949</v>
      </c>
      <c r="X45" s="69" t="n">
        <v>12.516918</v>
      </c>
      <c r="Y45" s="69" t="n">
        <v>12.605728</v>
      </c>
      <c r="Z45" s="69" t="n">
        <v>12.693441</v>
      </c>
      <c r="AA45" s="69" t="n">
        <v>12.780126</v>
      </c>
      <c r="AB45" s="69" t="n">
        <v>12.865875</v>
      </c>
      <c r="AC45" s="69" t="n">
        <v>12.950798</v>
      </c>
      <c r="AD45" s="69" t="n">
        <v>13.035023</v>
      </c>
      <c r="AE45" s="69" t="n">
        <v>13.118643</v>
      </c>
      <c r="AF45" s="69" t="n">
        <v>13.201827</v>
      </c>
      <c r="AG45" s="69" t="n">
        <v>13.284771</v>
      </c>
      <c r="AH45" s="69" t="n">
        <v>13.367389</v>
      </c>
      <c r="AI45" s="104" t="n">
        <v>0.008061</v>
      </c>
    </row>
    <row r="46" ht="15" customHeight="1" s="44">
      <c r="A46" s="48" t="inlineStr">
        <is>
          <t>TEU000:da_Transit</t>
        </is>
      </c>
      <c r="B46" s="79" t="inlineStr">
        <is>
          <t xml:space="preserve">            Transit</t>
        </is>
      </c>
      <c r="C46" s="69" t="n">
        <v>17.189331</v>
      </c>
      <c r="D46" s="69" t="n">
        <v>17.372068</v>
      </c>
      <c r="E46" s="69" t="n">
        <v>17.54821</v>
      </c>
      <c r="F46" s="69" t="n">
        <v>17.705853</v>
      </c>
      <c r="G46" s="69" t="n">
        <v>17.855591</v>
      </c>
      <c r="H46" s="69" t="n">
        <v>18.019661</v>
      </c>
      <c r="I46" s="69" t="n">
        <v>18.176973</v>
      </c>
      <c r="J46" s="69" t="n">
        <v>18.330397</v>
      </c>
      <c r="K46" s="69" t="n">
        <v>18.483866</v>
      </c>
      <c r="L46" s="69" t="n">
        <v>18.637352</v>
      </c>
      <c r="M46" s="69" t="n">
        <v>18.791302</v>
      </c>
      <c r="N46" s="69" t="n">
        <v>18.91769</v>
      </c>
      <c r="O46" s="69" t="n">
        <v>19.052952</v>
      </c>
      <c r="P46" s="69" t="n">
        <v>19.186968</v>
      </c>
      <c r="Q46" s="69" t="n">
        <v>19.315975</v>
      </c>
      <c r="R46" s="69" t="n">
        <v>19.440445</v>
      </c>
      <c r="S46" s="69" t="n">
        <v>19.557865</v>
      </c>
      <c r="T46" s="69" t="n">
        <v>19.668171</v>
      </c>
      <c r="U46" s="69" t="n">
        <v>19.774506</v>
      </c>
      <c r="V46" s="69" t="n">
        <v>19.870811</v>
      </c>
      <c r="W46" s="69" t="n">
        <v>19.960085</v>
      </c>
      <c r="X46" s="69" t="n">
        <v>20.045683</v>
      </c>
      <c r="Y46" s="69" t="n">
        <v>20.120607</v>
      </c>
      <c r="Z46" s="69" t="n">
        <v>20.187588</v>
      </c>
      <c r="AA46" s="69" t="n">
        <v>20.251965</v>
      </c>
      <c r="AB46" s="69" t="n">
        <v>20.312023</v>
      </c>
      <c r="AC46" s="69" t="n">
        <v>20.372303</v>
      </c>
      <c r="AD46" s="69" t="n">
        <v>20.440098</v>
      </c>
      <c r="AE46" s="69" t="n">
        <v>20.518721</v>
      </c>
      <c r="AF46" s="69" t="n">
        <v>20.608685</v>
      </c>
      <c r="AG46" s="69" t="n">
        <v>20.715654</v>
      </c>
      <c r="AH46" s="69" t="n">
        <v>20.839249</v>
      </c>
      <c r="AI46" s="104" t="n">
        <v>0.006231</v>
      </c>
    </row>
    <row r="47" ht="15" customHeight="1" s="44">
      <c r="A47" s="48" t="inlineStr">
        <is>
          <t>TEU000:da_Commuter</t>
        </is>
      </c>
      <c r="B47" s="79" t="inlineStr">
        <is>
          <t xml:space="preserve">            Commuter</t>
        </is>
      </c>
      <c r="C47" s="69" t="n">
        <v>21.51334</v>
      </c>
      <c r="D47" s="69" t="n">
        <v>21.953465</v>
      </c>
      <c r="E47" s="69" t="n">
        <v>22.352024</v>
      </c>
      <c r="F47" s="69" t="n">
        <v>22.671194</v>
      </c>
      <c r="G47" s="69" t="n">
        <v>22.96686</v>
      </c>
      <c r="H47" s="69" t="n">
        <v>23.348297</v>
      </c>
      <c r="I47" s="69" t="n">
        <v>23.697626</v>
      </c>
      <c r="J47" s="69" t="n">
        <v>24.046169</v>
      </c>
      <c r="K47" s="69" t="n">
        <v>24.398491</v>
      </c>
      <c r="L47" s="69" t="n">
        <v>24.772612</v>
      </c>
      <c r="M47" s="69" t="n">
        <v>25.143816</v>
      </c>
      <c r="N47" s="69" t="n">
        <v>25.423698</v>
      </c>
      <c r="O47" s="69" t="n">
        <v>25.812054</v>
      </c>
      <c r="P47" s="69" t="n">
        <v>26.206985</v>
      </c>
      <c r="Q47" s="69" t="n">
        <v>26.565123</v>
      </c>
      <c r="R47" s="69" t="n">
        <v>26.924061</v>
      </c>
      <c r="S47" s="69" t="n">
        <v>27.290794</v>
      </c>
      <c r="T47" s="69" t="n">
        <v>27.652203</v>
      </c>
      <c r="U47" s="69" t="n">
        <v>28.042833</v>
      </c>
      <c r="V47" s="69" t="n">
        <v>28.410608</v>
      </c>
      <c r="W47" s="69" t="n">
        <v>28.784067</v>
      </c>
      <c r="X47" s="69" t="n">
        <v>29.200256</v>
      </c>
      <c r="Y47" s="69" t="n">
        <v>29.606754</v>
      </c>
      <c r="Z47" s="69" t="n">
        <v>29.990126</v>
      </c>
      <c r="AA47" s="69" t="n">
        <v>30.403393</v>
      </c>
      <c r="AB47" s="69" t="n">
        <v>30.813166</v>
      </c>
      <c r="AC47" s="69" t="n">
        <v>31.207554</v>
      </c>
      <c r="AD47" s="69" t="n">
        <v>31.625164</v>
      </c>
      <c r="AE47" s="69" t="n">
        <v>31.993504</v>
      </c>
      <c r="AF47" s="69" t="n">
        <v>32.346764</v>
      </c>
      <c r="AG47" s="69" t="n">
        <v>32.677998</v>
      </c>
      <c r="AH47" s="69" t="n">
        <v>32.971474</v>
      </c>
      <c r="AI47" s="104" t="n">
        <v>0.013868</v>
      </c>
    </row>
    <row r="48" ht="15" customHeight="1" s="44">
      <c r="A48" s="48" t="inlineStr">
        <is>
          <t>TEU000:da_Lubricants</t>
        </is>
      </c>
      <c r="B48" s="79" t="inlineStr">
        <is>
          <t xml:space="preserve">      Lubricants</t>
        </is>
      </c>
      <c r="C48" s="69" t="n">
        <v>131.468826</v>
      </c>
      <c r="D48" s="69" t="n">
        <v>130.928452</v>
      </c>
      <c r="E48" s="69" t="n">
        <v>130.398911</v>
      </c>
      <c r="F48" s="69" t="n">
        <v>129.838303</v>
      </c>
      <c r="G48" s="69" t="n">
        <v>129.360199</v>
      </c>
      <c r="H48" s="69" t="n">
        <v>128.914307</v>
      </c>
      <c r="I48" s="69" t="n">
        <v>128.466507</v>
      </c>
      <c r="J48" s="69" t="n">
        <v>128.032288</v>
      </c>
      <c r="K48" s="69" t="n">
        <v>127.637009</v>
      </c>
      <c r="L48" s="69" t="n">
        <v>127.282707</v>
      </c>
      <c r="M48" s="69" t="n">
        <v>126.972977</v>
      </c>
      <c r="N48" s="69" t="n">
        <v>126.678108</v>
      </c>
      <c r="O48" s="69" t="n">
        <v>126.387711</v>
      </c>
      <c r="P48" s="69" t="n">
        <v>126.120125</v>
      </c>
      <c r="Q48" s="69" t="n">
        <v>125.889526</v>
      </c>
      <c r="R48" s="69" t="n">
        <v>125.737923</v>
      </c>
      <c r="S48" s="69" t="n">
        <v>125.613304</v>
      </c>
      <c r="T48" s="69" t="n">
        <v>125.534966</v>
      </c>
      <c r="U48" s="69" t="n">
        <v>125.492691</v>
      </c>
      <c r="V48" s="69" t="n">
        <v>125.474091</v>
      </c>
      <c r="W48" s="69" t="n">
        <v>125.470497</v>
      </c>
      <c r="X48" s="69" t="n">
        <v>125.47728</v>
      </c>
      <c r="Y48" s="69" t="n">
        <v>125.495056</v>
      </c>
      <c r="Z48" s="69" t="n">
        <v>125.581589</v>
      </c>
      <c r="AA48" s="69" t="n">
        <v>125.670975</v>
      </c>
      <c r="AB48" s="69" t="n">
        <v>125.78318</v>
      </c>
      <c r="AC48" s="69" t="n">
        <v>125.919701</v>
      </c>
      <c r="AD48" s="69" t="n">
        <v>126.063263</v>
      </c>
      <c r="AE48" s="69" t="n">
        <v>126.202454</v>
      </c>
      <c r="AF48" s="69" t="n">
        <v>126.347031</v>
      </c>
      <c r="AG48" s="69" t="n">
        <v>126.48114</v>
      </c>
      <c r="AH48" s="69" t="n">
        <v>126.616379</v>
      </c>
      <c r="AI48" s="104" t="n">
        <v>-0.001212</v>
      </c>
    </row>
    <row r="49" ht="15" customHeight="1" s="44">
      <c r="A49" s="48" t="inlineStr">
        <is>
          <t>TEU000:da_PipelineFuelN</t>
        </is>
      </c>
      <c r="B49" s="79" t="inlineStr">
        <is>
          <t xml:space="preserve">      Pipeline Fuel Natural Gas</t>
        </is>
      </c>
      <c r="C49" s="69" t="n">
        <v>671.93042</v>
      </c>
      <c r="D49" s="69" t="n">
        <v>650.565552</v>
      </c>
      <c r="E49" s="69" t="n">
        <v>677.01825</v>
      </c>
      <c r="F49" s="69" t="n">
        <v>683.963318</v>
      </c>
      <c r="G49" s="69" t="n">
        <v>685.109253</v>
      </c>
      <c r="H49" s="69" t="n">
        <v>692.4250489999999</v>
      </c>
      <c r="I49" s="69" t="n">
        <v>699.559937</v>
      </c>
      <c r="J49" s="69" t="n">
        <v>704.001099</v>
      </c>
      <c r="K49" s="69" t="n">
        <v>697.443054</v>
      </c>
      <c r="L49" s="69" t="n">
        <v>697.380554</v>
      </c>
      <c r="M49" s="69" t="n">
        <v>699.145447</v>
      </c>
      <c r="N49" s="69" t="n">
        <v>693.1062010000001</v>
      </c>
      <c r="O49" s="69" t="n">
        <v>694.871094</v>
      </c>
      <c r="P49" s="69" t="n">
        <v>697.833679</v>
      </c>
      <c r="Q49" s="69" t="n">
        <v>701.060425</v>
      </c>
      <c r="R49" s="69" t="n">
        <v>709.088074</v>
      </c>
      <c r="S49" s="69" t="n">
        <v>712.518433</v>
      </c>
      <c r="T49" s="69" t="n">
        <v>719.495544</v>
      </c>
      <c r="U49" s="69" t="n">
        <v>727.418274</v>
      </c>
      <c r="V49" s="69" t="n">
        <v>731.697815</v>
      </c>
      <c r="W49" s="69" t="n">
        <v>738.408752</v>
      </c>
      <c r="X49" s="69" t="n">
        <v>744.276428</v>
      </c>
      <c r="Y49" s="69" t="n">
        <v>747.968262</v>
      </c>
      <c r="Z49" s="69" t="n">
        <v>756.825439</v>
      </c>
      <c r="AA49" s="69" t="n">
        <v>762.907776</v>
      </c>
      <c r="AB49" s="69" t="n">
        <v>768.944519</v>
      </c>
      <c r="AC49" s="69" t="n">
        <v>774.330627</v>
      </c>
      <c r="AD49" s="69" t="n">
        <v>780.8249510000001</v>
      </c>
      <c r="AE49" s="69" t="n">
        <v>788.060974</v>
      </c>
      <c r="AF49" s="69" t="n">
        <v>799.2763670000001</v>
      </c>
      <c r="AG49" s="69" t="n">
        <v>807.1875</v>
      </c>
      <c r="AH49" s="69" t="n">
        <v>816.306763</v>
      </c>
      <c r="AI49" s="104" t="n">
        <v>0.006298</v>
      </c>
    </row>
    <row r="51" ht="15" customHeight="1" s="44">
      <c r="A51" s="48" t="inlineStr">
        <is>
          <t>TEU000:ea_MilitaryUse</t>
        </is>
      </c>
      <c r="B51" s="65" t="inlineStr">
        <is>
          <t xml:space="preserve">   Military Use</t>
        </is>
      </c>
      <c r="C51" s="80" t="n">
        <v>512.500977</v>
      </c>
      <c r="D51" s="80" t="n">
        <v>526.367432</v>
      </c>
      <c r="E51" s="80" t="n">
        <v>515.975098</v>
      </c>
      <c r="F51" s="80" t="n">
        <v>504.036469</v>
      </c>
      <c r="G51" s="80" t="n">
        <v>488.959961</v>
      </c>
      <c r="H51" s="80" t="n">
        <v>478.917511</v>
      </c>
      <c r="I51" s="80" t="n">
        <v>477.04599</v>
      </c>
      <c r="J51" s="80" t="n">
        <v>475.177856</v>
      </c>
      <c r="K51" s="80" t="n">
        <v>474.603973</v>
      </c>
      <c r="L51" s="80" t="n">
        <v>477.152222</v>
      </c>
      <c r="M51" s="80" t="n">
        <v>476.093018</v>
      </c>
      <c r="N51" s="80" t="n">
        <v>475.391357</v>
      </c>
      <c r="O51" s="80" t="n">
        <v>475.484497</v>
      </c>
      <c r="P51" s="80" t="n">
        <v>475.603119</v>
      </c>
      <c r="Q51" s="80" t="n">
        <v>475.746155</v>
      </c>
      <c r="R51" s="80" t="n">
        <v>475.912842</v>
      </c>
      <c r="S51" s="80" t="n">
        <v>476.102051</v>
      </c>
      <c r="T51" s="80" t="n">
        <v>476.313385</v>
      </c>
      <c r="U51" s="80" t="n">
        <v>476.551544</v>
      </c>
      <c r="V51" s="80" t="n">
        <v>476.809875</v>
      </c>
      <c r="W51" s="80" t="n">
        <v>477.087341</v>
      </c>
      <c r="X51" s="80" t="n">
        <v>477.381165</v>
      </c>
      <c r="Y51" s="80" t="n">
        <v>477.691681</v>
      </c>
      <c r="Z51" s="80" t="n">
        <v>478.011932</v>
      </c>
      <c r="AA51" s="80" t="n">
        <v>478.345459</v>
      </c>
      <c r="AB51" s="80" t="n">
        <v>478.687439</v>
      </c>
      <c r="AC51" s="80" t="n">
        <v>479.041626</v>
      </c>
      <c r="AD51" s="80" t="n">
        <v>479.398987</v>
      </c>
      <c r="AE51" s="80" t="n">
        <v>479.764709</v>
      </c>
      <c r="AF51" s="80" t="n">
        <v>480.135803</v>
      </c>
      <c r="AG51" s="80" t="n">
        <v>480.511353</v>
      </c>
      <c r="AH51" s="80" t="n">
        <v>480.89209</v>
      </c>
      <c r="AI51" s="107" t="n">
        <v>-0.002051</v>
      </c>
    </row>
    <row r="52" ht="15" customHeight="1" s="44">
      <c r="A52" s="48" t="inlineStr">
        <is>
          <t>TEU000:ea_Aviation</t>
        </is>
      </c>
      <c r="B52" s="79" t="inlineStr">
        <is>
          <t xml:space="preserve">      Jet Fuel and Aviation Gasoline</t>
        </is>
      </c>
      <c r="C52" s="69" t="n">
        <v>383.31488</v>
      </c>
      <c r="D52" s="69" t="n">
        <v>385.951538</v>
      </c>
      <c r="E52" s="69" t="n">
        <v>383.211365</v>
      </c>
      <c r="F52" s="69" t="n">
        <v>379.256958</v>
      </c>
      <c r="G52" s="69" t="n">
        <v>367.903687</v>
      </c>
      <c r="H52" s="69" t="n">
        <v>360.346069</v>
      </c>
      <c r="I52" s="69" t="n">
        <v>358.937103</v>
      </c>
      <c r="J52" s="69" t="n">
        <v>357.532288</v>
      </c>
      <c r="K52" s="69" t="n">
        <v>357.100769</v>
      </c>
      <c r="L52" s="69" t="n">
        <v>359.020264</v>
      </c>
      <c r="M52" s="69" t="n">
        <v>358.223083</v>
      </c>
      <c r="N52" s="69" t="n">
        <v>357.692139</v>
      </c>
      <c r="O52" s="69" t="n">
        <v>357.762146</v>
      </c>
      <c r="P52" s="69" t="n">
        <v>357.851257</v>
      </c>
      <c r="Q52" s="69" t="n">
        <v>357.958832</v>
      </c>
      <c r="R52" s="69" t="n">
        <v>358.083984</v>
      </c>
      <c r="S52" s="69" t="n">
        <v>358.226318</v>
      </c>
      <c r="T52" s="69" t="n">
        <v>358.387482</v>
      </c>
      <c r="U52" s="69" t="n">
        <v>358.566528</v>
      </c>
      <c r="V52" s="69" t="n">
        <v>358.761475</v>
      </c>
      <c r="W52" s="69" t="n">
        <v>358.970428</v>
      </c>
      <c r="X52" s="69" t="n">
        <v>359.191986</v>
      </c>
      <c r="Y52" s="69" t="n">
        <v>359.424591</v>
      </c>
      <c r="Z52" s="69" t="n">
        <v>359.666931</v>
      </c>
      <c r="AA52" s="69" t="n">
        <v>359.917816</v>
      </c>
      <c r="AB52" s="69" t="n">
        <v>360.176239</v>
      </c>
      <c r="AC52" s="69" t="n">
        <v>360.441223</v>
      </c>
      <c r="AD52" s="69" t="n">
        <v>360.711853</v>
      </c>
      <c r="AE52" s="69" t="n">
        <v>360.987274</v>
      </c>
      <c r="AF52" s="69" t="n">
        <v>361.266754</v>
      </c>
      <c r="AG52" s="69" t="n">
        <v>361.549805</v>
      </c>
      <c r="AH52" s="69" t="n">
        <v>361.836792</v>
      </c>
      <c r="AI52" s="104" t="n">
        <v>-0.001858</v>
      </c>
    </row>
    <row r="53" ht="15" customHeight="1" s="44">
      <c r="A53" s="48" t="inlineStr">
        <is>
          <t>TEU000:ea_ResidualFuelU</t>
        </is>
      </c>
      <c r="B53" s="79" t="inlineStr">
        <is>
          <t xml:space="preserve">      Residual Fuel Oil</t>
        </is>
      </c>
      <c r="C53" s="69" t="n">
        <v>19.450865</v>
      </c>
      <c r="D53" s="69" t="n">
        <v>29.925919</v>
      </c>
      <c r="E53" s="69" t="n">
        <v>23.058163</v>
      </c>
      <c r="F53" s="69" t="n">
        <v>16.206015</v>
      </c>
      <c r="G53" s="69" t="n">
        <v>15.73299</v>
      </c>
      <c r="H53" s="69" t="n">
        <v>15.411751</v>
      </c>
      <c r="I53" s="69" t="n">
        <v>15.35258</v>
      </c>
      <c r="J53" s="69" t="n">
        <v>15.291368</v>
      </c>
      <c r="K53" s="69" t="n">
        <v>15.272586</v>
      </c>
      <c r="L53" s="69" t="n">
        <v>15.3518</v>
      </c>
      <c r="M53" s="69" t="n">
        <v>15.318026</v>
      </c>
      <c r="N53" s="69" t="n">
        <v>15.299316</v>
      </c>
      <c r="O53" s="69" t="n">
        <v>15.302405</v>
      </c>
      <c r="P53" s="69" t="n">
        <v>15.306396</v>
      </c>
      <c r="Q53" s="69" t="n">
        <v>15.311069</v>
      </c>
      <c r="R53" s="69" t="n">
        <v>15.316772</v>
      </c>
      <c r="S53" s="69" t="n">
        <v>15.322917</v>
      </c>
      <c r="T53" s="69" t="n">
        <v>15.326928</v>
      </c>
      <c r="U53" s="69" t="n">
        <v>15.334792</v>
      </c>
      <c r="V53" s="69" t="n">
        <v>15.342352</v>
      </c>
      <c r="W53" s="69" t="n">
        <v>15.351046</v>
      </c>
      <c r="X53" s="69" t="n">
        <v>15.359908</v>
      </c>
      <c r="Y53" s="69" t="n">
        <v>15.371219</v>
      </c>
      <c r="Z53" s="69" t="n">
        <v>15.379776</v>
      </c>
      <c r="AA53" s="69" t="n">
        <v>15.390578</v>
      </c>
      <c r="AB53" s="69" t="n">
        <v>15.400149</v>
      </c>
      <c r="AC53" s="69" t="n">
        <v>15.413468</v>
      </c>
      <c r="AD53" s="69" t="n">
        <v>15.422767</v>
      </c>
      <c r="AE53" s="69" t="n">
        <v>15.434209</v>
      </c>
      <c r="AF53" s="69" t="n">
        <v>15.445799</v>
      </c>
      <c r="AG53" s="69" t="n">
        <v>15.457284</v>
      </c>
      <c r="AH53" s="69" t="n">
        <v>15.468836</v>
      </c>
      <c r="AI53" s="104" t="n">
        <v>-0.007362</v>
      </c>
    </row>
    <row r="54" ht="15" customHeight="1" s="44">
      <c r="A54" s="48" t="inlineStr">
        <is>
          <t>TEU000:ea_DistillateFue</t>
        </is>
      </c>
      <c r="B54" s="79" t="inlineStr">
        <is>
          <t xml:space="preserve">      Distillates and Diesel</t>
        </is>
      </c>
      <c r="C54" s="69" t="n">
        <v>109.735199</v>
      </c>
      <c r="D54" s="69" t="n">
        <v>110.490013</v>
      </c>
      <c r="E54" s="69" t="n">
        <v>109.705566</v>
      </c>
      <c r="F54" s="69" t="n">
        <v>108.573486</v>
      </c>
      <c r="G54" s="69" t="n">
        <v>105.323288</v>
      </c>
      <c r="H54" s="69" t="n">
        <v>103.159698</v>
      </c>
      <c r="I54" s="69" t="n">
        <v>102.756325</v>
      </c>
      <c r="J54" s="69" t="n">
        <v>102.354172</v>
      </c>
      <c r="K54" s="69" t="n">
        <v>102.230621</v>
      </c>
      <c r="L54" s="69" t="n">
        <v>102.780136</v>
      </c>
      <c r="M54" s="69" t="n">
        <v>102.55191</v>
      </c>
      <c r="N54" s="69" t="n">
        <v>102.399918</v>
      </c>
      <c r="O54" s="69" t="n">
        <v>102.41996</v>
      </c>
      <c r="P54" s="69" t="n">
        <v>102.445465</v>
      </c>
      <c r="Q54" s="69" t="n">
        <v>102.476257</v>
      </c>
      <c r="R54" s="69" t="n">
        <v>102.5121</v>
      </c>
      <c r="S54" s="69" t="n">
        <v>102.552841</v>
      </c>
      <c r="T54" s="69" t="n">
        <v>102.598969</v>
      </c>
      <c r="U54" s="69" t="n">
        <v>102.650238</v>
      </c>
      <c r="V54" s="69" t="n">
        <v>102.706039</v>
      </c>
      <c r="W54" s="69" t="n">
        <v>102.765854</v>
      </c>
      <c r="X54" s="69" t="n">
        <v>102.829285</v>
      </c>
      <c r="Y54" s="69" t="n">
        <v>102.895874</v>
      </c>
      <c r="Z54" s="69" t="n">
        <v>102.965248</v>
      </c>
      <c r="AA54" s="69" t="n">
        <v>103.037079</v>
      </c>
      <c r="AB54" s="69" t="n">
        <v>103.111069</v>
      </c>
      <c r="AC54" s="69" t="n">
        <v>103.186905</v>
      </c>
      <c r="AD54" s="69" t="n">
        <v>103.264381</v>
      </c>
      <c r="AE54" s="69" t="n">
        <v>103.343231</v>
      </c>
      <c r="AF54" s="69" t="n">
        <v>103.423233</v>
      </c>
      <c r="AG54" s="69" t="n">
        <v>103.50428</v>
      </c>
      <c r="AH54" s="69" t="n">
        <v>103.586441</v>
      </c>
      <c r="AI54" s="104" t="n">
        <v>-0.001858</v>
      </c>
    </row>
    <row r="56" ht="15" customHeight="1" s="44">
      <c r="A56" s="48" t="inlineStr">
        <is>
          <t>TEU000:fa_Total</t>
        </is>
      </c>
      <c r="B56" s="65" t="inlineStr">
        <is>
          <t>Total</t>
        </is>
      </c>
      <c r="C56" s="80" t="n">
        <v>28113.396484</v>
      </c>
      <c r="D56" s="80" t="n">
        <v>28142.958984</v>
      </c>
      <c r="E56" s="80" t="n">
        <v>27978.535156</v>
      </c>
      <c r="F56" s="80" t="n">
        <v>27651.539062</v>
      </c>
      <c r="G56" s="80" t="n">
        <v>27384.267578</v>
      </c>
      <c r="H56" s="80" t="n">
        <v>27072.357422</v>
      </c>
      <c r="I56" s="80" t="n">
        <v>26740.792969</v>
      </c>
      <c r="J56" s="80" t="n">
        <v>26486.642578</v>
      </c>
      <c r="K56" s="80" t="n">
        <v>26241.529297</v>
      </c>
      <c r="L56" s="80" t="n">
        <v>26027.957031</v>
      </c>
      <c r="M56" s="80" t="n">
        <v>25845.304688</v>
      </c>
      <c r="N56" s="80" t="n">
        <v>25700.5</v>
      </c>
      <c r="O56" s="80" t="n">
        <v>25575.205078</v>
      </c>
      <c r="P56" s="80" t="n">
        <v>25449.154297</v>
      </c>
      <c r="Q56" s="80" t="n">
        <v>25338.414062</v>
      </c>
      <c r="R56" s="80" t="n">
        <v>25253.4375</v>
      </c>
      <c r="S56" s="80" t="n">
        <v>25162.177734</v>
      </c>
      <c r="T56" s="80" t="n">
        <v>25092.410156</v>
      </c>
      <c r="U56" s="80" t="n">
        <v>25050.417969</v>
      </c>
      <c r="V56" s="80" t="n">
        <v>25020.232422</v>
      </c>
      <c r="W56" s="80" t="n">
        <v>25010.886719</v>
      </c>
      <c r="X56" s="80" t="n">
        <v>25042.927734</v>
      </c>
      <c r="Y56" s="80" t="n">
        <v>25097.154297</v>
      </c>
      <c r="Z56" s="80" t="n">
        <v>25160.080078</v>
      </c>
      <c r="AA56" s="80" t="n">
        <v>25250.863281</v>
      </c>
      <c r="AB56" s="80" t="n">
        <v>25351.910156</v>
      </c>
      <c r="AC56" s="80" t="n">
        <v>25470.054688</v>
      </c>
      <c r="AD56" s="80" t="n">
        <v>25591.646484</v>
      </c>
      <c r="AE56" s="80" t="n">
        <v>25728.947266</v>
      </c>
      <c r="AF56" s="80" t="n">
        <v>25874.832031</v>
      </c>
      <c r="AG56" s="80" t="n">
        <v>26028.835938</v>
      </c>
      <c r="AH56" s="80" t="n">
        <v>26183.816406</v>
      </c>
      <c r="AI56" s="107" t="n">
        <v>-0.002291</v>
      </c>
    </row>
    <row r="58" ht="15" customHeight="1" s="44">
      <c r="B58" s="65" t="inlineStr">
        <is>
          <t>Energy Use by Type</t>
        </is>
      </c>
    </row>
    <row r="59" ht="15" customHeight="1" s="44">
      <c r="A59" s="48" t="inlineStr">
        <is>
          <t>TEU000:ga_MotorGasoline</t>
        </is>
      </c>
      <c r="B59" s="79" t="inlineStr">
        <is>
          <t xml:space="preserve">      Motor Gasoline excluding E85 5/</t>
        </is>
      </c>
      <c r="C59" s="69" t="n">
        <v>16551.597656</v>
      </c>
      <c r="D59" s="69" t="n">
        <v>16491.111328</v>
      </c>
      <c r="E59" s="69" t="n">
        <v>16338.713867</v>
      </c>
      <c r="F59" s="69" t="n">
        <v>16091.546875</v>
      </c>
      <c r="G59" s="69" t="n">
        <v>15770.233398</v>
      </c>
      <c r="H59" s="69" t="n">
        <v>15427.998047</v>
      </c>
      <c r="I59" s="69" t="n">
        <v>15076.048828</v>
      </c>
      <c r="J59" s="69" t="n">
        <v>14808.041992</v>
      </c>
      <c r="K59" s="69" t="n">
        <v>14578.606445</v>
      </c>
      <c r="L59" s="69" t="n">
        <v>14375.419922</v>
      </c>
      <c r="M59" s="69" t="n">
        <v>14190.419922</v>
      </c>
      <c r="N59" s="69" t="n">
        <v>14029.786133</v>
      </c>
      <c r="O59" s="69" t="n">
        <v>13894.931641</v>
      </c>
      <c r="P59" s="69" t="n">
        <v>13754.847656</v>
      </c>
      <c r="Q59" s="69" t="n">
        <v>13625.486328</v>
      </c>
      <c r="R59" s="69" t="n">
        <v>13502.402344</v>
      </c>
      <c r="S59" s="69" t="n">
        <v>13382.123047</v>
      </c>
      <c r="T59" s="69" t="n">
        <v>13289.042969</v>
      </c>
      <c r="U59" s="69" t="n">
        <v>13209.691406</v>
      </c>
      <c r="V59" s="69" t="n">
        <v>13144.257812</v>
      </c>
      <c r="W59" s="69" t="n">
        <v>13093.984375</v>
      </c>
      <c r="X59" s="69" t="n">
        <v>13065.304688</v>
      </c>
      <c r="Y59" s="69" t="n">
        <v>13045.785156</v>
      </c>
      <c r="Z59" s="69" t="n">
        <v>13042.600586</v>
      </c>
      <c r="AA59" s="69" t="n">
        <v>13050.168945</v>
      </c>
      <c r="AB59" s="69" t="n">
        <v>13066.624023</v>
      </c>
      <c r="AC59" s="69" t="n">
        <v>13087.642578</v>
      </c>
      <c r="AD59" s="69" t="n">
        <v>13122.365234</v>
      </c>
      <c r="AE59" s="69" t="n">
        <v>13169.941406</v>
      </c>
      <c r="AF59" s="69" t="n">
        <v>13217.849609</v>
      </c>
      <c r="AG59" s="69" t="n">
        <v>13270.234375</v>
      </c>
      <c r="AH59" s="69" t="n">
        <v>13333.098633</v>
      </c>
      <c r="AI59" s="104" t="n">
        <v>-0.006951</v>
      </c>
    </row>
    <row r="60" ht="15" customHeight="1" s="44">
      <c r="A60" s="48" t="inlineStr">
        <is>
          <t>TEU000:ga_Ethanol</t>
        </is>
      </c>
      <c r="B60" s="79" t="inlineStr">
        <is>
          <t xml:space="preserve">      E85 5/</t>
        </is>
      </c>
      <c r="C60" s="69" t="n">
        <v>18.247072</v>
      </c>
      <c r="D60" s="69" t="n">
        <v>24.109327</v>
      </c>
      <c r="E60" s="69" t="n">
        <v>26.985891</v>
      </c>
      <c r="F60" s="69" t="n">
        <v>32.055153</v>
      </c>
      <c r="G60" s="69" t="n">
        <v>30.7013</v>
      </c>
      <c r="H60" s="69" t="n">
        <v>30.798731</v>
      </c>
      <c r="I60" s="69" t="n">
        <v>32.744358</v>
      </c>
      <c r="J60" s="69" t="n">
        <v>33.474556</v>
      </c>
      <c r="K60" s="69" t="n">
        <v>33.211918</v>
      </c>
      <c r="L60" s="69" t="n">
        <v>31.960432</v>
      </c>
      <c r="M60" s="69" t="n">
        <v>31.55229</v>
      </c>
      <c r="N60" s="69" t="n">
        <v>36.029034</v>
      </c>
      <c r="O60" s="69" t="n">
        <v>34.333218</v>
      </c>
      <c r="P60" s="69" t="n">
        <v>34.338505</v>
      </c>
      <c r="Q60" s="69" t="n">
        <v>33.961636</v>
      </c>
      <c r="R60" s="69" t="n">
        <v>32.626736</v>
      </c>
      <c r="S60" s="69" t="n">
        <v>30.488235</v>
      </c>
      <c r="T60" s="69" t="n">
        <v>31.464508</v>
      </c>
      <c r="U60" s="69" t="n">
        <v>31.726051</v>
      </c>
      <c r="V60" s="69" t="n">
        <v>30.200338</v>
      </c>
      <c r="W60" s="69" t="n">
        <v>27.693283</v>
      </c>
      <c r="X60" s="69" t="n">
        <v>25.729267</v>
      </c>
      <c r="Y60" s="69" t="n">
        <v>25.855085</v>
      </c>
      <c r="Z60" s="69" t="n">
        <v>23.511751</v>
      </c>
      <c r="AA60" s="69" t="n">
        <v>23.219065</v>
      </c>
      <c r="AB60" s="69" t="n">
        <v>22.946598</v>
      </c>
      <c r="AC60" s="69" t="n">
        <v>22.979753</v>
      </c>
      <c r="AD60" s="69" t="n">
        <v>22.24464</v>
      </c>
      <c r="AE60" s="69" t="n">
        <v>16.157581</v>
      </c>
      <c r="AF60" s="69" t="n">
        <v>15.465424</v>
      </c>
      <c r="AG60" s="69" t="n">
        <v>18.877977</v>
      </c>
      <c r="AH60" s="69" t="n">
        <v>19.09034</v>
      </c>
      <c r="AI60" s="104" t="n">
        <v>0.001458</v>
      </c>
    </row>
    <row r="61" ht="15" customHeight="1" s="44">
      <c r="A61" s="48" t="inlineStr">
        <is>
          <t>TEU000:ga_Distillate(di</t>
        </is>
      </c>
      <c r="B61" s="79" t="inlineStr">
        <is>
          <t xml:space="preserve">      Diesel 6/</t>
        </is>
      </c>
      <c r="C61" s="69" t="n">
        <v>6996.235352</v>
      </c>
      <c r="D61" s="69" t="n">
        <v>7088.859375</v>
      </c>
      <c r="E61" s="69" t="n">
        <v>6962.977051</v>
      </c>
      <c r="F61" s="69" t="n">
        <v>6942.854004</v>
      </c>
      <c r="G61" s="69" t="n">
        <v>6870.839355</v>
      </c>
      <c r="H61" s="69" t="n">
        <v>6852.383301</v>
      </c>
      <c r="I61" s="69" t="n">
        <v>6818.24707</v>
      </c>
      <c r="J61" s="69" t="n">
        <v>6813.981445</v>
      </c>
      <c r="K61" s="69" t="n">
        <v>6772.023926</v>
      </c>
      <c r="L61" s="69" t="n">
        <v>6752.875977</v>
      </c>
      <c r="M61" s="69" t="n">
        <v>6703.976562</v>
      </c>
      <c r="N61" s="69" t="n">
        <v>6633.989258</v>
      </c>
      <c r="O61" s="69" t="n">
        <v>6592.193848</v>
      </c>
      <c r="P61" s="69" t="n">
        <v>6548.541504</v>
      </c>
      <c r="Q61" s="69" t="n">
        <v>6511.495605</v>
      </c>
      <c r="R61" s="69" t="n">
        <v>6488.759277</v>
      </c>
      <c r="S61" s="69" t="n">
        <v>6467.233398</v>
      </c>
      <c r="T61" s="69" t="n">
        <v>6461.815918</v>
      </c>
      <c r="U61" s="69" t="n">
        <v>6437.717773</v>
      </c>
      <c r="V61" s="69" t="n">
        <v>6423.876953</v>
      </c>
      <c r="W61" s="69" t="n">
        <v>6406.806641</v>
      </c>
      <c r="X61" s="69" t="n">
        <v>6410.329102</v>
      </c>
      <c r="Y61" s="69" t="n">
        <v>6407.645996</v>
      </c>
      <c r="Z61" s="69" t="n">
        <v>6419.845215</v>
      </c>
      <c r="AA61" s="69" t="n">
        <v>6432.817383</v>
      </c>
      <c r="AB61" s="69" t="n">
        <v>6455.571777</v>
      </c>
      <c r="AC61" s="69" t="n">
        <v>6465.096191</v>
      </c>
      <c r="AD61" s="69" t="n">
        <v>6490.750977</v>
      </c>
      <c r="AE61" s="69" t="n">
        <v>6509.370117</v>
      </c>
      <c r="AF61" s="69" t="n">
        <v>6522.553223</v>
      </c>
      <c r="AG61" s="69" t="n">
        <v>6537.731445</v>
      </c>
      <c r="AH61" s="69" t="n">
        <v>6544.145996</v>
      </c>
      <c r="AI61" s="104" t="n">
        <v>-0.002153</v>
      </c>
    </row>
    <row r="62" ht="15" customHeight="1" s="44">
      <c r="A62" s="48" t="inlineStr">
        <is>
          <t>TEU000:ga_JetFuel(keros</t>
        </is>
      </c>
      <c r="B62" s="79" t="inlineStr">
        <is>
          <t xml:space="preserve">      Jet Fuel (kerosene &amp; naphtha)</t>
        </is>
      </c>
      <c r="C62" s="69" t="n">
        <v>3001.788574</v>
      </c>
      <c r="D62" s="69" t="n">
        <v>3032.212402</v>
      </c>
      <c r="E62" s="69" t="n">
        <v>3053.134277</v>
      </c>
      <c r="F62" s="69" t="n">
        <v>3066.742432</v>
      </c>
      <c r="G62" s="69" t="n">
        <v>3069.364258</v>
      </c>
      <c r="H62" s="69" t="n">
        <v>3085.066162</v>
      </c>
      <c r="I62" s="69" t="n">
        <v>3111.29248</v>
      </c>
      <c r="J62" s="69" t="n">
        <v>3136.67627</v>
      </c>
      <c r="K62" s="69" t="n">
        <v>3163.605957</v>
      </c>
      <c r="L62" s="69" t="n">
        <v>3193.87793</v>
      </c>
      <c r="M62" s="69" t="n">
        <v>3223.14502</v>
      </c>
      <c r="N62" s="69" t="n">
        <v>3253.119873</v>
      </c>
      <c r="O62" s="69" t="n">
        <v>3282.750732</v>
      </c>
      <c r="P62" s="69" t="n">
        <v>3313.753418</v>
      </c>
      <c r="Q62" s="69" t="n">
        <v>3343.69751</v>
      </c>
      <c r="R62" s="69" t="n">
        <v>3373.327393</v>
      </c>
      <c r="S62" s="69" t="n">
        <v>3401.351074</v>
      </c>
      <c r="T62" s="69" t="n">
        <v>3429.032471</v>
      </c>
      <c r="U62" s="69" t="n">
        <v>3457.523682</v>
      </c>
      <c r="V62" s="69" t="n">
        <v>3485.304443</v>
      </c>
      <c r="W62" s="69" t="n">
        <v>3513.844238</v>
      </c>
      <c r="X62" s="69" t="n">
        <v>3544.601562</v>
      </c>
      <c r="Y62" s="69" t="n">
        <v>3576.125977</v>
      </c>
      <c r="Z62" s="69" t="n">
        <v>3607.859619</v>
      </c>
      <c r="AA62" s="69" t="n">
        <v>3641.836182</v>
      </c>
      <c r="AB62" s="69" t="n">
        <v>3677.310059</v>
      </c>
      <c r="AC62" s="69" t="n">
        <v>3714.772461</v>
      </c>
      <c r="AD62" s="69" t="n">
        <v>3753.40332</v>
      </c>
      <c r="AE62" s="69" t="n">
        <v>3793.759277</v>
      </c>
      <c r="AF62" s="69" t="n">
        <v>3834.723633</v>
      </c>
      <c r="AG62" s="69" t="n">
        <v>3876.189697</v>
      </c>
      <c r="AH62" s="69" t="n">
        <v>3918.310547</v>
      </c>
      <c r="AI62" s="104" t="n">
        <v>0.008632000000000001</v>
      </c>
    </row>
    <row r="63" ht="15" customHeight="1" s="44">
      <c r="A63" s="48" t="inlineStr">
        <is>
          <t>TEU000:ga_ResidualOil</t>
        </is>
      </c>
      <c r="B63" s="79" t="inlineStr">
        <is>
          <t xml:space="preserve">      Residual Fuel Oil</t>
        </is>
      </c>
      <c r="C63" s="69" t="n">
        <v>562.055359</v>
      </c>
      <c r="D63" s="69" t="n">
        <v>531.9039310000001</v>
      </c>
      <c r="E63" s="69" t="n">
        <v>556.216064</v>
      </c>
      <c r="F63" s="69" t="n">
        <v>459.136414</v>
      </c>
      <c r="G63" s="69" t="n">
        <v>581.4132080000001</v>
      </c>
      <c r="H63" s="69" t="n">
        <v>593.28949</v>
      </c>
      <c r="I63" s="69" t="n">
        <v>600.735046</v>
      </c>
      <c r="J63" s="69" t="n">
        <v>572.252014</v>
      </c>
      <c r="K63" s="69" t="n">
        <v>561.397827</v>
      </c>
      <c r="L63" s="69" t="n">
        <v>517.978577</v>
      </c>
      <c r="M63" s="69" t="n">
        <v>515.315918</v>
      </c>
      <c r="N63" s="69" t="n">
        <v>561.9875489999999</v>
      </c>
      <c r="O63" s="69" t="n">
        <v>558.197388</v>
      </c>
      <c r="P63" s="69" t="n">
        <v>556.22876</v>
      </c>
      <c r="Q63" s="69" t="n">
        <v>551.588135</v>
      </c>
      <c r="R63" s="69" t="n">
        <v>549.348511</v>
      </c>
      <c r="S63" s="69" t="n">
        <v>542.828674</v>
      </c>
      <c r="T63" s="69" t="n">
        <v>500.065979</v>
      </c>
      <c r="U63" s="69" t="n">
        <v>496.207611</v>
      </c>
      <c r="V63" s="69" t="n">
        <v>483.439301</v>
      </c>
      <c r="W63" s="69" t="n">
        <v>477.024414</v>
      </c>
      <c r="X63" s="69" t="n">
        <v>465.657013</v>
      </c>
      <c r="Y63" s="69" t="n">
        <v>475.892303</v>
      </c>
      <c r="Z63" s="69" t="n">
        <v>452.880615</v>
      </c>
      <c r="AA63" s="69" t="n">
        <v>449.0867</v>
      </c>
      <c r="AB63" s="69" t="n">
        <v>432.081909</v>
      </c>
      <c r="AC63" s="69" t="n">
        <v>446.297211</v>
      </c>
      <c r="AD63" s="69" t="n">
        <v>422.993134</v>
      </c>
      <c r="AE63" s="69" t="n">
        <v>418.752686</v>
      </c>
      <c r="AF63" s="69" t="n">
        <v>415.330322</v>
      </c>
      <c r="AG63" s="69" t="n">
        <v>410.253937</v>
      </c>
      <c r="AH63" s="69" t="n">
        <v>404.739563</v>
      </c>
      <c r="AI63" s="104" t="n">
        <v>-0.010536</v>
      </c>
    </row>
    <row r="64" ht="15" customHeight="1" s="44">
      <c r="A64" s="48" t="inlineStr">
        <is>
          <t>TEU000:ga_AviationGasol</t>
        </is>
      </c>
      <c r="B64" s="79" t="inlineStr">
        <is>
          <t xml:space="preserve">      Aviation Gasoline</t>
        </is>
      </c>
      <c r="C64" s="69" t="n">
        <v>22.470324</v>
      </c>
      <c r="D64" s="69" t="n">
        <v>22.450933</v>
      </c>
      <c r="E64" s="69" t="n">
        <v>22.434891</v>
      </c>
      <c r="F64" s="69" t="n">
        <v>22.421618</v>
      </c>
      <c r="G64" s="69" t="n">
        <v>22.410635</v>
      </c>
      <c r="H64" s="69" t="n">
        <v>22.401548</v>
      </c>
      <c r="I64" s="69" t="n">
        <v>22.394032</v>
      </c>
      <c r="J64" s="69" t="n">
        <v>22.387812</v>
      </c>
      <c r="K64" s="69" t="n">
        <v>22.382666</v>
      </c>
      <c r="L64" s="69" t="n">
        <v>22.378407</v>
      </c>
      <c r="M64" s="69" t="n">
        <v>22.374884</v>
      </c>
      <c r="N64" s="69" t="n">
        <v>22.371969</v>
      </c>
      <c r="O64" s="69" t="n">
        <v>22.369558</v>
      </c>
      <c r="P64" s="69" t="n">
        <v>22.367563</v>
      </c>
      <c r="Q64" s="69" t="n">
        <v>22.365911</v>
      </c>
      <c r="R64" s="69" t="n">
        <v>22.364546</v>
      </c>
      <c r="S64" s="69" t="n">
        <v>22.363417</v>
      </c>
      <c r="T64" s="69" t="n">
        <v>22.36248</v>
      </c>
      <c r="U64" s="69" t="n">
        <v>22.361708</v>
      </c>
      <c r="V64" s="69" t="n">
        <v>22.361067</v>
      </c>
      <c r="W64" s="69" t="n">
        <v>22.360538</v>
      </c>
      <c r="X64" s="69" t="n">
        <v>22.3601</v>
      </c>
      <c r="Y64" s="69" t="n">
        <v>22.359737</v>
      </c>
      <c r="Z64" s="69" t="n">
        <v>22.359438</v>
      </c>
      <c r="AA64" s="69" t="n">
        <v>22.35919</v>
      </c>
      <c r="AB64" s="69" t="n">
        <v>22.358984</v>
      </c>
      <c r="AC64" s="69" t="n">
        <v>22.358814</v>
      </c>
      <c r="AD64" s="69" t="n">
        <v>22.358673</v>
      </c>
      <c r="AE64" s="69" t="n">
        <v>22.358557</v>
      </c>
      <c r="AF64" s="69" t="n">
        <v>22.358461</v>
      </c>
      <c r="AG64" s="69" t="n">
        <v>22.358381</v>
      </c>
      <c r="AH64" s="69" t="n">
        <v>22.358315</v>
      </c>
      <c r="AI64" s="104" t="n">
        <v>-0.000161</v>
      </c>
    </row>
    <row r="65" ht="15" customHeight="1" s="44">
      <c r="A65" s="48" t="inlineStr">
        <is>
          <t>TEU000:ga_LiquefiedPetr</t>
        </is>
      </c>
      <c r="B65" s="79" t="inlineStr">
        <is>
          <t xml:space="preserve">      Propane</t>
        </is>
      </c>
      <c r="C65" s="69" t="n">
        <v>7.657287</v>
      </c>
      <c r="D65" s="69" t="n">
        <v>7.738897</v>
      </c>
      <c r="E65" s="69" t="n">
        <v>7.629532</v>
      </c>
      <c r="F65" s="69" t="n">
        <v>7.524783</v>
      </c>
      <c r="G65" s="69" t="n">
        <v>7.445541</v>
      </c>
      <c r="H65" s="69" t="n">
        <v>7.342762</v>
      </c>
      <c r="I65" s="69" t="n">
        <v>7.273108</v>
      </c>
      <c r="J65" s="69" t="n">
        <v>7.200172</v>
      </c>
      <c r="K65" s="69" t="n">
        <v>7.17506</v>
      </c>
      <c r="L65" s="69" t="n">
        <v>7.166552</v>
      </c>
      <c r="M65" s="69" t="n">
        <v>7.178582</v>
      </c>
      <c r="N65" s="69" t="n">
        <v>7.21335</v>
      </c>
      <c r="O65" s="69" t="n">
        <v>7.227169</v>
      </c>
      <c r="P65" s="69" t="n">
        <v>7.273029</v>
      </c>
      <c r="Q65" s="69" t="n">
        <v>7.346147</v>
      </c>
      <c r="R65" s="69" t="n">
        <v>7.45621</v>
      </c>
      <c r="S65" s="69" t="n">
        <v>7.567876</v>
      </c>
      <c r="T65" s="69" t="n">
        <v>7.694969</v>
      </c>
      <c r="U65" s="69" t="n">
        <v>7.831467</v>
      </c>
      <c r="V65" s="69" t="n">
        <v>7.993527</v>
      </c>
      <c r="W65" s="69" t="n">
        <v>8.169532999999999</v>
      </c>
      <c r="X65" s="69" t="n">
        <v>8.359241000000001</v>
      </c>
      <c r="Y65" s="69" t="n">
        <v>8.577059999999999</v>
      </c>
      <c r="Z65" s="69" t="n">
        <v>8.810036999999999</v>
      </c>
      <c r="AA65" s="69" t="n">
        <v>9.053286</v>
      </c>
      <c r="AB65" s="69" t="n">
        <v>9.307895</v>
      </c>
      <c r="AC65" s="69" t="n">
        <v>9.580646</v>
      </c>
      <c r="AD65" s="69" t="n">
        <v>9.858822</v>
      </c>
      <c r="AE65" s="69" t="n">
        <v>10.164223</v>
      </c>
      <c r="AF65" s="69" t="n">
        <v>10.477752</v>
      </c>
      <c r="AG65" s="69" t="n">
        <v>10.804023</v>
      </c>
      <c r="AH65" s="69" t="n">
        <v>11.141821</v>
      </c>
      <c r="AI65" s="104" t="n">
        <v>0.012172</v>
      </c>
    </row>
    <row r="66" ht="15" customHeight="1" s="44">
      <c r="A66" s="48" t="inlineStr">
        <is>
          <t>TEU000:ga_Lubricants</t>
        </is>
      </c>
      <c r="B66" s="79" t="inlineStr">
        <is>
          <t xml:space="preserve">      Lubricants</t>
        </is>
      </c>
      <c r="C66" s="69" t="n">
        <v>131.468826</v>
      </c>
      <c r="D66" s="69" t="n">
        <v>130.928452</v>
      </c>
      <c r="E66" s="69" t="n">
        <v>130.398911</v>
      </c>
      <c r="F66" s="69" t="n">
        <v>129.838303</v>
      </c>
      <c r="G66" s="69" t="n">
        <v>129.360199</v>
      </c>
      <c r="H66" s="69" t="n">
        <v>128.914307</v>
      </c>
      <c r="I66" s="69" t="n">
        <v>128.466507</v>
      </c>
      <c r="J66" s="69" t="n">
        <v>128.032288</v>
      </c>
      <c r="K66" s="69" t="n">
        <v>127.637009</v>
      </c>
      <c r="L66" s="69" t="n">
        <v>127.282707</v>
      </c>
      <c r="M66" s="69" t="n">
        <v>126.972977</v>
      </c>
      <c r="N66" s="69" t="n">
        <v>126.678108</v>
      </c>
      <c r="O66" s="69" t="n">
        <v>126.387711</v>
      </c>
      <c r="P66" s="69" t="n">
        <v>126.120125</v>
      </c>
      <c r="Q66" s="69" t="n">
        <v>125.889526</v>
      </c>
      <c r="R66" s="69" t="n">
        <v>125.737923</v>
      </c>
      <c r="S66" s="69" t="n">
        <v>125.613304</v>
      </c>
      <c r="T66" s="69" t="n">
        <v>125.534966</v>
      </c>
      <c r="U66" s="69" t="n">
        <v>125.492691</v>
      </c>
      <c r="V66" s="69" t="n">
        <v>125.474091</v>
      </c>
      <c r="W66" s="69" t="n">
        <v>125.470497</v>
      </c>
      <c r="X66" s="69" t="n">
        <v>125.47728</v>
      </c>
      <c r="Y66" s="69" t="n">
        <v>125.495056</v>
      </c>
      <c r="Z66" s="69" t="n">
        <v>125.581589</v>
      </c>
      <c r="AA66" s="69" t="n">
        <v>125.670975</v>
      </c>
      <c r="AB66" s="69" t="n">
        <v>125.78318</v>
      </c>
      <c r="AC66" s="69" t="n">
        <v>125.919701</v>
      </c>
      <c r="AD66" s="69" t="n">
        <v>126.063263</v>
      </c>
      <c r="AE66" s="69" t="n">
        <v>126.202454</v>
      </c>
      <c r="AF66" s="69" t="n">
        <v>126.347031</v>
      </c>
      <c r="AG66" s="69" t="n">
        <v>126.48114</v>
      </c>
      <c r="AH66" s="69" t="n">
        <v>126.616379</v>
      </c>
      <c r="AI66" s="104" t="n">
        <v>-0.001212</v>
      </c>
    </row>
    <row r="67" ht="15" customHeight="1" s="44">
      <c r="A67" s="48" t="inlineStr">
        <is>
          <t>TEU000:ga_PetroleumSubt</t>
        </is>
      </c>
      <c r="B67" s="79" t="inlineStr">
        <is>
          <t xml:space="preserve">   Petroleum and Other Liquids Subtotal</t>
        </is>
      </c>
      <c r="C67" s="69" t="n">
        <v>27291.521484</v>
      </c>
      <c r="D67" s="69" t="n">
        <v>27329.314453</v>
      </c>
      <c r="E67" s="69" t="n">
        <v>27098.492188</v>
      </c>
      <c r="F67" s="69" t="n">
        <v>26752.119141</v>
      </c>
      <c r="G67" s="69" t="n">
        <v>26481.767578</v>
      </c>
      <c r="H67" s="69" t="n">
        <v>26148.193359</v>
      </c>
      <c r="I67" s="69" t="n">
        <v>25797.203125</v>
      </c>
      <c r="J67" s="69" t="n">
        <v>25522.046875</v>
      </c>
      <c r="K67" s="69" t="n">
        <v>25266.042969</v>
      </c>
      <c r="L67" s="69" t="n">
        <v>25028.943359</v>
      </c>
      <c r="M67" s="69" t="n">
        <v>24820.935547</v>
      </c>
      <c r="N67" s="69" t="n">
        <v>24671.173828</v>
      </c>
      <c r="O67" s="69" t="n">
        <v>24518.390625</v>
      </c>
      <c r="P67" s="69" t="n">
        <v>24363.470703</v>
      </c>
      <c r="Q67" s="69" t="n">
        <v>24221.828125</v>
      </c>
      <c r="R67" s="69" t="n">
        <v>24102.025391</v>
      </c>
      <c r="S67" s="69" t="n">
        <v>23979.568359</v>
      </c>
      <c r="T67" s="69" t="n">
        <v>23867.017578</v>
      </c>
      <c r="U67" s="69" t="n">
        <v>23788.552734</v>
      </c>
      <c r="V67" s="69" t="n">
        <v>23722.910156</v>
      </c>
      <c r="W67" s="69" t="n">
        <v>23675.355469</v>
      </c>
      <c r="X67" s="69" t="n">
        <v>23667.814453</v>
      </c>
      <c r="Y67" s="69" t="n">
        <v>23687.736328</v>
      </c>
      <c r="Z67" s="69" t="n">
        <v>23703.449219</v>
      </c>
      <c r="AA67" s="69" t="n">
        <v>23754.210938</v>
      </c>
      <c r="AB67" s="69" t="n">
        <v>23811.986328</v>
      </c>
      <c r="AC67" s="69" t="n">
        <v>23894.648438</v>
      </c>
      <c r="AD67" s="69" t="n">
        <v>23970.037109</v>
      </c>
      <c r="AE67" s="69" t="n">
        <v>24066.708984</v>
      </c>
      <c r="AF67" s="69" t="n">
        <v>24165.105469</v>
      </c>
      <c r="AG67" s="69" t="n">
        <v>24272.929688</v>
      </c>
      <c r="AH67" s="69" t="n">
        <v>24379.501953</v>
      </c>
      <c r="AI67" s="104" t="n">
        <v>-0.003633</v>
      </c>
    </row>
    <row r="68" ht="15" customHeight="1" s="44">
      <c r="A68" s="48" t="inlineStr">
        <is>
          <t>TEU000:ga_Methanol</t>
        </is>
      </c>
      <c r="B68" s="79" t="inlineStr">
        <is>
          <t xml:space="preserve">   M85</t>
        </is>
      </c>
      <c r="C68" s="69" t="n">
        <v>0</v>
      </c>
      <c r="D68" s="69" t="n">
        <v>0</v>
      </c>
      <c r="E68" s="69" t="n">
        <v>0</v>
      </c>
      <c r="F68" s="69" t="n">
        <v>0</v>
      </c>
      <c r="G68" s="69" t="n">
        <v>0</v>
      </c>
      <c r="H68" s="69" t="n">
        <v>0</v>
      </c>
      <c r="I68" s="69" t="n">
        <v>0</v>
      </c>
      <c r="J68" s="69" t="n">
        <v>0</v>
      </c>
      <c r="K68" s="69" t="n">
        <v>0</v>
      </c>
      <c r="L68" s="69" t="n">
        <v>0</v>
      </c>
      <c r="M68" s="69" t="n">
        <v>0</v>
      </c>
      <c r="N68" s="69" t="n">
        <v>0</v>
      </c>
      <c r="O68" s="69" t="n">
        <v>0</v>
      </c>
      <c r="P68" s="69" t="n">
        <v>0</v>
      </c>
      <c r="Q68" s="69" t="n">
        <v>0</v>
      </c>
      <c r="R68" s="69" t="n">
        <v>0</v>
      </c>
      <c r="S68" s="69" t="n">
        <v>0</v>
      </c>
      <c r="T68" s="69" t="n">
        <v>0</v>
      </c>
      <c r="U68" s="69" t="n">
        <v>0</v>
      </c>
      <c r="V68" s="69" t="n">
        <v>0</v>
      </c>
      <c r="W68" s="69" t="n">
        <v>0</v>
      </c>
      <c r="X68" s="69" t="n">
        <v>0</v>
      </c>
      <c r="Y68" s="69" t="n">
        <v>0</v>
      </c>
      <c r="Z68" s="69" t="n">
        <v>0</v>
      </c>
      <c r="AA68" s="69" t="n">
        <v>0</v>
      </c>
      <c r="AB68" s="69" t="n">
        <v>0</v>
      </c>
      <c r="AC68" s="69" t="n">
        <v>0</v>
      </c>
      <c r="AD68" s="69" t="n">
        <v>0</v>
      </c>
      <c r="AE68" s="69" t="n">
        <v>0</v>
      </c>
      <c r="AF68" s="69" t="n">
        <v>0</v>
      </c>
      <c r="AG68" s="69" t="n">
        <v>0</v>
      </c>
      <c r="AH68" s="69" t="n">
        <v>0</v>
      </c>
      <c r="AI68" s="104" t="inlineStr">
        <is>
          <t>- -</t>
        </is>
      </c>
    </row>
    <row r="69" ht="15" customHeight="1" s="44">
      <c r="A69" s="48" t="inlineStr">
        <is>
          <t>TEU000:ga_Electricity</t>
        </is>
      </c>
      <c r="B69" s="79" t="inlineStr">
        <is>
          <t xml:space="preserve">   Electricity</t>
        </is>
      </c>
      <c r="C69" s="69" t="n">
        <v>47.793617</v>
      </c>
      <c r="D69" s="69" t="n">
        <v>55.131989</v>
      </c>
      <c r="E69" s="69" t="n">
        <v>64.18679</v>
      </c>
      <c r="F69" s="69" t="n">
        <v>73.02786999999999</v>
      </c>
      <c r="G69" s="69" t="n">
        <v>81.43796500000001</v>
      </c>
      <c r="H69" s="69" t="n">
        <v>89.986267</v>
      </c>
      <c r="I69" s="69" t="n">
        <v>98.93720999999999</v>
      </c>
      <c r="J69" s="69" t="n">
        <v>108.376266</v>
      </c>
      <c r="K69" s="69" t="n">
        <v>117.986359</v>
      </c>
      <c r="L69" s="69" t="n">
        <v>127.894257</v>
      </c>
      <c r="M69" s="69" t="n">
        <v>138.274399</v>
      </c>
      <c r="N69" s="69" t="n">
        <v>149.524124</v>
      </c>
      <c r="O69" s="69" t="n">
        <v>161.819351</v>
      </c>
      <c r="P69" s="69" t="n">
        <v>175.080338</v>
      </c>
      <c r="Q69" s="69" t="n">
        <v>189.920822</v>
      </c>
      <c r="R69" s="69" t="n">
        <v>204.543259</v>
      </c>
      <c r="S69" s="69" t="n">
        <v>217.95285</v>
      </c>
      <c r="T69" s="69" t="n">
        <v>232.171021</v>
      </c>
      <c r="U69" s="69" t="n">
        <v>246.698059</v>
      </c>
      <c r="V69" s="69" t="n">
        <v>261.428711</v>
      </c>
      <c r="W69" s="69" t="n">
        <v>276.442444</v>
      </c>
      <c r="X69" s="69" t="n">
        <v>291.708649</v>
      </c>
      <c r="Y69" s="69" t="n">
        <v>306.738312</v>
      </c>
      <c r="Z69" s="69" t="n">
        <v>321.768066</v>
      </c>
      <c r="AA69" s="69" t="n">
        <v>336.942413</v>
      </c>
      <c r="AB69" s="69" t="n">
        <v>351.912079</v>
      </c>
      <c r="AC69" s="69" t="n">
        <v>366.615173</v>
      </c>
      <c r="AD69" s="69" t="n">
        <v>381.261414</v>
      </c>
      <c r="AE69" s="69" t="n">
        <v>396.219238</v>
      </c>
      <c r="AF69" s="69" t="n">
        <v>410.966431</v>
      </c>
      <c r="AG69" s="69" t="n">
        <v>425.823914</v>
      </c>
      <c r="AH69" s="69" t="n">
        <v>440.761444</v>
      </c>
      <c r="AI69" s="104" t="n">
        <v>0.074295</v>
      </c>
    </row>
    <row r="70" ht="15" customHeight="1" s="44">
      <c r="A70" s="48" t="inlineStr">
        <is>
          <t>TEU000:ga_CompressedNat</t>
        </is>
      </c>
      <c r="B70" s="79" t="inlineStr">
        <is>
          <t xml:space="preserve">   Compressed/Liquefied Natural Gas</t>
        </is>
      </c>
      <c r="C70" s="69" t="n">
        <v>101.06208</v>
      </c>
      <c r="D70" s="69" t="n">
        <v>106.337776</v>
      </c>
      <c r="E70" s="69" t="n">
        <v>136.894791</v>
      </c>
      <c r="F70" s="69" t="n">
        <v>139.973663</v>
      </c>
      <c r="G70" s="69" t="n">
        <v>133.227081</v>
      </c>
      <c r="H70" s="69" t="n">
        <v>138.722916</v>
      </c>
      <c r="I70" s="69" t="n">
        <v>141.596466</v>
      </c>
      <c r="J70" s="69" t="n">
        <v>148.364136</v>
      </c>
      <c r="K70" s="69" t="n">
        <v>155.869293</v>
      </c>
      <c r="L70" s="69" t="n">
        <v>169.245605</v>
      </c>
      <c r="M70" s="69" t="n">
        <v>182.108643</v>
      </c>
      <c r="N70" s="69" t="n">
        <v>181.225739</v>
      </c>
      <c r="O70" s="69" t="n">
        <v>194.341644</v>
      </c>
      <c r="P70" s="69" t="n">
        <v>206.567444</v>
      </c>
      <c r="Q70" s="69" t="n">
        <v>219.006073</v>
      </c>
      <c r="R70" s="69" t="n">
        <v>230.849091</v>
      </c>
      <c r="S70" s="69" t="n">
        <v>245.039032</v>
      </c>
      <c r="T70" s="69" t="n">
        <v>266.052917</v>
      </c>
      <c r="U70" s="69" t="n">
        <v>279.634216</v>
      </c>
      <c r="V70" s="69" t="n">
        <v>295.829346</v>
      </c>
      <c r="W70" s="69" t="n">
        <v>312.104034</v>
      </c>
      <c r="X70" s="69" t="n">
        <v>330.357635</v>
      </c>
      <c r="Y70" s="69" t="n">
        <v>345.460999</v>
      </c>
      <c r="Z70" s="69" t="n">
        <v>368.649719</v>
      </c>
      <c r="AA70" s="69" t="n">
        <v>386.965332</v>
      </c>
      <c r="AB70" s="69" t="n">
        <v>408.775269</v>
      </c>
      <c r="AC70" s="69" t="n">
        <v>423.651947</v>
      </c>
      <c r="AD70" s="69" t="n">
        <v>448.284973</v>
      </c>
      <c r="AE70" s="69" t="n">
        <v>467.018677</v>
      </c>
      <c r="AF70" s="69" t="n">
        <v>488.107605</v>
      </c>
      <c r="AG70" s="69" t="n">
        <v>510.683533</v>
      </c>
      <c r="AH70" s="69" t="n">
        <v>534.427002</v>
      </c>
      <c r="AI70" s="104" t="n">
        <v>0.055194</v>
      </c>
    </row>
    <row r="71" ht="15" customHeight="1" s="44">
      <c r="A71" s="48" t="inlineStr">
        <is>
          <t>TEU000:ga_LiquidHydroge</t>
        </is>
      </c>
      <c r="B71" s="79" t="inlineStr">
        <is>
          <t xml:space="preserve">   Hydrogen</t>
        </is>
      </c>
      <c r="C71" s="69" t="n">
        <v>0.274878</v>
      </c>
      <c r="D71" s="69" t="n">
        <v>0.300576</v>
      </c>
      <c r="E71" s="69" t="n">
        <v>0.310103</v>
      </c>
      <c r="F71" s="69" t="n">
        <v>0.313708</v>
      </c>
      <c r="G71" s="69" t="n">
        <v>0.31489</v>
      </c>
      <c r="H71" s="69" t="n">
        <v>0.315368</v>
      </c>
      <c r="I71" s="69" t="n">
        <v>0.31742</v>
      </c>
      <c r="J71" s="69" t="n">
        <v>0.323234</v>
      </c>
      <c r="K71" s="69" t="n">
        <v>0.331816</v>
      </c>
      <c r="L71" s="69" t="n">
        <v>0.342956</v>
      </c>
      <c r="M71" s="69" t="n">
        <v>0.356653</v>
      </c>
      <c r="N71" s="69" t="n">
        <v>0.373166</v>
      </c>
      <c r="O71" s="69" t="n">
        <v>0.391619</v>
      </c>
      <c r="P71" s="69" t="n">
        <v>0.411088</v>
      </c>
      <c r="Q71" s="69" t="n">
        <v>0.432114</v>
      </c>
      <c r="R71" s="69" t="n">
        <v>0.454659</v>
      </c>
      <c r="S71" s="69" t="n">
        <v>0.479952</v>
      </c>
      <c r="T71" s="69" t="n">
        <v>0.508809</v>
      </c>
      <c r="U71" s="69" t="n">
        <v>0.54086</v>
      </c>
      <c r="V71" s="69" t="n">
        <v>0.575628</v>
      </c>
      <c r="W71" s="69" t="n">
        <v>0.613216</v>
      </c>
      <c r="X71" s="69" t="n">
        <v>0.652841</v>
      </c>
      <c r="Y71" s="69" t="n">
        <v>0.703097</v>
      </c>
      <c r="Z71" s="69" t="n">
        <v>0.7508550000000001</v>
      </c>
      <c r="AA71" s="69" t="n">
        <v>0.801444</v>
      </c>
      <c r="AB71" s="69" t="n">
        <v>0.8480569999999999</v>
      </c>
      <c r="AC71" s="69" t="n">
        <v>0.893931</v>
      </c>
      <c r="AD71" s="69" t="n">
        <v>0.94025</v>
      </c>
      <c r="AE71" s="69" t="n">
        <v>0.98725</v>
      </c>
      <c r="AF71" s="69" t="n">
        <v>1.035227</v>
      </c>
      <c r="AG71" s="69" t="n">
        <v>1.084216</v>
      </c>
      <c r="AH71" s="69" t="n">
        <v>1.134254</v>
      </c>
      <c r="AI71" s="104" t="n">
        <v>0.046784</v>
      </c>
    </row>
    <row r="72" ht="15" customHeight="1" s="44">
      <c r="A72" s="48" t="inlineStr">
        <is>
          <t>TEU000:ga_PipelineFuelN</t>
        </is>
      </c>
      <c r="B72" s="79" t="inlineStr">
        <is>
          <t xml:space="preserve">   Pipeline Fuel Natural Gas</t>
        </is>
      </c>
      <c r="C72" s="69" t="n">
        <v>671.93042</v>
      </c>
      <c r="D72" s="69" t="n">
        <v>650.565552</v>
      </c>
      <c r="E72" s="69" t="n">
        <v>677.01825</v>
      </c>
      <c r="F72" s="69" t="n">
        <v>683.963318</v>
      </c>
      <c r="G72" s="69" t="n">
        <v>685.109253</v>
      </c>
      <c r="H72" s="69" t="n">
        <v>692.4250489999999</v>
      </c>
      <c r="I72" s="69" t="n">
        <v>699.559937</v>
      </c>
      <c r="J72" s="69" t="n">
        <v>704.001099</v>
      </c>
      <c r="K72" s="69" t="n">
        <v>697.443054</v>
      </c>
      <c r="L72" s="69" t="n">
        <v>697.380554</v>
      </c>
      <c r="M72" s="69" t="n">
        <v>699.145447</v>
      </c>
      <c r="N72" s="69" t="n">
        <v>693.1062010000001</v>
      </c>
      <c r="O72" s="69" t="n">
        <v>694.871094</v>
      </c>
      <c r="P72" s="69" t="n">
        <v>697.833679</v>
      </c>
      <c r="Q72" s="69" t="n">
        <v>701.060425</v>
      </c>
      <c r="R72" s="69" t="n">
        <v>709.088074</v>
      </c>
      <c r="S72" s="69" t="n">
        <v>712.518433</v>
      </c>
      <c r="T72" s="69" t="n">
        <v>719.495544</v>
      </c>
      <c r="U72" s="69" t="n">
        <v>727.418274</v>
      </c>
      <c r="V72" s="69" t="n">
        <v>731.697815</v>
      </c>
      <c r="W72" s="69" t="n">
        <v>738.408752</v>
      </c>
      <c r="X72" s="69" t="n">
        <v>744.276428</v>
      </c>
      <c r="Y72" s="69" t="n">
        <v>747.968262</v>
      </c>
      <c r="Z72" s="69" t="n">
        <v>756.825439</v>
      </c>
      <c r="AA72" s="69" t="n">
        <v>762.907776</v>
      </c>
      <c r="AB72" s="69" t="n">
        <v>768.944519</v>
      </c>
      <c r="AC72" s="69" t="n">
        <v>774.330627</v>
      </c>
      <c r="AD72" s="69" t="n">
        <v>780.8249510000001</v>
      </c>
      <c r="AE72" s="69" t="n">
        <v>788.060974</v>
      </c>
      <c r="AF72" s="69" t="n">
        <v>799.2763670000001</v>
      </c>
      <c r="AG72" s="69" t="n">
        <v>807.1875</v>
      </c>
      <c r="AH72" s="69" t="n">
        <v>816.306763</v>
      </c>
      <c r="AI72" s="104" t="n">
        <v>0.006298</v>
      </c>
    </row>
    <row r="74" ht="15" customHeight="1" s="44">
      <c r="A74" s="48" t="inlineStr">
        <is>
          <t>TEU000:ha_TotalConsumpt</t>
        </is>
      </c>
      <c r="B74" s="65" t="inlineStr">
        <is>
          <t>Total Consumption</t>
        </is>
      </c>
      <c r="C74" s="80" t="n">
        <v>28112.582031</v>
      </c>
      <c r="D74" s="80" t="n">
        <v>28141.652344</v>
      </c>
      <c r="E74" s="80" t="n">
        <v>27976.902344</v>
      </c>
      <c r="F74" s="80" t="n">
        <v>27649.398438</v>
      </c>
      <c r="G74" s="80" t="n">
        <v>27381.855469</v>
      </c>
      <c r="H74" s="80" t="n">
        <v>27069.642578</v>
      </c>
      <c r="I74" s="80" t="n">
        <v>26737.615234</v>
      </c>
      <c r="J74" s="80" t="n">
        <v>26483.111328</v>
      </c>
      <c r="K74" s="80" t="n">
        <v>26237.673828</v>
      </c>
      <c r="L74" s="80" t="n">
        <v>26023.808594</v>
      </c>
      <c r="M74" s="80" t="n">
        <v>25840.820312</v>
      </c>
      <c r="N74" s="80" t="n">
        <v>25695.402344</v>
      </c>
      <c r="O74" s="80" t="n">
        <v>25569.816406</v>
      </c>
      <c r="P74" s="80" t="n">
        <v>25443.363281</v>
      </c>
      <c r="Q74" s="80" t="n">
        <v>25332.246094</v>
      </c>
      <c r="R74" s="80" t="n">
        <v>25246.960938</v>
      </c>
      <c r="S74" s="80" t="n">
        <v>25155.558594</v>
      </c>
      <c r="T74" s="80" t="n">
        <v>25085.248047</v>
      </c>
      <c r="U74" s="80" t="n">
        <v>25042.84375</v>
      </c>
      <c r="V74" s="80" t="n">
        <v>25012.441406</v>
      </c>
      <c r="W74" s="80" t="n">
        <v>25002.923828</v>
      </c>
      <c r="X74" s="80" t="n">
        <v>25034.810547</v>
      </c>
      <c r="Y74" s="80" t="n">
        <v>25088.607422</v>
      </c>
      <c r="Z74" s="80" t="n">
        <v>25151.443359</v>
      </c>
      <c r="AA74" s="80" t="n">
        <v>25241.828125</v>
      </c>
      <c r="AB74" s="80" t="n">
        <v>25342.466797</v>
      </c>
      <c r="AC74" s="80" t="n">
        <v>25460.140625</v>
      </c>
      <c r="AD74" s="80" t="n">
        <v>25581.347656</v>
      </c>
      <c r="AE74" s="80" t="n">
        <v>25718.994141</v>
      </c>
      <c r="AF74" s="80" t="n">
        <v>25864.492188</v>
      </c>
      <c r="AG74" s="80" t="n">
        <v>26017.708984</v>
      </c>
      <c r="AH74" s="80" t="n">
        <v>26172.132812</v>
      </c>
      <c r="AI74" s="107" t="n">
        <v>-0.002304</v>
      </c>
    </row>
    <row r="75" ht="15" customHeight="1" s="44" thickBot="1"/>
    <row r="76" ht="15" customHeight="1" s="44">
      <c r="B76" s="82" t="inlineStr">
        <is>
          <t xml:space="preserve">   1/ Commercial light trucks from 8,501 to 10,000 pounds.</t>
        </is>
      </c>
      <c r="C76" s="108" t="n"/>
      <c r="D76" s="108" t="n"/>
      <c r="E76" s="108" t="n"/>
      <c r="F76" s="108" t="n"/>
      <c r="G76" s="108" t="n"/>
      <c r="H76" s="108" t="n"/>
      <c r="I76" s="108" t="n"/>
      <c r="J76" s="108" t="n"/>
      <c r="K76" s="108" t="n"/>
      <c r="L76" s="108" t="n"/>
      <c r="M76" s="108" t="n"/>
      <c r="N76" s="108" t="n"/>
      <c r="O76" s="108" t="n"/>
      <c r="P76" s="108" t="n"/>
      <c r="Q76" s="108" t="n"/>
      <c r="R76" s="108" t="n"/>
      <c r="S76" s="108" t="n"/>
      <c r="T76" s="108" t="n"/>
      <c r="U76" s="108" t="n"/>
      <c r="V76" s="108" t="n"/>
      <c r="W76" s="108" t="n"/>
      <c r="X76" s="108" t="n"/>
      <c r="Y76" s="108" t="n"/>
      <c r="Z76" s="108" t="n"/>
      <c r="AA76" s="108" t="n"/>
      <c r="AB76" s="108" t="n"/>
      <c r="AC76" s="108" t="n"/>
      <c r="AD76" s="108" t="n"/>
      <c r="AE76" s="108" t="n"/>
      <c r="AF76" s="108" t="n"/>
      <c r="AG76" s="108" t="n"/>
      <c r="AH76" s="108" t="n"/>
      <c r="AI76" s="108" t="n"/>
    </row>
    <row r="77" ht="15" customHeight="1" s="44">
      <c r="B77" s="49" t="inlineStr">
        <is>
          <t xml:space="preserve">   2/ Does not include commercial bus and military use.</t>
        </is>
      </c>
    </row>
    <row r="78" ht="15" customHeight="1" s="44">
      <c r="B78" s="49" t="inlineStr">
        <is>
          <t xml:space="preserve">   3/ Does not include military jet fuel use.</t>
        </is>
      </c>
    </row>
    <row r="79" ht="15" customHeight="1" s="44">
      <c r="B79" s="49" t="inlineStr">
        <is>
          <t xml:space="preserve">   4/ Does not include military residual oil.</t>
        </is>
      </c>
    </row>
    <row r="80" ht="15" customHeight="1" s="44">
      <c r="B80" s="49" t="inlineStr">
        <is>
          <t xml:space="preserve">   5/ E85 refers to a blend of 85 percent ethanol (renewable) and 15 percent motor gasoline (nonrenewable).  To address cold starting issues,</t>
        </is>
      </c>
    </row>
    <row r="81" ht="15" customHeight="1" s="44">
      <c r="B81" s="49" t="inlineStr">
        <is>
          <t>the percentage of ethanol varies seasonally.  The annual average ethanol content of 74 percent is used for these projections.</t>
        </is>
      </c>
    </row>
    <row r="82" ht="15" customHeight="1" s="44">
      <c r="B82" s="49" t="inlineStr">
        <is>
          <t xml:space="preserve">   6/ Includes all military distillates.</t>
        </is>
      </c>
    </row>
    <row r="83" ht="15" customHeight="1" s="44">
      <c r="B83" s="49" t="inlineStr">
        <is>
          <t xml:space="preserve">   Btu = British thermal unit.</t>
        </is>
      </c>
    </row>
    <row r="84" ht="15" customHeight="1" s="44">
      <c r="B84" s="49" t="inlineStr">
        <is>
          <t xml:space="preserve">   Note:  Includes estimated consumption for petroleum and other liquids.  Totals may not equal sum of components due to independent rounding.</t>
        </is>
      </c>
    </row>
    <row r="85" ht="15" customHeight="1" s="44">
      <c r="B85" s="49" t="inlineStr">
        <is>
          <t xml:space="preserve">   Sources:  2019 and projections:  U.S. Energy Information Administration (EIA), AEO2020 National Energy Modeling System run ref2020.d112119a.</t>
        </is>
      </c>
    </row>
  </sheetData>
  <mergeCells count="1">
    <mergeCell ref="B76:AI76"/>
  </mergeCells>
  <pageMargins left="0.75" right="0.75" top="1" bottom="1" header="0.5" footer="0.5"/>
  <pageSetup orientation="portrait"/>
</worksheet>
</file>

<file path=xl/worksheets/sheet4.xml><?xml version="1.0" encoding="utf-8"?>
<worksheet xmlns="http://schemas.openxmlformats.org/spreadsheetml/2006/main">
  <sheetPr>
    <outlinePr summaryBelow="1" summaryRight="1"/>
    <pageSetUpPr/>
  </sheetPr>
  <dimension ref="A1:AK214"/>
  <sheetViews>
    <sheetView workbookViewId="0">
      <pane xSplit="2" ySplit="1" topLeftCell="C2" activePane="bottomRight" state="frozen"/>
      <selection pane="topRight" activeCell="C1" sqref="C1"/>
      <selection pane="bottomLeft" activeCell="A2" sqref="A2"/>
      <selection pane="bottomRight" activeCell="B9" sqref="B9"/>
    </sheetView>
  </sheetViews>
  <sheetFormatPr baseColWidth="8" defaultRowHeight="15" customHeight="1"/>
  <cols>
    <col width="14.73046875" customWidth="1" style="44" min="1" max="1"/>
    <col width="45.73046875" customWidth="1" style="44" min="2" max="2"/>
  </cols>
  <sheetData>
    <row r="1" ht="15" customHeight="1" s="44" thickBot="1">
      <c r="A1" s="58" t="n"/>
      <c r="B1" s="59" t="inlineStr">
        <is>
          <t>ref2020.d112119a</t>
        </is>
      </c>
      <c r="C1" s="60" t="n">
        <v>2019</v>
      </c>
      <c r="D1" s="60" t="n">
        <v>2020</v>
      </c>
      <c r="E1" s="60" t="n">
        <v>2021</v>
      </c>
      <c r="F1" s="60" t="n">
        <v>2022</v>
      </c>
      <c r="G1" s="60" t="n">
        <v>2023</v>
      </c>
      <c r="H1" s="60" t="n">
        <v>2024</v>
      </c>
      <c r="I1" s="60" t="n">
        <v>2025</v>
      </c>
      <c r="J1" s="60" t="n">
        <v>2026</v>
      </c>
      <c r="K1" s="60" t="n">
        <v>2027</v>
      </c>
      <c r="L1" s="60" t="n">
        <v>2028</v>
      </c>
      <c r="M1" s="60" t="n">
        <v>2029</v>
      </c>
      <c r="N1" s="60" t="n">
        <v>2030</v>
      </c>
      <c r="O1" s="60" t="n">
        <v>2031</v>
      </c>
      <c r="P1" s="60" t="n">
        <v>2032</v>
      </c>
      <c r="Q1" s="60" t="n">
        <v>2033</v>
      </c>
      <c r="R1" s="60" t="n">
        <v>2034</v>
      </c>
      <c r="S1" s="60" t="n">
        <v>2035</v>
      </c>
      <c r="T1" s="60" t="n">
        <v>2036</v>
      </c>
      <c r="U1" s="60" t="n">
        <v>2037</v>
      </c>
      <c r="V1" s="60" t="n">
        <v>2038</v>
      </c>
      <c r="W1" s="60" t="n">
        <v>2039</v>
      </c>
      <c r="X1" s="60" t="n">
        <v>2040</v>
      </c>
      <c r="Y1" s="60" t="n">
        <v>2041</v>
      </c>
      <c r="Z1" s="60" t="n">
        <v>2042</v>
      </c>
      <c r="AA1" s="60" t="n">
        <v>2043</v>
      </c>
      <c r="AB1" s="60" t="n">
        <v>2044</v>
      </c>
      <c r="AC1" s="60" t="n">
        <v>2045</v>
      </c>
      <c r="AD1" s="60" t="n">
        <v>2046</v>
      </c>
      <c r="AE1" s="60" t="n">
        <v>2047</v>
      </c>
      <c r="AF1" s="60" t="n">
        <v>2048</v>
      </c>
      <c r="AG1" s="60" t="n">
        <v>2049</v>
      </c>
      <c r="AH1" s="60" t="n">
        <v>2050</v>
      </c>
      <c r="AI1" s="58" t="n"/>
      <c r="AJ1" s="60" t="n"/>
    </row>
    <row r="2" ht="15" customHeight="1" s="44" thickTop="1">
      <c r="A2" s="58" t="n"/>
      <c r="B2" s="58" t="n"/>
      <c r="C2" s="58" t="n"/>
      <c r="D2" s="58" t="n"/>
      <c r="E2" s="58" t="n"/>
      <c r="F2" s="58" t="n"/>
      <c r="G2" s="58" t="n"/>
      <c r="H2" s="58" t="n"/>
      <c r="I2" s="58" t="n"/>
      <c r="J2" s="58" t="n"/>
      <c r="K2" s="58" t="n"/>
      <c r="L2" s="58" t="n"/>
      <c r="M2" s="58" t="n"/>
      <c r="N2" s="58" t="n"/>
      <c r="O2" s="58" t="n"/>
      <c r="P2" s="58" t="n"/>
      <c r="Q2" s="58" t="n"/>
      <c r="R2" s="58" t="n"/>
      <c r="S2" s="58" t="n"/>
      <c r="T2" s="58" t="n"/>
      <c r="U2" s="58" t="n"/>
      <c r="V2" s="58" t="n"/>
      <c r="W2" s="58" t="n"/>
      <c r="X2" s="58" t="n"/>
      <c r="Y2" s="58" t="n"/>
      <c r="Z2" s="58" t="n"/>
      <c r="AA2" s="58" t="n"/>
      <c r="AB2" s="58" t="n"/>
      <c r="AC2" s="58" t="n"/>
      <c r="AD2" s="58" t="n"/>
      <c r="AE2" s="58" t="n"/>
      <c r="AF2" s="58" t="n"/>
      <c r="AG2" s="58" t="n"/>
      <c r="AH2" s="58" t="n"/>
      <c r="AI2" s="58" t="n"/>
    </row>
    <row r="3" ht="15" customHeight="1" s="44">
      <c r="A3" s="58" t="n"/>
      <c r="B3" s="58" t="n"/>
      <c r="C3" s="61" t="inlineStr">
        <is>
          <t>Report</t>
        </is>
      </c>
      <c r="D3" s="61" t="inlineStr">
        <is>
          <t>Annual Energy Outlook 2020</t>
        </is>
      </c>
      <c r="E3" s="61" t="n"/>
      <c r="F3" s="61" t="n"/>
      <c r="G3" s="61" t="n"/>
      <c r="H3" s="61" t="n"/>
      <c r="I3" s="58" t="n"/>
      <c r="J3" s="58" t="n"/>
      <c r="K3" s="58" t="n"/>
      <c r="L3" s="58" t="n"/>
      <c r="M3" s="58" t="n"/>
      <c r="N3" s="58" t="n"/>
      <c r="O3" s="58" t="n"/>
      <c r="P3" s="58" t="n"/>
      <c r="Q3" s="58" t="n"/>
      <c r="R3" s="58" t="n"/>
      <c r="S3" s="58" t="n"/>
      <c r="T3" s="58" t="n"/>
      <c r="U3" s="58" t="n"/>
      <c r="V3" s="58" t="n"/>
      <c r="W3" s="58" t="n"/>
      <c r="X3" s="58" t="n"/>
      <c r="Y3" s="58" t="n"/>
      <c r="Z3" s="58" t="n"/>
      <c r="AA3" s="58" t="n"/>
      <c r="AB3" s="58" t="n"/>
      <c r="AC3" s="58" t="n"/>
      <c r="AD3" s="58" t="n"/>
      <c r="AE3" s="58" t="n"/>
      <c r="AF3" s="58" t="n"/>
      <c r="AG3" s="58" t="n"/>
      <c r="AH3" s="58" t="n"/>
      <c r="AI3" s="58" t="n"/>
    </row>
    <row r="4" ht="15" customHeight="1" s="44">
      <c r="A4" s="58" t="n"/>
      <c r="B4" s="58" t="n"/>
      <c r="C4" s="61" t="inlineStr">
        <is>
          <t>Scenario</t>
        </is>
      </c>
      <c r="D4" s="61" t="inlineStr">
        <is>
          <t>ref2020</t>
        </is>
      </c>
      <c r="E4" s="61" t="n"/>
      <c r="F4" s="61" t="n"/>
      <c r="G4" s="61" t="inlineStr">
        <is>
          <t>Reference case</t>
        </is>
      </c>
      <c r="H4" s="61" t="n"/>
      <c r="I4" s="58" t="n"/>
      <c r="J4" s="58" t="n"/>
      <c r="K4" s="58" t="n"/>
      <c r="L4" s="58" t="n"/>
      <c r="M4" s="58" t="n"/>
      <c r="N4" s="58" t="n"/>
      <c r="O4" s="58" t="n"/>
      <c r="P4" s="58" t="n"/>
      <c r="Q4" s="58" t="n"/>
      <c r="R4" s="58" t="n"/>
      <c r="S4" s="58" t="n"/>
      <c r="T4" s="58" t="n"/>
      <c r="U4" s="58" t="n"/>
      <c r="V4" s="58" t="n"/>
      <c r="W4" s="58" t="n"/>
      <c r="X4" s="58" t="n"/>
      <c r="Y4" s="58" t="n"/>
      <c r="Z4" s="58" t="n"/>
      <c r="AA4" s="58" t="n"/>
      <c r="AB4" s="58" t="n"/>
      <c r="AC4" s="58" t="n"/>
      <c r="AD4" s="58" t="n"/>
      <c r="AE4" s="58" t="n"/>
      <c r="AF4" s="58" t="n"/>
      <c r="AG4" s="58" t="n"/>
      <c r="AH4" s="58" t="n"/>
      <c r="AI4" s="58" t="n"/>
    </row>
    <row r="5" ht="15" customHeight="1" s="44">
      <c r="A5" s="58" t="n"/>
      <c r="B5" s="58" t="n"/>
      <c r="C5" s="61" t="inlineStr">
        <is>
          <t>Datekey</t>
        </is>
      </c>
      <c r="D5" s="61" t="inlineStr">
        <is>
          <t>d112119a</t>
        </is>
      </c>
      <c r="E5" s="61" t="n"/>
      <c r="F5" s="61" t="n"/>
      <c r="G5" s="61" t="n"/>
      <c r="H5" s="61" t="n"/>
      <c r="I5" s="58" t="n"/>
      <c r="J5" s="58" t="n"/>
      <c r="K5" s="58" t="n"/>
      <c r="L5" s="58" t="n"/>
      <c r="M5" s="58" t="n"/>
      <c r="N5" s="58" t="n"/>
      <c r="O5" s="58" t="n"/>
      <c r="P5" s="58" t="n"/>
      <c r="Q5" s="58" t="n"/>
      <c r="R5" s="58" t="n"/>
      <c r="S5" s="58" t="n"/>
      <c r="T5" s="58" t="n"/>
      <c r="U5" s="58" t="n"/>
      <c r="V5" s="58" t="n"/>
      <c r="W5" s="58" t="n"/>
      <c r="X5" s="58" t="n"/>
      <c r="Y5" s="58" t="n"/>
      <c r="Z5" s="58" t="n"/>
      <c r="AA5" s="58" t="n"/>
      <c r="AB5" s="58" t="n"/>
      <c r="AC5" s="58" t="n"/>
      <c r="AD5" s="58" t="n"/>
      <c r="AE5" s="58" t="n"/>
      <c r="AF5" s="58" t="n"/>
      <c r="AG5" s="58" t="n"/>
      <c r="AH5" s="58" t="n"/>
      <c r="AI5" s="58" t="n"/>
    </row>
    <row r="6" ht="15" customHeight="1" s="44">
      <c r="A6" s="58" t="n"/>
      <c r="B6" s="58" t="n"/>
      <c r="C6" s="61" t="inlineStr">
        <is>
          <t>Release Date</t>
        </is>
      </c>
      <c r="D6" s="61" t="n"/>
      <c r="E6" s="61" t="inlineStr">
        <is>
          <t xml:space="preserve"> January 2020</t>
        </is>
      </c>
      <c r="F6" s="61" t="n"/>
      <c r="G6" s="61" t="n"/>
      <c r="H6" s="61" t="n"/>
      <c r="I6" s="58" t="n"/>
      <c r="J6" s="58" t="n"/>
      <c r="K6" s="58" t="n"/>
      <c r="L6" s="58" t="n"/>
      <c r="M6" s="58" t="n"/>
      <c r="N6" s="58" t="n"/>
      <c r="O6" s="58" t="n"/>
      <c r="P6" s="58" t="n"/>
      <c r="Q6" s="58" t="n"/>
      <c r="R6" s="58" t="n"/>
      <c r="S6" s="58" t="n"/>
      <c r="T6" s="58" t="n"/>
      <c r="U6" s="58" t="n"/>
      <c r="V6" s="58" t="n"/>
      <c r="W6" s="58" t="n"/>
      <c r="X6" s="58" t="n"/>
      <c r="Y6" s="58" t="n"/>
      <c r="Z6" s="58" t="n"/>
      <c r="AA6" s="58" t="n"/>
      <c r="AB6" s="58" t="n"/>
      <c r="AC6" s="58" t="n"/>
      <c r="AD6" s="58" t="n"/>
      <c r="AE6" s="58" t="n"/>
      <c r="AF6" s="58" t="n"/>
      <c r="AG6" s="58" t="n"/>
      <c r="AH6" s="58" t="n"/>
      <c r="AI6" s="58" t="n"/>
    </row>
    <row r="10" ht="15" customHeight="1" s="44">
      <c r="A10" s="62" t="inlineStr">
        <is>
          <t>ATE000</t>
        </is>
      </c>
      <c r="B10" s="63" t="inlineStr">
        <is>
          <t>47. Air Travel Energy Use</t>
        </is>
      </c>
      <c r="C10" s="58" t="n"/>
      <c r="D10" s="58" t="n"/>
      <c r="E10" s="58" t="n"/>
      <c r="F10" s="58" t="n"/>
      <c r="G10" s="58" t="n"/>
      <c r="H10" s="58" t="n"/>
      <c r="I10" s="58" t="n"/>
      <c r="J10" s="58" t="n"/>
      <c r="K10" s="58" t="n"/>
      <c r="L10" s="58" t="n"/>
      <c r="M10" s="58" t="n"/>
      <c r="N10" s="58" t="n"/>
      <c r="O10" s="58" t="n"/>
      <c r="P10" s="58" t="n"/>
      <c r="Q10" s="58" t="n"/>
      <c r="R10" s="58" t="n"/>
      <c r="S10" s="58" t="n"/>
      <c r="T10" s="58" t="n"/>
      <c r="U10" s="58" t="n"/>
      <c r="V10" s="58" t="n"/>
      <c r="W10" s="58" t="n"/>
      <c r="X10" s="58" t="n"/>
      <c r="Y10" s="58" t="n"/>
      <c r="Z10" s="58" t="n"/>
      <c r="AA10" s="58" t="n"/>
      <c r="AB10" s="58" t="n"/>
      <c r="AC10" s="58" t="n"/>
      <c r="AD10" s="58" t="n"/>
      <c r="AE10" s="58" t="n"/>
      <c r="AF10" s="58" t="n"/>
      <c r="AG10" s="58" t="n"/>
      <c r="AH10" s="58" t="n"/>
      <c r="AI10" s="58" t="n"/>
    </row>
    <row r="11" ht="15" customHeight="1" s="44">
      <c r="A11" s="58" t="n"/>
      <c r="B11" s="59" t="inlineStr"/>
      <c r="C11" s="58" t="n"/>
      <c r="D11" s="58" t="n"/>
      <c r="E11" s="58" t="n"/>
      <c r="F11" s="58" t="n"/>
      <c r="G11" s="58" t="n"/>
      <c r="H11" s="58" t="n"/>
      <c r="I11" s="58" t="n"/>
      <c r="J11" s="58" t="n"/>
      <c r="K11" s="58" t="n"/>
      <c r="L11" s="58" t="n"/>
      <c r="M11" s="58" t="n"/>
      <c r="N11" s="58" t="n"/>
      <c r="O11" s="58" t="n"/>
      <c r="P11" s="58" t="n"/>
      <c r="Q11" s="58" t="n"/>
      <c r="R11" s="58" t="n"/>
      <c r="S11" s="58" t="n"/>
      <c r="T11" s="58" t="n"/>
      <c r="U11" s="58" t="n"/>
      <c r="V11" s="58" t="n"/>
      <c r="W11" s="58" t="n"/>
      <c r="X11" s="58" t="n"/>
      <c r="Y11" s="58" t="n"/>
      <c r="Z11" s="58" t="n"/>
      <c r="AA11" s="58" t="n"/>
      <c r="AB11" s="58" t="n"/>
      <c r="AC11" s="58" t="n"/>
      <c r="AD11" s="58" t="n"/>
      <c r="AE11" s="58" t="n"/>
      <c r="AF11" s="58" t="n"/>
      <c r="AG11" s="58" t="n"/>
      <c r="AH11" s="58" t="n"/>
      <c r="AI11" s="58" t="n"/>
    </row>
    <row r="12" ht="15" customHeight="1" s="44">
      <c r="A12" s="58" t="n"/>
      <c r="B12" s="59" t="inlineStr"/>
      <c r="C12" s="64" t="inlineStr"/>
      <c r="D12" s="64" t="inlineStr"/>
      <c r="E12" s="64" t="inlineStr"/>
      <c r="F12" s="64" t="inlineStr"/>
      <c r="G12" s="64" t="inlineStr"/>
      <c r="H12" s="64" t="inlineStr"/>
      <c r="I12" s="64" t="inlineStr"/>
      <c r="J12" s="64" t="inlineStr"/>
      <c r="K12" s="64" t="inlineStr"/>
      <c r="L12" s="64" t="inlineStr"/>
      <c r="M12" s="64" t="inlineStr"/>
      <c r="N12" s="64" t="inlineStr"/>
      <c r="O12" s="64" t="inlineStr"/>
      <c r="P12" s="64" t="inlineStr"/>
      <c r="Q12" s="64" t="inlineStr"/>
      <c r="R12" s="64" t="inlineStr"/>
      <c r="S12" s="64" t="inlineStr"/>
      <c r="T12" s="64" t="inlineStr"/>
      <c r="U12" s="64" t="inlineStr"/>
      <c r="V12" s="64" t="inlineStr"/>
      <c r="W12" s="64" t="inlineStr"/>
      <c r="X12" s="64" t="inlineStr"/>
      <c r="Y12" s="64" t="inlineStr"/>
      <c r="Z12" s="64" t="inlineStr"/>
      <c r="AA12" s="64" t="inlineStr"/>
      <c r="AB12" s="64" t="inlineStr"/>
      <c r="AC12" s="64" t="inlineStr"/>
      <c r="AD12" s="64" t="inlineStr"/>
      <c r="AE12" s="64" t="inlineStr"/>
      <c r="AF12" s="64" t="inlineStr"/>
      <c r="AG12" s="64" t="inlineStr"/>
      <c r="AH12" s="64" t="inlineStr"/>
      <c r="AI12" s="64" t="inlineStr">
        <is>
          <t>2019-</t>
        </is>
      </c>
      <c r="AJ12" s="5" t="n"/>
      <c r="AK12" s="5" t="n"/>
    </row>
    <row r="13" ht="15" customHeight="1" s="44" thickBot="1">
      <c r="A13" s="58" t="n"/>
      <c r="B13" s="60" t="inlineStr">
        <is>
          <t xml:space="preserve"> Indicators</t>
        </is>
      </c>
      <c r="C13" s="60" t="n">
        <v>2019</v>
      </c>
      <c r="D13" s="60" t="n">
        <v>2020</v>
      </c>
      <c r="E13" s="60" t="n">
        <v>2021</v>
      </c>
      <c r="F13" s="60" t="n">
        <v>2022</v>
      </c>
      <c r="G13" s="60" t="n">
        <v>2023</v>
      </c>
      <c r="H13" s="60" t="n">
        <v>2024</v>
      </c>
      <c r="I13" s="60" t="n">
        <v>2025</v>
      </c>
      <c r="J13" s="60" t="n">
        <v>2026</v>
      </c>
      <c r="K13" s="60" t="n">
        <v>2027</v>
      </c>
      <c r="L13" s="60" t="n">
        <v>2028</v>
      </c>
      <c r="M13" s="60" t="n">
        <v>2029</v>
      </c>
      <c r="N13" s="60" t="n">
        <v>2030</v>
      </c>
      <c r="O13" s="60" t="n">
        <v>2031</v>
      </c>
      <c r="P13" s="60" t="n">
        <v>2032</v>
      </c>
      <c r="Q13" s="60" t="n">
        <v>2033</v>
      </c>
      <c r="R13" s="60" t="n">
        <v>2034</v>
      </c>
      <c r="S13" s="60" t="n">
        <v>2035</v>
      </c>
      <c r="T13" s="60" t="n">
        <v>2036</v>
      </c>
      <c r="U13" s="60" t="n">
        <v>2037</v>
      </c>
      <c r="V13" s="60" t="n">
        <v>2038</v>
      </c>
      <c r="W13" s="60" t="n">
        <v>2039</v>
      </c>
      <c r="X13" s="60" t="n">
        <v>2040</v>
      </c>
      <c r="Y13" s="60" t="n">
        <v>2041</v>
      </c>
      <c r="Z13" s="60" t="n">
        <v>2042</v>
      </c>
      <c r="AA13" s="60" t="n">
        <v>2043</v>
      </c>
      <c r="AB13" s="60" t="n">
        <v>2044</v>
      </c>
      <c r="AC13" s="60" t="n">
        <v>2045</v>
      </c>
      <c r="AD13" s="60" t="n">
        <v>2046</v>
      </c>
      <c r="AE13" s="60" t="n">
        <v>2047</v>
      </c>
      <c r="AF13" s="60" t="n">
        <v>2048</v>
      </c>
      <c r="AG13" s="60" t="n">
        <v>2049</v>
      </c>
      <c r="AH13" s="60" t="n">
        <v>2050</v>
      </c>
      <c r="AI13" s="60" t="n">
        <v>2050</v>
      </c>
      <c r="AJ13" s="60" t="n"/>
      <c r="AK13" s="60" t="n"/>
    </row>
    <row r="14" ht="15" customHeight="1" s="44" thickTop="1">
      <c r="A14" s="58" t="n"/>
      <c r="B14" s="58" t="n"/>
      <c r="C14" s="58" t="n"/>
      <c r="D14" s="58" t="n"/>
      <c r="E14" s="58" t="n"/>
      <c r="F14" s="58" t="n"/>
      <c r="G14" s="58" t="n"/>
      <c r="H14" s="58" t="n"/>
      <c r="I14" s="58" t="n"/>
      <c r="J14" s="58" t="n"/>
      <c r="K14" s="58" t="n"/>
      <c r="L14" s="58" t="n"/>
      <c r="M14" s="58" t="n"/>
      <c r="N14" s="58" t="n"/>
      <c r="O14" s="58" t="n"/>
      <c r="P14" s="58" t="n"/>
      <c r="Q14" s="58" t="n"/>
      <c r="R14" s="58" t="n"/>
      <c r="S14" s="58" t="n"/>
      <c r="T14" s="58" t="n"/>
      <c r="U14" s="58" t="n"/>
      <c r="V14" s="58" t="n"/>
      <c r="W14" s="58" t="n"/>
      <c r="X14" s="58" t="n"/>
      <c r="Y14" s="58" t="n"/>
      <c r="Z14" s="58" t="n"/>
      <c r="AA14" s="58" t="n"/>
      <c r="AB14" s="58" t="n"/>
      <c r="AC14" s="58" t="n"/>
      <c r="AD14" s="58" t="n"/>
      <c r="AE14" s="58" t="n"/>
      <c r="AF14" s="58" t="n"/>
      <c r="AG14" s="58" t="n"/>
      <c r="AH14" s="58" t="n"/>
      <c r="AI14" s="58" t="n"/>
    </row>
    <row r="15" ht="15" customHeight="1" s="44">
      <c r="A15" s="62" t="inlineStr">
        <is>
          <t>ATE000:ba_FuelCost(1987</t>
        </is>
      </c>
      <c r="B15" s="65" t="inlineStr">
        <is>
          <t>Fuel Cost (1987 dollars per million Btu)</t>
        </is>
      </c>
      <c r="C15" s="109" t="n">
        <v>7.437192</v>
      </c>
      <c r="D15" s="109" t="n">
        <v>7.339867</v>
      </c>
      <c r="E15" s="109" t="n">
        <v>7.349311</v>
      </c>
      <c r="F15" s="109" t="n">
        <v>7.456345</v>
      </c>
      <c r="G15" s="109" t="n">
        <v>7.510129</v>
      </c>
      <c r="H15" s="109" t="n">
        <v>7.7118</v>
      </c>
      <c r="I15" s="109" t="n">
        <v>7.748974</v>
      </c>
      <c r="J15" s="109" t="n">
        <v>7.980299</v>
      </c>
      <c r="K15" s="109" t="n">
        <v>7.994673</v>
      </c>
      <c r="L15" s="109" t="n">
        <v>8.235493999999999</v>
      </c>
      <c r="M15" s="109" t="n">
        <v>8.343372</v>
      </c>
      <c r="N15" s="109" t="n">
        <v>8.463298999999999</v>
      </c>
      <c r="O15" s="109" t="n">
        <v>8.642049999999999</v>
      </c>
      <c r="P15" s="109" t="n">
        <v>8.729585</v>
      </c>
      <c r="Q15" s="109" t="n">
        <v>8.932725</v>
      </c>
      <c r="R15" s="109" t="n">
        <v>9.078061</v>
      </c>
      <c r="S15" s="109" t="n">
        <v>9.217432000000001</v>
      </c>
      <c r="T15" s="109" t="n">
        <v>9.338198</v>
      </c>
      <c r="U15" s="109" t="n">
        <v>9.458437</v>
      </c>
      <c r="V15" s="109" t="n">
        <v>9.556938000000001</v>
      </c>
      <c r="W15" s="109" t="n">
        <v>9.703443</v>
      </c>
      <c r="X15" s="109" t="n">
        <v>9.74962</v>
      </c>
      <c r="Y15" s="109" t="n">
        <v>9.882180999999999</v>
      </c>
      <c r="Z15" s="109" t="n">
        <v>10.075589</v>
      </c>
      <c r="AA15" s="109" t="n">
        <v>10.182654</v>
      </c>
      <c r="AB15" s="109" t="n">
        <v>10.297264</v>
      </c>
      <c r="AC15" s="109" t="n">
        <v>10.515101</v>
      </c>
      <c r="AD15" s="109" t="n">
        <v>10.540243</v>
      </c>
      <c r="AE15" s="109" t="n">
        <v>10.756785</v>
      </c>
      <c r="AF15" s="109" t="n">
        <v>10.931746</v>
      </c>
      <c r="AG15" s="109" t="n">
        <v>11.056686</v>
      </c>
      <c r="AH15" s="109" t="n">
        <v>11.103702</v>
      </c>
      <c r="AI15" s="107" t="n">
        <v>0.013013</v>
      </c>
      <c r="AJ15" s="109" t="n"/>
      <c r="AK15" s="107" t="n"/>
    </row>
    <row r="17" ht="15" customHeight="1" s="44">
      <c r="A17" s="58" t="n"/>
      <c r="B17" s="65" t="inlineStr">
        <is>
          <t>Ticket Price (1996 cents per passenger mile)</t>
        </is>
      </c>
      <c r="C17" s="58" t="n"/>
      <c r="D17" s="58" t="n"/>
      <c r="E17" s="58" t="n"/>
      <c r="F17" s="58" t="n"/>
      <c r="G17" s="58" t="n"/>
      <c r="H17" s="58" t="n"/>
      <c r="I17" s="58" t="n"/>
      <c r="J17" s="58" t="n"/>
      <c r="K17" s="58" t="n"/>
      <c r="L17" s="58" t="n"/>
      <c r="M17" s="58" t="n"/>
      <c r="N17" s="58" t="n"/>
      <c r="O17" s="58" t="n"/>
      <c r="P17" s="58" t="n"/>
      <c r="Q17" s="58" t="n"/>
      <c r="R17" s="58" t="n"/>
      <c r="S17" s="58" t="n"/>
      <c r="T17" s="58" t="n"/>
      <c r="U17" s="58" t="n"/>
      <c r="V17" s="58" t="n"/>
      <c r="W17" s="58" t="n"/>
      <c r="X17" s="58" t="n"/>
      <c r="Y17" s="58" t="n"/>
      <c r="Z17" s="58" t="n"/>
      <c r="AA17" s="58" t="n"/>
      <c r="AB17" s="58" t="n"/>
      <c r="AC17" s="58" t="n"/>
      <c r="AD17" s="58" t="n"/>
      <c r="AE17" s="58" t="n"/>
      <c r="AF17" s="58" t="n"/>
      <c r="AG17" s="58" t="n"/>
      <c r="AH17" s="58" t="n"/>
      <c r="AI17" s="58" t="n"/>
    </row>
    <row r="18" ht="15" customHeight="1" s="44">
      <c r="A18" s="62" t="inlineStr">
        <is>
          <t>ATE000:ca_Yield-domesti</t>
        </is>
      </c>
      <c r="B18" s="66" t="inlineStr">
        <is>
          <t xml:space="preserve">  Domestic</t>
        </is>
      </c>
      <c r="C18" s="105" t="n">
        <v>10.244579</v>
      </c>
      <c r="D18" s="105" t="n">
        <v>10.456245</v>
      </c>
      <c r="E18" s="105" t="n">
        <v>10.679853</v>
      </c>
      <c r="F18" s="105" t="n">
        <v>10.913769</v>
      </c>
      <c r="G18" s="105" t="n">
        <v>11.128716</v>
      </c>
      <c r="H18" s="105" t="n">
        <v>11.364842</v>
      </c>
      <c r="I18" s="105" t="n">
        <v>11.560158</v>
      </c>
      <c r="J18" s="105" t="n">
        <v>11.786682</v>
      </c>
      <c r="K18" s="105" t="n">
        <v>11.962541</v>
      </c>
      <c r="L18" s="105" t="n">
        <v>12.176495</v>
      </c>
      <c r="M18" s="105" t="n">
        <v>12.357107</v>
      </c>
      <c r="N18" s="105" t="n">
        <v>12.533841</v>
      </c>
      <c r="O18" s="105" t="n">
        <v>12.715796</v>
      </c>
      <c r="P18" s="105" t="n">
        <v>12.874003</v>
      </c>
      <c r="Q18" s="105" t="n">
        <v>13.049356</v>
      </c>
      <c r="R18" s="105" t="n">
        <v>13.208055</v>
      </c>
      <c r="S18" s="105" t="n">
        <v>13.360472</v>
      </c>
      <c r="T18" s="105" t="n">
        <v>13.50455</v>
      </c>
      <c r="U18" s="105" t="n">
        <v>13.642983</v>
      </c>
      <c r="V18" s="105" t="n">
        <v>13.772008</v>
      </c>
      <c r="W18" s="105" t="n">
        <v>13.905027</v>
      </c>
      <c r="X18" s="105" t="n">
        <v>14.014963</v>
      </c>
      <c r="Y18" s="105" t="n">
        <v>14.138029</v>
      </c>
      <c r="Z18" s="105" t="n">
        <v>14.270167</v>
      </c>
      <c r="AA18" s="105" t="n">
        <v>14.380939</v>
      </c>
      <c r="AB18" s="105" t="n">
        <v>14.490034</v>
      </c>
      <c r="AC18" s="105" t="n">
        <v>14.615273</v>
      </c>
      <c r="AD18" s="105" t="n">
        <v>14.699203</v>
      </c>
      <c r="AE18" s="105" t="n">
        <v>14.817838</v>
      </c>
      <c r="AF18" s="105" t="n">
        <v>14.925501</v>
      </c>
      <c r="AG18" s="105" t="n">
        <v>15.020353</v>
      </c>
      <c r="AH18" s="105" t="n">
        <v>15.096622</v>
      </c>
      <c r="AI18" s="103" t="n">
        <v>0.012586</v>
      </c>
      <c r="AJ18" s="106" t="n"/>
      <c r="AK18" s="104" t="n"/>
    </row>
    <row r="19" ht="15" customHeight="1" s="44">
      <c r="A19" s="62" t="inlineStr">
        <is>
          <t>ATE000:ca_Yield-interna</t>
        </is>
      </c>
      <c r="B19" s="66" t="inlineStr">
        <is>
          <t xml:space="preserve">  International</t>
        </is>
      </c>
      <c r="C19" s="105" t="n">
        <v>12.689043</v>
      </c>
      <c r="D19" s="105" t="n">
        <v>13.29974</v>
      </c>
      <c r="E19" s="105" t="n">
        <v>13.750233</v>
      </c>
      <c r="F19" s="105" t="n">
        <v>14.102692</v>
      </c>
      <c r="G19" s="105" t="n">
        <v>14.388599</v>
      </c>
      <c r="H19" s="105" t="n">
        <v>14.642144</v>
      </c>
      <c r="I19" s="105" t="n">
        <v>14.862752</v>
      </c>
      <c r="J19" s="105" t="n">
        <v>15.077734</v>
      </c>
      <c r="K19" s="105" t="n">
        <v>15.272312</v>
      </c>
      <c r="L19" s="105" t="n">
        <v>15.472273</v>
      </c>
      <c r="M19" s="105" t="n">
        <v>15.661893</v>
      </c>
      <c r="N19" s="105" t="n">
        <v>15.849859</v>
      </c>
      <c r="O19" s="105" t="n">
        <v>16.039286</v>
      </c>
      <c r="P19" s="105" t="n">
        <v>16.223349</v>
      </c>
      <c r="Q19" s="105" t="n">
        <v>16.412594</v>
      </c>
      <c r="R19" s="105" t="n">
        <v>16.598665</v>
      </c>
      <c r="S19" s="105" t="n">
        <v>16.784237</v>
      </c>
      <c r="T19" s="105" t="n">
        <v>16.968792</v>
      </c>
      <c r="U19" s="105" t="n">
        <v>17.153091</v>
      </c>
      <c r="V19" s="105" t="n">
        <v>17.336201</v>
      </c>
      <c r="W19" s="105" t="n">
        <v>17.521528</v>
      </c>
      <c r="X19" s="105" t="n">
        <v>17.702099</v>
      </c>
      <c r="Y19" s="105" t="n">
        <v>17.886961</v>
      </c>
      <c r="Z19" s="105" t="n">
        <v>18.074991</v>
      </c>
      <c r="AA19" s="105" t="n">
        <v>18.258585</v>
      </c>
      <c r="AB19" s="105" t="n">
        <v>18.442614</v>
      </c>
      <c r="AC19" s="105" t="n">
        <v>18.631611</v>
      </c>
      <c r="AD19" s="105" t="n">
        <v>18.811081</v>
      </c>
      <c r="AE19" s="105" t="n">
        <v>19.000069</v>
      </c>
      <c r="AF19" s="105" t="n">
        <v>19.187056</v>
      </c>
      <c r="AG19" s="105" t="n">
        <v>19.371546</v>
      </c>
      <c r="AH19" s="105" t="n">
        <v>19.55209</v>
      </c>
      <c r="AI19" s="103" t="n">
        <v>0.014044</v>
      </c>
      <c r="AJ19" s="106" t="n"/>
      <c r="AK19" s="104" t="n"/>
    </row>
    <row r="20" ht="15" customHeight="1" s="44">
      <c r="A20" s="62" t="inlineStr">
        <is>
          <t>ATE000:ca_Yield-non_u.s</t>
        </is>
      </c>
      <c r="B20" s="66" t="inlineStr">
        <is>
          <t xml:space="preserve">  Non-U.S. 1/</t>
        </is>
      </c>
      <c r="C20" s="105" t="n">
        <v>12.689043</v>
      </c>
      <c r="D20" s="105" t="n">
        <v>13.29974</v>
      </c>
      <c r="E20" s="105" t="n">
        <v>13.750233</v>
      </c>
      <c r="F20" s="105" t="n">
        <v>14.102692</v>
      </c>
      <c r="G20" s="105" t="n">
        <v>14.388599</v>
      </c>
      <c r="H20" s="105" t="n">
        <v>14.642144</v>
      </c>
      <c r="I20" s="105" t="n">
        <v>14.862752</v>
      </c>
      <c r="J20" s="105" t="n">
        <v>15.077734</v>
      </c>
      <c r="K20" s="105" t="n">
        <v>15.272312</v>
      </c>
      <c r="L20" s="105" t="n">
        <v>15.472273</v>
      </c>
      <c r="M20" s="105" t="n">
        <v>15.661893</v>
      </c>
      <c r="N20" s="105" t="n">
        <v>15.849859</v>
      </c>
      <c r="O20" s="105" t="n">
        <v>16.039286</v>
      </c>
      <c r="P20" s="105" t="n">
        <v>16.223349</v>
      </c>
      <c r="Q20" s="105" t="n">
        <v>16.412594</v>
      </c>
      <c r="R20" s="105" t="n">
        <v>16.598665</v>
      </c>
      <c r="S20" s="105" t="n">
        <v>16.784237</v>
      </c>
      <c r="T20" s="105" t="n">
        <v>16.968792</v>
      </c>
      <c r="U20" s="105" t="n">
        <v>17.153091</v>
      </c>
      <c r="V20" s="105" t="n">
        <v>17.336201</v>
      </c>
      <c r="W20" s="105" t="n">
        <v>17.521528</v>
      </c>
      <c r="X20" s="105" t="n">
        <v>17.702099</v>
      </c>
      <c r="Y20" s="105" t="n">
        <v>17.886961</v>
      </c>
      <c r="Z20" s="105" t="n">
        <v>18.074991</v>
      </c>
      <c r="AA20" s="105" t="n">
        <v>18.258585</v>
      </c>
      <c r="AB20" s="105" t="n">
        <v>18.442614</v>
      </c>
      <c r="AC20" s="105" t="n">
        <v>18.631611</v>
      </c>
      <c r="AD20" s="105" t="n">
        <v>18.811081</v>
      </c>
      <c r="AE20" s="105" t="n">
        <v>19.000069</v>
      </c>
      <c r="AF20" s="105" t="n">
        <v>19.187056</v>
      </c>
      <c r="AG20" s="105" t="n">
        <v>19.371546</v>
      </c>
      <c r="AH20" s="105" t="n">
        <v>19.55209</v>
      </c>
      <c r="AI20" s="103" t="n">
        <v>0.014044</v>
      </c>
      <c r="AJ20" s="106" t="n"/>
      <c r="AK20" s="104" t="n"/>
    </row>
    <row r="22" ht="15" customHeight="1" s="44">
      <c r="A22" s="58" t="n"/>
      <c r="B22" s="65" t="inlineStr">
        <is>
          <t>Load Factor (fraction of seats filled)</t>
        </is>
      </c>
      <c r="C22" s="58" t="n"/>
      <c r="D22" s="58" t="n"/>
      <c r="E22" s="58" t="n"/>
      <c r="F22" s="58" t="n"/>
      <c r="G22" s="58" t="n"/>
      <c r="H22" s="58" t="n"/>
      <c r="I22" s="58" t="n"/>
      <c r="J22" s="58" t="n"/>
      <c r="K22" s="58" t="n"/>
      <c r="L22" s="58" t="n"/>
      <c r="M22" s="58" t="n"/>
      <c r="N22" s="58" t="n"/>
      <c r="O22" s="58" t="n"/>
      <c r="P22" s="58" t="n"/>
      <c r="Q22" s="58" t="n"/>
      <c r="R22" s="58" t="n"/>
      <c r="S22" s="58" t="n"/>
      <c r="T22" s="58" t="n"/>
      <c r="U22" s="58" t="n"/>
      <c r="V22" s="58" t="n"/>
      <c r="W22" s="58" t="n"/>
      <c r="X22" s="58" t="n"/>
      <c r="Y22" s="58" t="n"/>
      <c r="Z22" s="58" t="n"/>
      <c r="AA22" s="58" t="n"/>
      <c r="AB22" s="58" t="n"/>
      <c r="AC22" s="58" t="n"/>
      <c r="AD22" s="58" t="n"/>
      <c r="AE22" s="58" t="n"/>
      <c r="AF22" s="58" t="n"/>
      <c r="AG22" s="58" t="n"/>
      <c r="AH22" s="58" t="n"/>
      <c r="AI22" s="58" t="n"/>
    </row>
    <row r="23" ht="15" customHeight="1" s="44">
      <c r="A23" s="62" t="inlineStr">
        <is>
          <t>ATE000:da_LoadFactor,Do</t>
        </is>
      </c>
      <c r="B23" s="66" t="inlineStr">
        <is>
          <t xml:space="preserve">  U.S. Domestic</t>
        </is>
      </c>
      <c r="C23" s="73" t="n">
        <v>0.853785</v>
      </c>
      <c r="D23" s="73" t="n">
        <v>0.855828</v>
      </c>
      <c r="E23" s="73" t="n">
        <v>0.857622</v>
      </c>
      <c r="F23" s="73" t="n">
        <v>0.859201</v>
      </c>
      <c r="G23" s="73" t="n">
        <v>0.860594</v>
      </c>
      <c r="H23" s="73" t="n">
        <v>0.861826</v>
      </c>
      <c r="I23" s="73" t="n">
        <v>0.862918</v>
      </c>
      <c r="J23" s="73" t="n">
        <v>0.863889</v>
      </c>
      <c r="K23" s="73" t="n">
        <v>0.864754</v>
      </c>
      <c r="L23" s="73" t="n">
        <v>0.865528</v>
      </c>
      <c r="M23" s="73" t="n">
        <v>0.866222</v>
      </c>
      <c r="N23" s="73" t="n">
        <v>0.866846</v>
      </c>
      <c r="O23" s="73" t="n">
        <v>0.867407</v>
      </c>
      <c r="P23" s="73" t="n">
        <v>0.867914</v>
      </c>
      <c r="Q23" s="73" t="n">
        <v>0.868375</v>
      </c>
      <c r="R23" s="73" t="n">
        <v>0.868795</v>
      </c>
      <c r="S23" s="73" t="n">
        <v>0.869179</v>
      </c>
      <c r="T23" s="73" t="n">
        <v>0.86953</v>
      </c>
      <c r="U23" s="73" t="n">
        <v>0.869854</v>
      </c>
      <c r="V23" s="73" t="n">
        <v>0.870152</v>
      </c>
      <c r="W23" s="73" t="n">
        <v>0.8704499999999999</v>
      </c>
      <c r="X23" s="73" t="n">
        <v>0.870749</v>
      </c>
      <c r="Y23" s="73" t="n">
        <v>0.871048</v>
      </c>
      <c r="Z23" s="73" t="n">
        <v>0.871346</v>
      </c>
      <c r="AA23" s="73" t="n">
        <v>0.871645</v>
      </c>
      <c r="AB23" s="73" t="n">
        <v>0.8719440000000001</v>
      </c>
      <c r="AC23" s="73" t="n">
        <v>0.872243</v>
      </c>
      <c r="AD23" s="73" t="n">
        <v>0.872542</v>
      </c>
      <c r="AE23" s="73" t="n">
        <v>0.872842</v>
      </c>
      <c r="AF23" s="73" t="n">
        <v>0.8731409999999999</v>
      </c>
      <c r="AG23" s="73" t="n">
        <v>0.87344</v>
      </c>
      <c r="AH23" s="73" t="n">
        <v>0.87344</v>
      </c>
      <c r="AI23" s="103" t="n">
        <v>0.000734</v>
      </c>
      <c r="AJ23" s="74" t="n"/>
      <c r="AK23" s="104" t="n"/>
    </row>
    <row r="24" ht="15" customHeight="1" s="44">
      <c r="A24" s="62" t="inlineStr">
        <is>
          <t>ATE000:ea_LoadFactor,In</t>
        </is>
      </c>
      <c r="B24" s="66" t="inlineStr">
        <is>
          <t xml:space="preserve">  U.S. International</t>
        </is>
      </c>
      <c r="C24" s="73" t="n">
        <v>0.8131119999999999</v>
      </c>
      <c r="D24" s="73" t="n">
        <v>0.813076</v>
      </c>
      <c r="E24" s="73" t="n">
        <v>0.813083</v>
      </c>
      <c r="F24" s="73" t="n">
        <v>0.813123</v>
      </c>
      <c r="G24" s="73" t="n">
        <v>0.813178</v>
      </c>
      <c r="H24" s="73" t="n">
        <v>0.813244</v>
      </c>
      <c r="I24" s="73" t="n">
        <v>0.813314</v>
      </c>
      <c r="J24" s="73" t="n">
        <v>0.813394</v>
      </c>
      <c r="K24" s="73" t="n">
        <v>0.8134749999999999</v>
      </c>
      <c r="L24" s="73" t="n">
        <v>0.81355</v>
      </c>
      <c r="M24" s="73" t="n">
        <v>0.813625</v>
      </c>
      <c r="N24" s="73" t="n">
        <v>0.813699</v>
      </c>
      <c r="O24" s="73" t="n">
        <v>0.8137720000000001</v>
      </c>
      <c r="P24" s="73" t="n">
        <v>0.813846</v>
      </c>
      <c r="Q24" s="73" t="n">
        <v>0.81392</v>
      </c>
      <c r="R24" s="73" t="n">
        <v>0.813993</v>
      </c>
      <c r="S24" s="73" t="n">
        <v>0.814066</v>
      </c>
      <c r="T24" s="73" t="n">
        <v>0.8141389999999999</v>
      </c>
      <c r="U24" s="73" t="n">
        <v>0.814211</v>
      </c>
      <c r="V24" s="73" t="n">
        <v>0.814282</v>
      </c>
      <c r="W24" s="73" t="n">
        <v>0.814353</v>
      </c>
      <c r="X24" s="73" t="n">
        <v>0.814425</v>
      </c>
      <c r="Y24" s="73" t="n">
        <v>0.814496</v>
      </c>
      <c r="Z24" s="73" t="n">
        <v>0.814567</v>
      </c>
      <c r="AA24" s="73" t="n">
        <v>0.814638</v>
      </c>
      <c r="AB24" s="73" t="n">
        <v>0.81471</v>
      </c>
      <c r="AC24" s="73" t="n">
        <v>0.814781</v>
      </c>
      <c r="AD24" s="73" t="n">
        <v>0.814852</v>
      </c>
      <c r="AE24" s="73" t="n">
        <v>0.814924</v>
      </c>
      <c r="AF24" s="73" t="n">
        <v>0.814995</v>
      </c>
      <c r="AG24" s="73" t="n">
        <v>0.815066</v>
      </c>
      <c r="AH24" s="73" t="n">
        <v>0.815066</v>
      </c>
      <c r="AI24" s="103" t="n">
        <v>7.7e-05</v>
      </c>
      <c r="AJ24" s="74" t="n"/>
      <c r="AK24" s="104" t="n"/>
    </row>
    <row r="26" ht="15" customHeight="1" s="44">
      <c r="A26" s="58" t="n"/>
      <c r="B26" s="65" t="inlineStr">
        <is>
          <t>Driver Variables</t>
        </is>
      </c>
      <c r="C26" s="58" t="n"/>
      <c r="D26" s="58" t="n"/>
      <c r="E26" s="58" t="n"/>
      <c r="F26" s="58" t="n"/>
      <c r="G26" s="58" t="n"/>
      <c r="H26" s="58" t="n"/>
      <c r="I26" s="58" t="n"/>
      <c r="J26" s="58" t="n"/>
      <c r="K26" s="58" t="n"/>
      <c r="L26" s="58" t="n"/>
      <c r="M26" s="58" t="n"/>
      <c r="N26" s="58" t="n"/>
      <c r="O26" s="58" t="n"/>
      <c r="P26" s="58" t="n"/>
      <c r="Q26" s="58" t="n"/>
      <c r="R26" s="58" t="n"/>
      <c r="S26" s="58" t="n"/>
      <c r="T26" s="58" t="n"/>
      <c r="U26" s="58" t="n"/>
      <c r="V26" s="58" t="n"/>
      <c r="W26" s="58" t="n"/>
      <c r="X26" s="58" t="n"/>
      <c r="Y26" s="58" t="n"/>
      <c r="Z26" s="58" t="n"/>
      <c r="AA26" s="58" t="n"/>
      <c r="AB26" s="58" t="n"/>
      <c r="AC26" s="58" t="n"/>
      <c r="AD26" s="58" t="n"/>
      <c r="AE26" s="58" t="n"/>
      <c r="AF26" s="58" t="n"/>
      <c r="AG26" s="58" t="n"/>
      <c r="AH26" s="58" t="n"/>
      <c r="AI26" s="58" t="n"/>
    </row>
    <row r="27" ht="15" customHeight="1" s="44">
      <c r="A27" s="58" t="n"/>
      <c r="B27" s="65" t="inlineStr">
        <is>
          <t xml:space="preserve">  Population (millions)</t>
        </is>
      </c>
      <c r="C27" s="58" t="n"/>
      <c r="D27" s="58" t="n"/>
      <c r="E27" s="58" t="n"/>
      <c r="F27" s="58" t="n"/>
      <c r="G27" s="58" t="n"/>
      <c r="H27" s="58" t="n"/>
      <c r="I27" s="58" t="n"/>
      <c r="J27" s="58" t="n"/>
      <c r="K27" s="58" t="n"/>
      <c r="L27" s="58" t="n"/>
      <c r="M27" s="58" t="n"/>
      <c r="N27" s="58" t="n"/>
      <c r="O27" s="58" t="n"/>
      <c r="P27" s="58" t="n"/>
      <c r="Q27" s="58" t="n"/>
      <c r="R27" s="58" t="n"/>
      <c r="S27" s="58" t="n"/>
      <c r="T27" s="58" t="n"/>
      <c r="U27" s="58" t="n"/>
      <c r="V27" s="58" t="n"/>
      <c r="W27" s="58" t="n"/>
      <c r="X27" s="58" t="n"/>
      <c r="Y27" s="58" t="n"/>
      <c r="Z27" s="58" t="n"/>
      <c r="AA27" s="58" t="n"/>
      <c r="AB27" s="58" t="n"/>
      <c r="AC27" s="58" t="n"/>
      <c r="AD27" s="58" t="n"/>
      <c r="AE27" s="58" t="n"/>
      <c r="AF27" s="58" t="n"/>
      <c r="AG27" s="58" t="n"/>
      <c r="AH27" s="58" t="n"/>
      <c r="AI27" s="58" t="n"/>
    </row>
    <row r="28" ht="15" customHeight="1" s="44">
      <c r="A28" s="62" t="inlineStr">
        <is>
          <t>ATE000:pop_JF_US</t>
        </is>
      </c>
      <c r="B28" s="66" t="inlineStr">
        <is>
          <t xml:space="preserve">    United States</t>
        </is>
      </c>
      <c r="C28" s="67" t="n">
        <v>330.987396</v>
      </c>
      <c r="D28" s="67" t="n">
        <v>333.336029</v>
      </c>
      <c r="E28" s="67" t="n">
        <v>335.673431</v>
      </c>
      <c r="F28" s="67" t="n">
        <v>337.995819</v>
      </c>
      <c r="G28" s="67" t="n">
        <v>340.296906</v>
      </c>
      <c r="H28" s="67" t="n">
        <v>342.573395</v>
      </c>
      <c r="I28" s="67" t="n">
        <v>344.823608</v>
      </c>
      <c r="J28" s="67" t="n">
        <v>347.048645</v>
      </c>
      <c r="K28" s="67" t="n">
        <v>349.241241</v>
      </c>
      <c r="L28" s="67" t="n">
        <v>351.397125</v>
      </c>
      <c r="M28" s="67" t="n">
        <v>353.525024</v>
      </c>
      <c r="N28" s="67" t="n">
        <v>355.612091</v>
      </c>
      <c r="O28" s="67" t="n">
        <v>357.641174</v>
      </c>
      <c r="P28" s="67" t="n">
        <v>359.622833</v>
      </c>
      <c r="Q28" s="67" t="n">
        <v>361.557129</v>
      </c>
      <c r="R28" s="67" t="n">
        <v>363.444702</v>
      </c>
      <c r="S28" s="67" t="n">
        <v>365.286713</v>
      </c>
      <c r="T28" s="67" t="n">
        <v>367.084839</v>
      </c>
      <c r="U28" s="67" t="n">
        <v>368.841064</v>
      </c>
      <c r="V28" s="67" t="n">
        <v>370.557465</v>
      </c>
      <c r="W28" s="67" t="n">
        <v>372.236481</v>
      </c>
      <c r="X28" s="67" t="n">
        <v>373.880707</v>
      </c>
      <c r="Y28" s="67" t="n">
        <v>375.493317</v>
      </c>
      <c r="Z28" s="67" t="n">
        <v>377.077637</v>
      </c>
      <c r="AA28" s="67" t="n">
        <v>378.637451</v>
      </c>
      <c r="AB28" s="67" t="n">
        <v>380.177277</v>
      </c>
      <c r="AC28" s="67" t="n">
        <v>381.701904</v>
      </c>
      <c r="AD28" s="67" t="n">
        <v>383.215393</v>
      </c>
      <c r="AE28" s="67" t="n">
        <v>384.720886</v>
      </c>
      <c r="AF28" s="67" t="n">
        <v>386.222626</v>
      </c>
      <c r="AG28" s="67" t="n">
        <v>387.724487</v>
      </c>
      <c r="AH28" s="67" t="n">
        <v>389.217316</v>
      </c>
      <c r="AI28" s="103" t="n">
        <v>0.005241</v>
      </c>
      <c r="AJ28" s="69" t="n"/>
      <c r="AK28" s="104" t="n"/>
    </row>
    <row r="29" ht="15" customHeight="1" s="44">
      <c r="A29" s="62" t="inlineStr">
        <is>
          <t>ATE000:pop_JF_Canada</t>
        </is>
      </c>
      <c r="B29" s="66" t="inlineStr">
        <is>
          <t xml:space="preserve">    Canada</t>
        </is>
      </c>
      <c r="C29" s="67" t="n">
        <v>37.376499</v>
      </c>
      <c r="D29" s="67" t="n">
        <v>37.731201</v>
      </c>
      <c r="E29" s="67" t="n">
        <v>38.084301</v>
      </c>
      <c r="F29" s="67" t="n">
        <v>38.4356</v>
      </c>
      <c r="G29" s="67" t="n">
        <v>38.785702</v>
      </c>
      <c r="H29" s="67" t="n">
        <v>39.1343</v>
      </c>
      <c r="I29" s="67" t="n">
        <v>39.480801</v>
      </c>
      <c r="J29" s="67" t="n">
        <v>39.824501</v>
      </c>
      <c r="K29" s="67" t="n">
        <v>40.164902</v>
      </c>
      <c r="L29" s="67" t="n">
        <v>40.501499</v>
      </c>
      <c r="M29" s="67" t="n">
        <v>40.833698</v>
      </c>
      <c r="N29" s="67" t="n">
        <v>41.161301</v>
      </c>
      <c r="O29" s="67" t="n">
        <v>41.484001</v>
      </c>
      <c r="P29" s="67" t="n">
        <v>41.8018</v>
      </c>
      <c r="Q29" s="67" t="n">
        <v>42.1147</v>
      </c>
      <c r="R29" s="67" t="n">
        <v>42.423</v>
      </c>
      <c r="S29" s="67" t="n">
        <v>42.727001</v>
      </c>
      <c r="T29" s="67" t="n">
        <v>43.027</v>
      </c>
      <c r="U29" s="67" t="n">
        <v>43.323502</v>
      </c>
      <c r="V29" s="67" t="n">
        <v>43.617001</v>
      </c>
      <c r="W29" s="67" t="n">
        <v>43.9077</v>
      </c>
      <c r="X29" s="67" t="n">
        <v>44.196201</v>
      </c>
      <c r="Y29" s="67" t="n">
        <v>44.4827</v>
      </c>
      <c r="Z29" s="67" t="n">
        <v>44.767799</v>
      </c>
      <c r="AA29" s="67" t="n">
        <v>45.051498</v>
      </c>
      <c r="AB29" s="67" t="n">
        <v>45.334301</v>
      </c>
      <c r="AC29" s="67" t="n">
        <v>45.616501</v>
      </c>
      <c r="AD29" s="67" t="n">
        <v>45.898399</v>
      </c>
      <c r="AE29" s="67" t="n">
        <v>46.180302</v>
      </c>
      <c r="AF29" s="67" t="n">
        <v>46.462601</v>
      </c>
      <c r="AG29" s="67" t="n">
        <v>46.745602</v>
      </c>
      <c r="AH29" s="67" t="n">
        <v>46.926899</v>
      </c>
      <c r="AI29" s="103" t="n">
        <v>0.007367</v>
      </c>
      <c r="AJ29" s="69" t="n"/>
      <c r="AK29" s="104" t="n"/>
    </row>
    <row r="30" ht="15" customHeight="1" s="44">
      <c r="A30" s="62" t="inlineStr">
        <is>
          <t>ATE000:pop_JF_Central_A</t>
        </is>
      </c>
      <c r="B30" s="66" t="inlineStr">
        <is>
          <t xml:space="preserve">    Central America</t>
        </is>
      </c>
      <c r="C30" s="67" t="n">
        <v>223.293015</v>
      </c>
      <c r="D30" s="67" t="n">
        <v>225.624481</v>
      </c>
      <c r="E30" s="67" t="n">
        <v>227.875443</v>
      </c>
      <c r="F30" s="67" t="n">
        <v>230.091629</v>
      </c>
      <c r="G30" s="67" t="n">
        <v>232.270309</v>
      </c>
      <c r="H30" s="67" t="n">
        <v>234.408401</v>
      </c>
      <c r="I30" s="67" t="n">
        <v>236.503403</v>
      </c>
      <c r="J30" s="67" t="n">
        <v>238.507797</v>
      </c>
      <c r="K30" s="67" t="n">
        <v>240.471542</v>
      </c>
      <c r="L30" s="67" t="n">
        <v>242.393341</v>
      </c>
      <c r="M30" s="67" t="n">
        <v>244.271408</v>
      </c>
      <c r="N30" s="67" t="n">
        <v>246.104401</v>
      </c>
      <c r="O30" s="67" t="n">
        <v>247.835861</v>
      </c>
      <c r="P30" s="67" t="n">
        <v>249.523087</v>
      </c>
      <c r="Q30" s="67" t="n">
        <v>251.166214</v>
      </c>
      <c r="R30" s="67" t="n">
        <v>252.765549</v>
      </c>
      <c r="S30" s="67" t="n">
        <v>254.32132</v>
      </c>
      <c r="T30" s="67" t="n">
        <v>255.775482</v>
      </c>
      <c r="U30" s="67" t="n">
        <v>257.185852</v>
      </c>
      <c r="V30" s="67" t="n">
        <v>258.552429</v>
      </c>
      <c r="W30" s="67" t="n">
        <v>259.875519</v>
      </c>
      <c r="X30" s="67" t="n">
        <v>261.15564</v>
      </c>
      <c r="Y30" s="67" t="n">
        <v>262.334412</v>
      </c>
      <c r="Z30" s="67" t="n">
        <v>263.470032</v>
      </c>
      <c r="AA30" s="67" t="n">
        <v>264.562134</v>
      </c>
      <c r="AB30" s="67" t="n">
        <v>265.610596</v>
      </c>
      <c r="AC30" s="67" t="n">
        <v>266.612396</v>
      </c>
      <c r="AD30" s="67" t="n">
        <v>267.493683</v>
      </c>
      <c r="AE30" s="67" t="n">
        <v>268.31723</v>
      </c>
      <c r="AF30" s="67" t="n">
        <v>269.108734</v>
      </c>
      <c r="AG30" s="67" t="n">
        <v>269.895477</v>
      </c>
      <c r="AH30" s="67" t="n">
        <v>270.69632</v>
      </c>
      <c r="AI30" s="103" t="n">
        <v>0.006229</v>
      </c>
      <c r="AJ30" s="69" t="n"/>
      <c r="AK30" s="104" t="n"/>
    </row>
    <row r="31" ht="15" customHeight="1" s="44">
      <c r="A31" s="62" t="inlineStr">
        <is>
          <t>ATE000:pop_JF_South_Am</t>
        </is>
      </c>
      <c r="B31" s="66" t="inlineStr">
        <is>
          <t xml:space="preserve">    South America</t>
        </is>
      </c>
      <c r="C31" s="67" t="n">
        <v>431.456482</v>
      </c>
      <c r="D31" s="67" t="n">
        <v>435.031067</v>
      </c>
      <c r="E31" s="67" t="n">
        <v>438.428772</v>
      </c>
      <c r="F31" s="67" t="n">
        <v>441.749084</v>
      </c>
      <c r="G31" s="67" t="n">
        <v>444.991302</v>
      </c>
      <c r="H31" s="67" t="n">
        <v>448.154999</v>
      </c>
      <c r="I31" s="67" t="n">
        <v>451.239288</v>
      </c>
      <c r="J31" s="67" t="n">
        <v>454.136627</v>
      </c>
      <c r="K31" s="67" t="n">
        <v>456.954742</v>
      </c>
      <c r="L31" s="67" t="n">
        <v>459.693573</v>
      </c>
      <c r="M31" s="67" t="n">
        <v>462.353363</v>
      </c>
      <c r="N31" s="67" t="n">
        <v>464.933929</v>
      </c>
      <c r="O31" s="67" t="n">
        <v>467.310669</v>
      </c>
      <c r="P31" s="67" t="n">
        <v>469.607452</v>
      </c>
      <c r="Q31" s="67" t="n">
        <v>471.825043</v>
      </c>
      <c r="R31" s="67" t="n">
        <v>473.964691</v>
      </c>
      <c r="S31" s="67" t="n">
        <v>476.027161</v>
      </c>
      <c r="T31" s="67" t="n">
        <v>477.884552</v>
      </c>
      <c r="U31" s="67" t="n">
        <v>479.663391</v>
      </c>
      <c r="V31" s="67" t="n">
        <v>481.364685</v>
      </c>
      <c r="W31" s="67" t="n">
        <v>482.990356</v>
      </c>
      <c r="X31" s="67" t="n">
        <v>484.541138</v>
      </c>
      <c r="Y31" s="67" t="n">
        <v>485.887299</v>
      </c>
      <c r="Z31" s="67" t="n">
        <v>487.156097</v>
      </c>
      <c r="AA31" s="67" t="n">
        <v>488.350952</v>
      </c>
      <c r="AB31" s="67" t="n">
        <v>489.474823</v>
      </c>
      <c r="AC31" s="67" t="n">
        <v>490.526276</v>
      </c>
      <c r="AD31" s="67" t="n">
        <v>491.353088</v>
      </c>
      <c r="AE31" s="67" t="n">
        <v>492.088379</v>
      </c>
      <c r="AF31" s="67" t="n">
        <v>492.771057</v>
      </c>
      <c r="AG31" s="67" t="n">
        <v>493.442749</v>
      </c>
      <c r="AH31" s="67" t="n">
        <v>494.132111</v>
      </c>
      <c r="AI31" s="103" t="n">
        <v>0.004385</v>
      </c>
      <c r="AJ31" s="69" t="n"/>
      <c r="AK31" s="104" t="n"/>
    </row>
    <row r="32" ht="15" customHeight="1" s="44">
      <c r="A32" s="62" t="inlineStr">
        <is>
          <t>ATE000:pop_JF_Europe</t>
        </is>
      </c>
      <c r="B32" s="66" t="inlineStr">
        <is>
          <t xml:space="preserve">    Europe</t>
        </is>
      </c>
      <c r="C32" s="67" t="n">
        <v>639.061096</v>
      </c>
      <c r="D32" s="67" t="n">
        <v>641.000244</v>
      </c>
      <c r="E32" s="67" t="n">
        <v>642.565735</v>
      </c>
      <c r="F32" s="67" t="n">
        <v>643.837708</v>
      </c>
      <c r="G32" s="67" t="n">
        <v>644.940063</v>
      </c>
      <c r="H32" s="67" t="n">
        <v>645.944519</v>
      </c>
      <c r="I32" s="67" t="n">
        <v>646.940308</v>
      </c>
      <c r="J32" s="67" t="n">
        <v>647.875366</v>
      </c>
      <c r="K32" s="67" t="n">
        <v>648.752869</v>
      </c>
      <c r="L32" s="67" t="n">
        <v>649.577209</v>
      </c>
      <c r="M32" s="67" t="n">
        <v>650.348022</v>
      </c>
      <c r="N32" s="67" t="n">
        <v>651.092346</v>
      </c>
      <c r="O32" s="67" t="n">
        <v>651.77179</v>
      </c>
      <c r="P32" s="67" t="n">
        <v>652.407654</v>
      </c>
      <c r="Q32" s="67" t="n">
        <v>652.987244</v>
      </c>
      <c r="R32" s="67" t="n">
        <v>653.499329</v>
      </c>
      <c r="S32" s="67" t="n">
        <v>653.939697</v>
      </c>
      <c r="T32" s="67" t="n">
        <v>654.307373</v>
      </c>
      <c r="U32" s="67" t="n">
        <v>654.6060179999999</v>
      </c>
      <c r="V32" s="67" t="n">
        <v>654.835693</v>
      </c>
      <c r="W32" s="67" t="n">
        <v>654.995178</v>
      </c>
      <c r="X32" s="67" t="n">
        <v>655.073303</v>
      </c>
      <c r="Y32" s="67" t="n">
        <v>655.071411</v>
      </c>
      <c r="Z32" s="67" t="n">
        <v>655.006836</v>
      </c>
      <c r="AA32" s="67" t="n">
        <v>654.849731</v>
      </c>
      <c r="AB32" s="67" t="n">
        <v>654.608337</v>
      </c>
      <c r="AC32" s="67" t="n">
        <v>654.279236</v>
      </c>
      <c r="AD32" s="67" t="n">
        <v>653.8294069999999</v>
      </c>
      <c r="AE32" s="67" t="n">
        <v>653.302673</v>
      </c>
      <c r="AF32" s="67" t="n">
        <v>652.684814</v>
      </c>
      <c r="AG32" s="67" t="n">
        <v>652.010376</v>
      </c>
      <c r="AH32" s="67" t="n">
        <v>651.279846</v>
      </c>
      <c r="AI32" s="103" t="n">
        <v>0.000611</v>
      </c>
      <c r="AJ32" s="69" t="n"/>
      <c r="AK32" s="104" t="n"/>
    </row>
    <row r="33" ht="15" customHeight="1" s="44">
      <c r="A33" s="62" t="inlineStr">
        <is>
          <t>ATE000:pop_JF_Africa</t>
        </is>
      </c>
      <c r="B33" s="66" t="inlineStr">
        <is>
          <t xml:space="preserve">    Africa</t>
        </is>
      </c>
      <c r="C33" s="67" t="n">
        <v>1294.498047</v>
      </c>
      <c r="D33" s="67" t="n">
        <v>1323.92395</v>
      </c>
      <c r="E33" s="67" t="n">
        <v>1355.161011</v>
      </c>
      <c r="F33" s="67" t="n">
        <v>1386.375977</v>
      </c>
      <c r="G33" s="67" t="n">
        <v>1417.56604</v>
      </c>
      <c r="H33" s="67" t="n">
        <v>1448.730957</v>
      </c>
      <c r="I33" s="67" t="n">
        <v>1479.868042</v>
      </c>
      <c r="J33" s="67" t="n">
        <v>1512.948975</v>
      </c>
      <c r="K33" s="67" t="n">
        <v>1546.001953</v>
      </c>
      <c r="L33" s="67" t="n">
        <v>1579.031006</v>
      </c>
      <c r="M33" s="67" t="n">
        <v>1612.041992</v>
      </c>
      <c r="N33" s="67" t="n">
        <v>1645.03894</v>
      </c>
      <c r="O33" s="67" t="n">
        <v>1680.089966</v>
      </c>
      <c r="P33" s="67" t="n">
        <v>1715.123047</v>
      </c>
      <c r="Q33" s="67" t="n">
        <v>1750.139038</v>
      </c>
      <c r="R33" s="67" t="n">
        <v>1785.140991</v>
      </c>
      <c r="S33" s="67" t="n">
        <v>1820.129028</v>
      </c>
      <c r="T33" s="67" t="n">
        <v>1856.927979</v>
      </c>
      <c r="U33" s="67" t="n">
        <v>1893.713013</v>
      </c>
      <c r="V33" s="67" t="n">
        <v>1930.483032</v>
      </c>
      <c r="W33" s="67" t="n">
        <v>1967.239014</v>
      </c>
      <c r="X33" s="67" t="n">
        <v>2003.979004</v>
      </c>
      <c r="Y33" s="67" t="n">
        <v>2041.97998</v>
      </c>
      <c r="Z33" s="67" t="n">
        <v>2079.967041</v>
      </c>
      <c r="AA33" s="67" t="n">
        <v>2117.937988</v>
      </c>
      <c r="AB33" s="67" t="n">
        <v>2155.893066</v>
      </c>
      <c r="AC33" s="67" t="n">
        <v>2193.827881</v>
      </c>
      <c r="AD33" s="67" t="n">
        <v>2232.468018</v>
      </c>
      <c r="AE33" s="67" t="n">
        <v>2271.083984</v>
      </c>
      <c r="AF33" s="67" t="n">
        <v>2309.687988</v>
      </c>
      <c r="AG33" s="67" t="n">
        <v>2348.291992</v>
      </c>
      <c r="AH33" s="67" t="n">
        <v>2386.906982</v>
      </c>
      <c r="AI33" s="103" t="n">
        <v>0.019934</v>
      </c>
      <c r="AJ33" s="69" t="n"/>
      <c r="AK33" s="104" t="n"/>
    </row>
    <row r="34" ht="15" customHeight="1" s="44">
      <c r="A34" s="62" t="inlineStr">
        <is>
          <t>ATE000:pop_JF_Mideast</t>
        </is>
      </c>
      <c r="B34" s="66" t="inlineStr">
        <is>
          <t xml:space="preserve">    Mideast</t>
        </is>
      </c>
      <c r="C34" s="67" t="n">
        <v>247.463303</v>
      </c>
      <c r="D34" s="67" t="n">
        <v>251.356506</v>
      </c>
      <c r="E34" s="67" t="n">
        <v>254.768494</v>
      </c>
      <c r="F34" s="67" t="n">
        <v>258.151215</v>
      </c>
      <c r="G34" s="67" t="n">
        <v>261.533813</v>
      </c>
      <c r="H34" s="67" t="n">
        <v>264.926086</v>
      </c>
      <c r="I34" s="67" t="n">
        <v>268.328888</v>
      </c>
      <c r="J34" s="67" t="n">
        <v>271.397614</v>
      </c>
      <c r="K34" s="67" t="n">
        <v>274.47821</v>
      </c>
      <c r="L34" s="67" t="n">
        <v>277.570892</v>
      </c>
      <c r="M34" s="67" t="n">
        <v>280.672089</v>
      </c>
      <c r="N34" s="67" t="n">
        <v>283.776093</v>
      </c>
      <c r="O34" s="67" t="n">
        <v>286.648987</v>
      </c>
      <c r="P34" s="67" t="n">
        <v>289.528412</v>
      </c>
      <c r="Q34" s="67" t="n">
        <v>292.416687</v>
      </c>
      <c r="R34" s="67" t="n">
        <v>295.314789</v>
      </c>
      <c r="S34" s="67" t="n">
        <v>298.218506</v>
      </c>
      <c r="T34" s="67" t="n">
        <v>300.9664</v>
      </c>
      <c r="U34" s="67" t="n">
        <v>303.723999</v>
      </c>
      <c r="V34" s="67" t="n">
        <v>306.485992</v>
      </c>
      <c r="W34" s="67" t="n">
        <v>309.251495</v>
      </c>
      <c r="X34" s="67" t="n">
        <v>312.019012</v>
      </c>
      <c r="Y34" s="67" t="n">
        <v>314.646393</v>
      </c>
      <c r="Z34" s="67" t="n">
        <v>317.283997</v>
      </c>
      <c r="AA34" s="67" t="n">
        <v>319.929901</v>
      </c>
      <c r="AB34" s="67" t="n">
        <v>322.580505</v>
      </c>
      <c r="AC34" s="67" t="n">
        <v>325.234589</v>
      </c>
      <c r="AD34" s="67" t="n">
        <v>327.667786</v>
      </c>
      <c r="AE34" s="67" t="n">
        <v>330.102692</v>
      </c>
      <c r="AF34" s="67" t="n">
        <v>332.540009</v>
      </c>
      <c r="AG34" s="67" t="n">
        <v>334.980591</v>
      </c>
      <c r="AH34" s="67" t="n">
        <v>337.423004</v>
      </c>
      <c r="AI34" s="103" t="n">
        <v>0.010053</v>
      </c>
      <c r="AJ34" s="69" t="n"/>
      <c r="AK34" s="104" t="n"/>
    </row>
    <row r="35" ht="15" customHeight="1" s="44">
      <c r="A35" s="62" t="inlineStr">
        <is>
          <t>ATE000:pop_JF_Russia</t>
        </is>
      </c>
      <c r="B35" s="66" t="inlineStr">
        <is>
          <t xml:space="preserve">    Commonwealth of Independent States</t>
        </is>
      </c>
      <c r="C35" s="67" t="n">
        <v>284.085693</v>
      </c>
      <c r="D35" s="67" t="n">
        <v>284.036743</v>
      </c>
      <c r="E35" s="67" t="n">
        <v>283.85733</v>
      </c>
      <c r="F35" s="67" t="n">
        <v>283.586487</v>
      </c>
      <c r="G35" s="67" t="n">
        <v>283.286194</v>
      </c>
      <c r="H35" s="67" t="n">
        <v>282.908203</v>
      </c>
      <c r="I35" s="67" t="n">
        <v>282.514771</v>
      </c>
      <c r="J35" s="67" t="n">
        <v>281.986023</v>
      </c>
      <c r="K35" s="67" t="n">
        <v>281.404175</v>
      </c>
      <c r="L35" s="67" t="n">
        <v>280.78418</v>
      </c>
      <c r="M35" s="67" t="n">
        <v>280.141113</v>
      </c>
      <c r="N35" s="67" t="n">
        <v>279.518616</v>
      </c>
      <c r="O35" s="67" t="n">
        <v>278.818665</v>
      </c>
      <c r="P35" s="67" t="n">
        <v>278.091248</v>
      </c>
      <c r="Q35" s="67" t="n">
        <v>277.352814</v>
      </c>
      <c r="R35" s="67" t="n">
        <v>276.625031</v>
      </c>
      <c r="S35" s="67" t="n">
        <v>275.92276</v>
      </c>
      <c r="T35" s="67" t="n">
        <v>275.224884</v>
      </c>
      <c r="U35" s="67" t="n">
        <v>274.531982</v>
      </c>
      <c r="V35" s="67" t="n">
        <v>273.853241</v>
      </c>
      <c r="W35" s="67" t="n">
        <v>273.198029</v>
      </c>
      <c r="X35" s="67" t="n">
        <v>272.572784</v>
      </c>
      <c r="Y35" s="67" t="n">
        <v>271.965149</v>
      </c>
      <c r="Z35" s="67" t="n">
        <v>271.414276</v>
      </c>
      <c r="AA35" s="67" t="n">
        <v>270.857513</v>
      </c>
      <c r="AB35" s="67" t="n">
        <v>270.315643</v>
      </c>
      <c r="AC35" s="67" t="n">
        <v>269.808807</v>
      </c>
      <c r="AD35" s="67" t="n">
        <v>269.258942</v>
      </c>
      <c r="AE35" s="67" t="n">
        <v>268.757324</v>
      </c>
      <c r="AF35" s="67" t="n">
        <v>268.23819</v>
      </c>
      <c r="AG35" s="67" t="n">
        <v>267.747498</v>
      </c>
      <c r="AH35" s="67" t="n">
        <v>267.221802</v>
      </c>
      <c r="AI35" s="103" t="n">
        <v>-0.001972</v>
      </c>
      <c r="AJ35" s="69" t="n"/>
      <c r="AK35" s="104" t="n"/>
    </row>
    <row r="36" ht="15" customHeight="1" s="44">
      <c r="A36" s="62" t="inlineStr">
        <is>
          <t>ATE000:pop_JF_China</t>
        </is>
      </c>
      <c r="B36" s="66" t="inlineStr">
        <is>
          <t xml:space="preserve">    China</t>
        </is>
      </c>
      <c r="C36" s="67" t="n">
        <v>1429.658691</v>
      </c>
      <c r="D36" s="67" t="n">
        <v>1434.188965</v>
      </c>
      <c r="E36" s="67" t="n">
        <v>1438.118896</v>
      </c>
      <c r="F36" s="67" t="n">
        <v>1441.500854</v>
      </c>
      <c r="G36" s="67" t="n">
        <v>1444.366699</v>
      </c>
      <c r="H36" s="67" t="n">
        <v>1446.748291</v>
      </c>
      <c r="I36" s="67" t="n">
        <v>1448.66748</v>
      </c>
      <c r="J36" s="67" t="n">
        <v>1450.089844</v>
      </c>
      <c r="K36" s="67" t="n">
        <v>1451.008789</v>
      </c>
      <c r="L36" s="67" t="n">
        <v>1451.470581</v>
      </c>
      <c r="M36" s="67" t="n">
        <v>1451.520874</v>
      </c>
      <c r="N36" s="67" t="n">
        <v>1451.195557</v>
      </c>
      <c r="O36" s="67" t="n">
        <v>1450.4646</v>
      </c>
      <c r="P36" s="67" t="n">
        <v>1449.311035</v>
      </c>
      <c r="Q36" s="67" t="n">
        <v>1447.772217</v>
      </c>
      <c r="R36" s="67" t="n">
        <v>1445.891479</v>
      </c>
      <c r="S36" s="67" t="n">
        <v>1443.696167</v>
      </c>
      <c r="T36" s="67" t="n">
        <v>1441.165039</v>
      </c>
      <c r="U36" s="67" t="n">
        <v>1438.282227</v>
      </c>
      <c r="V36" s="67" t="n">
        <v>1435.075684</v>
      </c>
      <c r="W36" s="67" t="n">
        <v>1431.580566</v>
      </c>
      <c r="X36" s="67" t="n">
        <v>1427.81897</v>
      </c>
      <c r="Y36" s="67" t="n">
        <v>1423.784058</v>
      </c>
      <c r="Z36" s="67" t="n">
        <v>1419.461548</v>
      </c>
      <c r="AA36" s="67" t="n">
        <v>1414.857544</v>
      </c>
      <c r="AB36" s="67" t="n">
        <v>1409.977905</v>
      </c>
      <c r="AC36" s="67" t="n">
        <v>1404.829102</v>
      </c>
      <c r="AD36" s="67" t="n">
        <v>1399.394531</v>
      </c>
      <c r="AE36" s="67" t="n">
        <v>1393.67749</v>
      </c>
      <c r="AF36" s="67" t="n">
        <v>1387.694946</v>
      </c>
      <c r="AG36" s="67" t="n">
        <v>1381.466431</v>
      </c>
      <c r="AH36" s="67" t="n">
        <v>1375.001221</v>
      </c>
      <c r="AI36" s="103" t="n">
        <v>-0.001257</v>
      </c>
      <c r="AJ36" s="69" t="n"/>
      <c r="AK36" s="104" t="n"/>
    </row>
    <row r="37" ht="15" customHeight="1" s="44">
      <c r="A37" s="62" t="inlineStr">
        <is>
          <t>ATE000:pop_JF_NE_Asia</t>
        </is>
      </c>
      <c r="B37" s="66" t="inlineStr">
        <is>
          <t xml:space="preserve">    Northeast Asia</t>
        </is>
      </c>
      <c r="C37" s="67" t="n">
        <v>178.168106</v>
      </c>
      <c r="D37" s="67" t="n">
        <v>177.975693</v>
      </c>
      <c r="E37" s="67" t="n">
        <v>177.746597</v>
      </c>
      <c r="F37" s="67" t="n">
        <v>177.479507</v>
      </c>
      <c r="G37" s="67" t="n">
        <v>177.177597</v>
      </c>
      <c r="H37" s="67" t="n">
        <v>176.844101</v>
      </c>
      <c r="I37" s="67" t="n">
        <v>176.481705</v>
      </c>
      <c r="J37" s="67" t="n">
        <v>176.0896</v>
      </c>
      <c r="K37" s="67" t="n">
        <v>175.665802</v>
      </c>
      <c r="L37" s="67" t="n">
        <v>175.2117</v>
      </c>
      <c r="M37" s="67" t="n">
        <v>174.728302</v>
      </c>
      <c r="N37" s="67" t="n">
        <v>174.216202</v>
      </c>
      <c r="O37" s="67" t="n">
        <v>173.675201</v>
      </c>
      <c r="P37" s="67" t="n">
        <v>173.104599</v>
      </c>
      <c r="Q37" s="67" t="n">
        <v>172.505203</v>
      </c>
      <c r="R37" s="67" t="n">
        <v>171.877502</v>
      </c>
      <c r="S37" s="67" t="n">
        <v>171.2211</v>
      </c>
      <c r="T37" s="67" t="n">
        <v>170.532196</v>
      </c>
      <c r="U37" s="67" t="n">
        <v>169.811401</v>
      </c>
      <c r="V37" s="67" t="n">
        <v>169.065308</v>
      </c>
      <c r="W37" s="67" t="n">
        <v>168.300995</v>
      </c>
      <c r="X37" s="67" t="n">
        <v>167.5233</v>
      </c>
      <c r="Y37" s="67" t="n">
        <v>166.727707</v>
      </c>
      <c r="Z37" s="67" t="n">
        <v>165.911499</v>
      </c>
      <c r="AA37" s="67" t="n">
        <v>165.081207</v>
      </c>
      <c r="AB37" s="67" t="n">
        <v>164.243805</v>
      </c>
      <c r="AC37" s="67" t="n">
        <v>163.404907</v>
      </c>
      <c r="AD37" s="67" t="n">
        <v>162.5625</v>
      </c>
      <c r="AE37" s="67" t="n">
        <v>161.713196</v>
      </c>
      <c r="AF37" s="67" t="n">
        <v>160.858994</v>
      </c>
      <c r="AG37" s="67" t="n">
        <v>160.002106</v>
      </c>
      <c r="AH37" s="67" t="n">
        <v>159.144806</v>
      </c>
      <c r="AI37" s="103" t="n">
        <v>-0.003636</v>
      </c>
      <c r="AJ37" s="69" t="n"/>
      <c r="AK37" s="104" t="n"/>
    </row>
    <row r="38" ht="15" customHeight="1" s="44">
      <c r="A38" s="62" t="inlineStr">
        <is>
          <t>ATE000:pop_JF_SE_Asia</t>
        </is>
      </c>
      <c r="B38" s="66" t="inlineStr">
        <is>
          <t xml:space="preserve">    Southeast Asia</t>
        </is>
      </c>
      <c r="C38" s="67" t="n">
        <v>732.974487</v>
      </c>
      <c r="D38" s="67" t="n">
        <v>741.508606</v>
      </c>
      <c r="E38" s="67" t="n">
        <v>749.8635860000001</v>
      </c>
      <c r="F38" s="67" t="n">
        <v>758.1336669999999</v>
      </c>
      <c r="G38" s="67" t="n">
        <v>766.311829</v>
      </c>
      <c r="H38" s="67" t="n">
        <v>774.389221</v>
      </c>
      <c r="I38" s="67" t="n">
        <v>782.3616940000001</v>
      </c>
      <c r="J38" s="67" t="n">
        <v>789.92395</v>
      </c>
      <c r="K38" s="67" t="n">
        <v>797.391418</v>
      </c>
      <c r="L38" s="67" t="n">
        <v>804.752808</v>
      </c>
      <c r="M38" s="67" t="n">
        <v>811.996216</v>
      </c>
      <c r="N38" s="67" t="n">
        <v>819.107727</v>
      </c>
      <c r="O38" s="67" t="n">
        <v>825.83728</v>
      </c>
      <c r="P38" s="67" t="n">
        <v>832.454224</v>
      </c>
      <c r="Q38" s="67" t="n">
        <v>838.952881</v>
      </c>
      <c r="R38" s="67" t="n">
        <v>845.311768</v>
      </c>
      <c r="S38" s="67" t="n">
        <v>851.5297849999999</v>
      </c>
      <c r="T38" s="67" t="n">
        <v>857.433167</v>
      </c>
      <c r="U38" s="67" t="n">
        <v>863.207397</v>
      </c>
      <c r="V38" s="67" t="n">
        <v>868.843201</v>
      </c>
      <c r="W38" s="67" t="n">
        <v>874.348755</v>
      </c>
      <c r="X38" s="67" t="n">
        <v>879.736389</v>
      </c>
      <c r="Y38" s="67" t="n">
        <v>884.774597</v>
      </c>
      <c r="Z38" s="67" t="n">
        <v>889.679626</v>
      </c>
      <c r="AA38" s="67" t="n">
        <v>894.458496</v>
      </c>
      <c r="AB38" s="67" t="n">
        <v>899.123657</v>
      </c>
      <c r="AC38" s="67" t="n">
        <v>903.677368</v>
      </c>
      <c r="AD38" s="67" t="n">
        <v>907.769226</v>
      </c>
      <c r="AE38" s="67" t="n">
        <v>911.738281</v>
      </c>
      <c r="AF38" s="67" t="n">
        <v>915.597229</v>
      </c>
      <c r="AG38" s="67" t="n">
        <v>919.351318</v>
      </c>
      <c r="AH38" s="67" t="n">
        <v>922.999268</v>
      </c>
      <c r="AI38" s="103" t="n">
        <v>0.007464</v>
      </c>
      <c r="AJ38" s="69" t="n"/>
      <c r="AK38" s="104" t="n"/>
    </row>
    <row r="39" ht="15" customHeight="1" s="44">
      <c r="A39" s="62" t="inlineStr">
        <is>
          <t>ATE000:pop_JF_SW_Asia</t>
        </is>
      </c>
      <c r="B39" s="66" t="inlineStr">
        <is>
          <t xml:space="preserve">    Southwest Asia</t>
        </is>
      </c>
      <c r="C39" s="67" t="n">
        <v>1865.503174</v>
      </c>
      <c r="D39" s="67" t="n">
        <v>1885.651489</v>
      </c>
      <c r="E39" s="67" t="n">
        <v>1905.468872</v>
      </c>
      <c r="F39" s="67" t="n">
        <v>1925.033813</v>
      </c>
      <c r="G39" s="67" t="n">
        <v>1944.293823</v>
      </c>
      <c r="H39" s="67" t="n">
        <v>1963.195679</v>
      </c>
      <c r="I39" s="67" t="n">
        <v>1981.701782</v>
      </c>
      <c r="J39" s="67" t="n">
        <v>1999.638916</v>
      </c>
      <c r="K39" s="67" t="n">
        <v>2017.239014</v>
      </c>
      <c r="L39" s="67" t="n">
        <v>2034.445435</v>
      </c>
      <c r="M39" s="67" t="n">
        <v>2051.199219</v>
      </c>
      <c r="N39" s="67" t="n">
        <v>2067.449951</v>
      </c>
      <c r="O39" s="67" t="n">
        <v>2083.051758</v>
      </c>
      <c r="P39" s="67" t="n">
        <v>2098.210693</v>
      </c>
      <c r="Q39" s="67" t="n">
        <v>2112.892578</v>
      </c>
      <c r="R39" s="67" t="n">
        <v>2127.053955</v>
      </c>
      <c r="S39" s="67" t="n">
        <v>2140.665527</v>
      </c>
      <c r="T39" s="67" t="n">
        <v>2153.597412</v>
      </c>
      <c r="U39" s="67" t="n">
        <v>2165.995361</v>
      </c>
      <c r="V39" s="67" t="n">
        <v>2177.880859</v>
      </c>
      <c r="W39" s="67" t="n">
        <v>2189.287109</v>
      </c>
      <c r="X39" s="67" t="n">
        <v>2200.243896</v>
      </c>
      <c r="Y39" s="67" t="n">
        <v>2210.57959</v>
      </c>
      <c r="Z39" s="67" t="n">
        <v>2220.425537</v>
      </c>
      <c r="AA39" s="67" t="n">
        <v>2229.812256</v>
      </c>
      <c r="AB39" s="67" t="n">
        <v>2238.77124</v>
      </c>
      <c r="AC39" s="67" t="n">
        <v>2247.323975</v>
      </c>
      <c r="AD39" s="67" t="n">
        <v>2255.226807</v>
      </c>
      <c r="AE39" s="67" t="n">
        <v>2262.69873</v>
      </c>
      <c r="AF39" s="67" t="n">
        <v>2269.751465</v>
      </c>
      <c r="AG39" s="67" t="n">
        <v>2276.396973</v>
      </c>
      <c r="AH39" s="67" t="n">
        <v>2282.640137</v>
      </c>
      <c r="AI39" s="103" t="n">
        <v>0.006531</v>
      </c>
      <c r="AJ39" s="69" t="n"/>
      <c r="AK39" s="104" t="n"/>
    </row>
    <row r="40" ht="15" customHeight="1" s="44">
      <c r="A40" s="62" t="inlineStr">
        <is>
          <t>ATE000:pop_JF_Oceania</t>
        </is>
      </c>
      <c r="B40" s="66" t="inlineStr">
        <is>
          <t xml:space="preserve">    Oceania</t>
        </is>
      </c>
      <c r="C40" s="67" t="n">
        <v>33.461437</v>
      </c>
      <c r="D40" s="67" t="n">
        <v>33.876186</v>
      </c>
      <c r="E40" s="67" t="n">
        <v>34.303497</v>
      </c>
      <c r="F40" s="67" t="n">
        <v>34.741508</v>
      </c>
      <c r="G40" s="67" t="n">
        <v>35.176994</v>
      </c>
      <c r="H40" s="67" t="n">
        <v>35.608803</v>
      </c>
      <c r="I40" s="67" t="n">
        <v>36.036423</v>
      </c>
      <c r="J40" s="67" t="n">
        <v>36.458023</v>
      </c>
      <c r="K40" s="67" t="n">
        <v>36.876781</v>
      </c>
      <c r="L40" s="67" t="n">
        <v>37.299438</v>
      </c>
      <c r="M40" s="67" t="n">
        <v>37.717548</v>
      </c>
      <c r="N40" s="67" t="n">
        <v>38.130436</v>
      </c>
      <c r="O40" s="67" t="n">
        <v>38.536839</v>
      </c>
      <c r="P40" s="67" t="n">
        <v>38.939713</v>
      </c>
      <c r="Q40" s="67" t="n">
        <v>39.345932</v>
      </c>
      <c r="R40" s="67" t="n">
        <v>39.7477</v>
      </c>
      <c r="S40" s="67" t="n">
        <v>40.144806</v>
      </c>
      <c r="T40" s="67" t="n">
        <v>40.537041</v>
      </c>
      <c r="U40" s="67" t="n">
        <v>40.925571</v>
      </c>
      <c r="V40" s="67" t="n">
        <v>41.310753</v>
      </c>
      <c r="W40" s="67" t="n">
        <v>41.693027</v>
      </c>
      <c r="X40" s="67" t="n">
        <v>42.072746</v>
      </c>
      <c r="Y40" s="67" t="n">
        <v>42.44873</v>
      </c>
      <c r="Z40" s="67" t="n">
        <v>42.823891</v>
      </c>
      <c r="AA40" s="67" t="n">
        <v>43.205261</v>
      </c>
      <c r="AB40" s="67" t="n">
        <v>43.584999</v>
      </c>
      <c r="AC40" s="67" t="n">
        <v>43.962818</v>
      </c>
      <c r="AD40" s="67" t="n">
        <v>44.336971</v>
      </c>
      <c r="AE40" s="67" t="n">
        <v>44.709049</v>
      </c>
      <c r="AF40" s="67" t="n">
        <v>45.078815</v>
      </c>
      <c r="AG40" s="67" t="n">
        <v>45.446487</v>
      </c>
      <c r="AH40" s="67" t="n">
        <v>45.811764</v>
      </c>
      <c r="AI40" s="103" t="n">
        <v>0.010185</v>
      </c>
      <c r="AJ40" s="69" t="n"/>
      <c r="AK40" s="104" t="n"/>
    </row>
    <row r="42" ht="15" customHeight="1" s="44">
      <c r="A42" s="58" t="n"/>
      <c r="B42" s="65" t="inlineStr">
        <is>
          <t>Travel Demand</t>
        </is>
      </c>
      <c r="C42" s="58" t="n"/>
      <c r="D42" s="58" t="n"/>
      <c r="E42" s="58" t="n"/>
      <c r="F42" s="58" t="n"/>
      <c r="G42" s="58" t="n"/>
      <c r="H42" s="58" t="n"/>
      <c r="I42" s="58" t="n"/>
      <c r="J42" s="58" t="n"/>
      <c r="K42" s="58" t="n"/>
      <c r="L42" s="58" t="n"/>
      <c r="M42" s="58" t="n"/>
      <c r="N42" s="58" t="n"/>
      <c r="O42" s="58" t="n"/>
      <c r="P42" s="58" t="n"/>
      <c r="Q42" s="58" t="n"/>
      <c r="R42" s="58" t="n"/>
      <c r="S42" s="58" t="n"/>
      <c r="T42" s="58" t="n"/>
      <c r="U42" s="58" t="n"/>
      <c r="V42" s="58" t="n"/>
      <c r="W42" s="58" t="n"/>
      <c r="X42" s="58" t="n"/>
      <c r="Y42" s="58" t="n"/>
      <c r="Z42" s="58" t="n"/>
      <c r="AA42" s="58" t="n"/>
      <c r="AB42" s="58" t="n"/>
      <c r="AC42" s="58" t="n"/>
      <c r="AD42" s="58" t="n"/>
      <c r="AE42" s="58" t="n"/>
      <c r="AF42" s="58" t="n"/>
      <c r="AG42" s="58" t="n"/>
      <c r="AH42" s="58" t="n"/>
      <c r="AI42" s="58" t="n"/>
    </row>
    <row r="43" ht="15" customHeight="1" s="44">
      <c r="A43" s="58" t="n"/>
      <c r="B43" s="65" t="inlineStr">
        <is>
          <t xml:space="preserve">  Revenue Passenger Miles (billion miles)</t>
        </is>
      </c>
      <c r="C43" s="58" t="n"/>
      <c r="D43" s="58" t="n"/>
      <c r="E43" s="58" t="n"/>
      <c r="F43" s="58" t="n"/>
      <c r="G43" s="58" t="n"/>
      <c r="H43" s="58" t="n"/>
      <c r="I43" s="58" t="n"/>
      <c r="J43" s="58" t="n"/>
      <c r="K43" s="58" t="n"/>
      <c r="L43" s="58" t="n"/>
      <c r="M43" s="58" t="n"/>
      <c r="N43" s="58" t="n"/>
      <c r="O43" s="58" t="n"/>
      <c r="P43" s="58" t="n"/>
      <c r="Q43" s="58" t="n"/>
      <c r="R43" s="58" t="n"/>
      <c r="S43" s="58" t="n"/>
      <c r="T43" s="58" t="n"/>
      <c r="U43" s="58" t="n"/>
      <c r="V43" s="58" t="n"/>
      <c r="W43" s="58" t="n"/>
      <c r="X43" s="58" t="n"/>
      <c r="Y43" s="58" t="n"/>
      <c r="Z43" s="58" t="n"/>
      <c r="AA43" s="58" t="n"/>
      <c r="AB43" s="58" t="n"/>
      <c r="AC43" s="58" t="n"/>
      <c r="AD43" s="58" t="n"/>
      <c r="AE43" s="58" t="n"/>
      <c r="AF43" s="58" t="n"/>
      <c r="AG43" s="58" t="n"/>
      <c r="AH43" s="58" t="n"/>
      <c r="AI43" s="58" t="n"/>
    </row>
    <row r="44" ht="15" customHeight="1" s="44">
      <c r="A44" s="58" t="n"/>
      <c r="B44" s="65" t="inlineStr">
        <is>
          <t xml:space="preserve">    Domestic</t>
        </is>
      </c>
      <c r="C44" s="58" t="n"/>
      <c r="D44" s="58" t="n"/>
      <c r="E44" s="58" t="n"/>
      <c r="F44" s="58" t="n"/>
      <c r="G44" s="58" t="n"/>
      <c r="H44" s="58" t="n"/>
      <c r="I44" s="58" t="n"/>
      <c r="J44" s="58" t="n"/>
      <c r="K44" s="58" t="n"/>
      <c r="L44" s="58" t="n"/>
      <c r="M44" s="58" t="n"/>
      <c r="N44" s="58" t="n"/>
      <c r="O44" s="58" t="n"/>
      <c r="P44" s="58" t="n"/>
      <c r="Q44" s="58" t="n"/>
      <c r="R44" s="58" t="n"/>
      <c r="S44" s="58" t="n"/>
      <c r="T44" s="58" t="n"/>
      <c r="U44" s="58" t="n"/>
      <c r="V44" s="58" t="n"/>
      <c r="W44" s="58" t="n"/>
      <c r="X44" s="58" t="n"/>
      <c r="Y44" s="58" t="n"/>
      <c r="Z44" s="58" t="n"/>
      <c r="AA44" s="58" t="n"/>
      <c r="AB44" s="58" t="n"/>
      <c r="AC44" s="58" t="n"/>
      <c r="AD44" s="58" t="n"/>
      <c r="AE44" s="58" t="n"/>
      <c r="AF44" s="58" t="n"/>
      <c r="AG44" s="58" t="n"/>
      <c r="AH44" s="58" t="n"/>
      <c r="AI44" s="58" t="n"/>
    </row>
    <row r="45" ht="15" customHeight="1" s="44">
      <c r="A45" s="62" t="inlineStr">
        <is>
          <t>ATE000:rpm_US_Domestic</t>
        </is>
      </c>
      <c r="B45" s="66" t="inlineStr">
        <is>
          <t xml:space="preserve">      United States</t>
        </is>
      </c>
      <c r="C45" s="67" t="n">
        <v>721.9178470000001</v>
      </c>
      <c r="D45" s="67" t="n">
        <v>732.956116</v>
      </c>
      <c r="E45" s="67" t="n">
        <v>743.644165</v>
      </c>
      <c r="F45" s="67" t="n">
        <v>751.497131</v>
      </c>
      <c r="G45" s="67" t="n">
        <v>757.969238</v>
      </c>
      <c r="H45" s="67" t="n">
        <v>766.873901</v>
      </c>
      <c r="I45" s="67" t="n">
        <v>777.102112</v>
      </c>
      <c r="J45" s="67" t="n">
        <v>787.149902</v>
      </c>
      <c r="K45" s="67" t="n">
        <v>797.687622</v>
      </c>
      <c r="L45" s="67" t="n">
        <v>808.9490970000001</v>
      </c>
      <c r="M45" s="67" t="n">
        <v>821.074829</v>
      </c>
      <c r="N45" s="67" t="n">
        <v>833.412415</v>
      </c>
      <c r="O45" s="67" t="n">
        <v>845.483215</v>
      </c>
      <c r="P45" s="67" t="n">
        <v>858.013611</v>
      </c>
      <c r="Q45" s="67" t="n">
        <v>870.425537</v>
      </c>
      <c r="R45" s="67" t="n">
        <v>882.406494</v>
      </c>
      <c r="S45" s="67" t="n">
        <v>894.062683</v>
      </c>
      <c r="T45" s="67" t="n">
        <v>905.790405</v>
      </c>
      <c r="U45" s="67" t="n">
        <v>917.494873</v>
      </c>
      <c r="V45" s="67" t="n">
        <v>929.224243</v>
      </c>
      <c r="W45" s="67" t="n">
        <v>941.251648</v>
      </c>
      <c r="X45" s="67" t="n">
        <v>953.921021</v>
      </c>
      <c r="Y45" s="67" t="n">
        <v>966.3680419999999</v>
      </c>
      <c r="Z45" s="67" t="n">
        <v>979.139465</v>
      </c>
      <c r="AA45" s="67" t="n">
        <v>992.451721</v>
      </c>
      <c r="AB45" s="67" t="n">
        <v>1005.891663</v>
      </c>
      <c r="AC45" s="67" t="n">
        <v>1019.999451</v>
      </c>
      <c r="AD45" s="67" t="n">
        <v>1034.624756</v>
      </c>
      <c r="AE45" s="67" t="n">
        <v>1049.39856</v>
      </c>
      <c r="AF45" s="67" t="n">
        <v>1064.307861</v>
      </c>
      <c r="AG45" s="67" t="n">
        <v>1079.223267</v>
      </c>
      <c r="AH45" s="67" t="n">
        <v>1094.105957</v>
      </c>
      <c r="AI45" s="103" t="n">
        <v>0.013503</v>
      </c>
      <c r="AJ45" s="69" t="n"/>
      <c r="AK45" s="104" t="n"/>
    </row>
    <row r="46" ht="15" customHeight="1" s="44">
      <c r="A46" s="62" t="inlineStr">
        <is>
          <t>ATE000:rpm_CN_Domestic</t>
        </is>
      </c>
      <c r="B46" s="66" t="inlineStr">
        <is>
          <t xml:space="preserve">      Canada</t>
        </is>
      </c>
      <c r="C46" s="67" t="n">
        <v>28.623789</v>
      </c>
      <c r="D46" s="67" t="n">
        <v>29.378006</v>
      </c>
      <c r="E46" s="67" t="n">
        <v>30.106943</v>
      </c>
      <c r="F46" s="67" t="n">
        <v>30.830208</v>
      </c>
      <c r="G46" s="67" t="n">
        <v>31.566891</v>
      </c>
      <c r="H46" s="67" t="n">
        <v>32.333153</v>
      </c>
      <c r="I46" s="67" t="n">
        <v>33.071167</v>
      </c>
      <c r="J46" s="67" t="n">
        <v>33.786259</v>
      </c>
      <c r="K46" s="67" t="n">
        <v>34.545834</v>
      </c>
      <c r="L46" s="67" t="n">
        <v>35.320377</v>
      </c>
      <c r="M46" s="67" t="n">
        <v>36.09811</v>
      </c>
      <c r="N46" s="67" t="n">
        <v>36.88802</v>
      </c>
      <c r="O46" s="67" t="n">
        <v>37.66642</v>
      </c>
      <c r="P46" s="67" t="n">
        <v>38.467606</v>
      </c>
      <c r="Q46" s="67" t="n">
        <v>39.311378</v>
      </c>
      <c r="R46" s="67" t="n">
        <v>40.1791</v>
      </c>
      <c r="S46" s="67" t="n">
        <v>41.045452</v>
      </c>
      <c r="T46" s="67" t="n">
        <v>41.89843</v>
      </c>
      <c r="U46" s="67" t="n">
        <v>42.764908</v>
      </c>
      <c r="V46" s="67" t="n">
        <v>43.65192</v>
      </c>
      <c r="W46" s="67" t="n">
        <v>44.512722</v>
      </c>
      <c r="X46" s="67" t="n">
        <v>45.374531</v>
      </c>
      <c r="Y46" s="67" t="n">
        <v>46.236115</v>
      </c>
      <c r="Z46" s="67" t="n">
        <v>47.097717</v>
      </c>
      <c r="AA46" s="67" t="n">
        <v>47.955421</v>
      </c>
      <c r="AB46" s="67" t="n">
        <v>48.800117</v>
      </c>
      <c r="AC46" s="67" t="n">
        <v>49.649563</v>
      </c>
      <c r="AD46" s="67" t="n">
        <v>50.498558</v>
      </c>
      <c r="AE46" s="67" t="n">
        <v>51.333809</v>
      </c>
      <c r="AF46" s="67" t="n">
        <v>52.166027</v>
      </c>
      <c r="AG46" s="67" t="n">
        <v>53.005413</v>
      </c>
      <c r="AH46" s="67" t="n">
        <v>53.833858</v>
      </c>
      <c r="AI46" s="103" t="n">
        <v>0.020585</v>
      </c>
      <c r="AJ46" s="69" t="n"/>
      <c r="AK46" s="104" t="n"/>
    </row>
    <row r="47" ht="15" customHeight="1" s="44">
      <c r="A47" s="62" t="inlineStr">
        <is>
          <t>ATE000:rpm_CA_Domestic</t>
        </is>
      </c>
      <c r="B47" s="66" t="inlineStr">
        <is>
          <t xml:space="preserve">      Central America</t>
        </is>
      </c>
      <c r="C47" s="67" t="n">
        <v>33.209202</v>
      </c>
      <c r="D47" s="67" t="n">
        <v>34.048943</v>
      </c>
      <c r="E47" s="67" t="n">
        <v>34.913704</v>
      </c>
      <c r="F47" s="67" t="n">
        <v>35.818874</v>
      </c>
      <c r="G47" s="67" t="n">
        <v>36.730999</v>
      </c>
      <c r="H47" s="67" t="n">
        <v>37.665573</v>
      </c>
      <c r="I47" s="67" t="n">
        <v>38.562325</v>
      </c>
      <c r="J47" s="67" t="n">
        <v>39.44418</v>
      </c>
      <c r="K47" s="67" t="n">
        <v>40.355503</v>
      </c>
      <c r="L47" s="67" t="n">
        <v>41.306175</v>
      </c>
      <c r="M47" s="67" t="n">
        <v>42.295521</v>
      </c>
      <c r="N47" s="67" t="n">
        <v>43.308075</v>
      </c>
      <c r="O47" s="67" t="n">
        <v>44.349842</v>
      </c>
      <c r="P47" s="67" t="n">
        <v>45.406948</v>
      </c>
      <c r="Q47" s="67" t="n">
        <v>46.52953</v>
      </c>
      <c r="R47" s="67" t="n">
        <v>47.703445</v>
      </c>
      <c r="S47" s="67" t="n">
        <v>48.884434</v>
      </c>
      <c r="T47" s="67" t="n">
        <v>50.074993</v>
      </c>
      <c r="U47" s="67" t="n">
        <v>51.285179</v>
      </c>
      <c r="V47" s="67" t="n">
        <v>52.53653</v>
      </c>
      <c r="W47" s="67" t="n">
        <v>53.763618</v>
      </c>
      <c r="X47" s="67" t="n">
        <v>55.006046</v>
      </c>
      <c r="Y47" s="67" t="n">
        <v>56.275047</v>
      </c>
      <c r="Z47" s="67" t="n">
        <v>57.551315</v>
      </c>
      <c r="AA47" s="67" t="n">
        <v>58.843609</v>
      </c>
      <c r="AB47" s="67" t="n">
        <v>60.127804</v>
      </c>
      <c r="AC47" s="67" t="n">
        <v>61.431099</v>
      </c>
      <c r="AD47" s="67" t="n">
        <v>62.744984</v>
      </c>
      <c r="AE47" s="67" t="n">
        <v>64.033524</v>
      </c>
      <c r="AF47" s="67" t="n">
        <v>65.344894</v>
      </c>
      <c r="AG47" s="67" t="n">
        <v>66.70713000000001</v>
      </c>
      <c r="AH47" s="67" t="n">
        <v>68.086067</v>
      </c>
      <c r="AI47" s="103" t="n">
        <v>0.02343</v>
      </c>
      <c r="AJ47" s="69" t="n"/>
      <c r="AK47" s="104" t="n"/>
    </row>
    <row r="48" ht="15" customHeight="1" s="44">
      <c r="A48" s="62" t="inlineStr">
        <is>
          <t>ATE000:rpm_SA_Domestic</t>
        </is>
      </c>
      <c r="B48" s="66" t="inlineStr">
        <is>
          <t xml:space="preserve">      South America</t>
        </is>
      </c>
      <c r="C48" s="67" t="n">
        <v>110.3722</v>
      </c>
      <c r="D48" s="67" t="n">
        <v>114.967064</v>
      </c>
      <c r="E48" s="67" t="n">
        <v>119.52607</v>
      </c>
      <c r="F48" s="67" t="n">
        <v>124.192825</v>
      </c>
      <c r="G48" s="67" t="n">
        <v>129.029419</v>
      </c>
      <c r="H48" s="67" t="n">
        <v>134.026535</v>
      </c>
      <c r="I48" s="67" t="n">
        <v>139.056503</v>
      </c>
      <c r="J48" s="67" t="n">
        <v>144.110458</v>
      </c>
      <c r="K48" s="67" t="n">
        <v>149.175201</v>
      </c>
      <c r="L48" s="67" t="n">
        <v>154.419083</v>
      </c>
      <c r="M48" s="67" t="n">
        <v>159.886627</v>
      </c>
      <c r="N48" s="67" t="n">
        <v>165.540817</v>
      </c>
      <c r="O48" s="67" t="n">
        <v>171.359573</v>
      </c>
      <c r="P48" s="67" t="n">
        <v>177.302338</v>
      </c>
      <c r="Q48" s="67" t="n">
        <v>183.560059</v>
      </c>
      <c r="R48" s="67" t="n">
        <v>190.111084</v>
      </c>
      <c r="S48" s="67" t="n">
        <v>196.869781</v>
      </c>
      <c r="T48" s="67" t="n">
        <v>203.883255</v>
      </c>
      <c r="U48" s="67" t="n">
        <v>211.117523</v>
      </c>
      <c r="V48" s="67" t="n">
        <v>218.6707</v>
      </c>
      <c r="W48" s="67" t="n">
        <v>226.475067</v>
      </c>
      <c r="X48" s="67" t="n">
        <v>234.562317</v>
      </c>
      <c r="Y48" s="67" t="n">
        <v>242.976776</v>
      </c>
      <c r="Z48" s="67" t="n">
        <v>251.568222</v>
      </c>
      <c r="AA48" s="67" t="n">
        <v>260.425323</v>
      </c>
      <c r="AB48" s="67" t="n">
        <v>269.570801</v>
      </c>
      <c r="AC48" s="67" t="n">
        <v>279.04715</v>
      </c>
      <c r="AD48" s="67" t="n">
        <v>288.870056</v>
      </c>
      <c r="AE48" s="67" t="n">
        <v>298.842041</v>
      </c>
      <c r="AF48" s="67" t="n">
        <v>309.208801</v>
      </c>
      <c r="AG48" s="67" t="n">
        <v>320.054535</v>
      </c>
      <c r="AH48" s="67" t="n">
        <v>331.234131</v>
      </c>
      <c r="AI48" s="103" t="n">
        <v>0.036086</v>
      </c>
      <c r="AJ48" s="69" t="n"/>
      <c r="AK48" s="104" t="n"/>
    </row>
    <row r="49" ht="15" customHeight="1" s="44">
      <c r="A49" s="62" t="inlineStr">
        <is>
          <t>ATE000:rpm_EU_Domestic</t>
        </is>
      </c>
      <c r="B49" s="66" t="inlineStr">
        <is>
          <t xml:space="preserve">      Europe</t>
        </is>
      </c>
      <c r="C49" s="67" t="n">
        <v>591.593384</v>
      </c>
      <c r="D49" s="67" t="n">
        <v>603.733276</v>
      </c>
      <c r="E49" s="67" t="n">
        <v>615.4417110000001</v>
      </c>
      <c r="F49" s="67" t="n">
        <v>627.3239139999999</v>
      </c>
      <c r="G49" s="67" t="n">
        <v>639.4516599999999</v>
      </c>
      <c r="H49" s="67" t="n">
        <v>652.16449</v>
      </c>
      <c r="I49" s="67" t="n">
        <v>665.01355</v>
      </c>
      <c r="J49" s="67" t="n">
        <v>677.734131</v>
      </c>
      <c r="K49" s="67" t="n">
        <v>690.960693</v>
      </c>
      <c r="L49" s="67" t="n">
        <v>704.5215449999999</v>
      </c>
      <c r="M49" s="67" t="n">
        <v>718.1908570000001</v>
      </c>
      <c r="N49" s="67" t="n">
        <v>731.982849</v>
      </c>
      <c r="O49" s="67" t="n">
        <v>746.084961</v>
      </c>
      <c r="P49" s="67" t="n">
        <v>760.409485</v>
      </c>
      <c r="Q49" s="67" t="n">
        <v>775.200195</v>
      </c>
      <c r="R49" s="67" t="n">
        <v>790.357971</v>
      </c>
      <c r="S49" s="67" t="n">
        <v>805.707458</v>
      </c>
      <c r="T49" s="67" t="n">
        <v>821.413147</v>
      </c>
      <c r="U49" s="67" t="n">
        <v>837.402832</v>
      </c>
      <c r="V49" s="67" t="n">
        <v>853.797974</v>
      </c>
      <c r="W49" s="67" t="n">
        <v>870.2506100000001</v>
      </c>
      <c r="X49" s="67" t="n">
        <v>887.1273190000001</v>
      </c>
      <c r="Y49" s="67" t="n">
        <v>904.576538</v>
      </c>
      <c r="Z49" s="67" t="n">
        <v>922.294861</v>
      </c>
      <c r="AA49" s="67" t="n">
        <v>940.150879</v>
      </c>
      <c r="AB49" s="67" t="n">
        <v>958.124878</v>
      </c>
      <c r="AC49" s="67" t="n">
        <v>976.497314</v>
      </c>
      <c r="AD49" s="67" t="n">
        <v>995.418091</v>
      </c>
      <c r="AE49" s="67" t="n">
        <v>1014.88031</v>
      </c>
      <c r="AF49" s="67" t="n">
        <v>1035.434448</v>
      </c>
      <c r="AG49" s="67" t="n">
        <v>1057.50415</v>
      </c>
      <c r="AH49" s="67" t="n">
        <v>1080.732788</v>
      </c>
      <c r="AI49" s="103" t="n">
        <v>0.019628</v>
      </c>
      <c r="AJ49" s="69" t="n"/>
      <c r="AK49" s="104" t="n"/>
    </row>
    <row r="50" ht="15" customHeight="1" s="44">
      <c r="A50" s="62" t="inlineStr">
        <is>
          <t>ATE000:rpm_AF_Domestic</t>
        </is>
      </c>
      <c r="B50" s="66" t="inlineStr">
        <is>
          <t xml:space="preserve">      Africa</t>
        </is>
      </c>
      <c r="C50" s="67" t="n">
        <v>45.564075</v>
      </c>
      <c r="D50" s="67" t="n">
        <v>47.896572</v>
      </c>
      <c r="E50" s="67" t="n">
        <v>50.370754</v>
      </c>
      <c r="F50" s="67" t="n">
        <v>53.00132</v>
      </c>
      <c r="G50" s="67" t="n">
        <v>55.796673</v>
      </c>
      <c r="H50" s="67" t="n">
        <v>58.735859</v>
      </c>
      <c r="I50" s="67" t="n">
        <v>61.796215</v>
      </c>
      <c r="J50" s="67" t="n">
        <v>64.97283899999999</v>
      </c>
      <c r="K50" s="67" t="n">
        <v>68.280045</v>
      </c>
      <c r="L50" s="67" t="n">
        <v>71.736717</v>
      </c>
      <c r="M50" s="67" t="n">
        <v>75.371117</v>
      </c>
      <c r="N50" s="67" t="n">
        <v>79.16177399999999</v>
      </c>
      <c r="O50" s="67" t="n">
        <v>83.165497</v>
      </c>
      <c r="P50" s="67" t="n">
        <v>87.32074</v>
      </c>
      <c r="Q50" s="67" t="n">
        <v>91.71472900000001</v>
      </c>
      <c r="R50" s="67" t="n">
        <v>96.37301600000001</v>
      </c>
      <c r="S50" s="67" t="n">
        <v>101.283127</v>
      </c>
      <c r="T50" s="67" t="n">
        <v>106.452698</v>
      </c>
      <c r="U50" s="67" t="n">
        <v>111.876152</v>
      </c>
      <c r="V50" s="67" t="n">
        <v>117.564774</v>
      </c>
      <c r="W50" s="67" t="n">
        <v>123.548973</v>
      </c>
      <c r="X50" s="67" t="n">
        <v>129.838638</v>
      </c>
      <c r="Y50" s="67" t="n">
        <v>136.426071</v>
      </c>
      <c r="Z50" s="67" t="n">
        <v>143.304413</v>
      </c>
      <c r="AA50" s="67" t="n">
        <v>150.524933</v>
      </c>
      <c r="AB50" s="67" t="n">
        <v>158.113632</v>
      </c>
      <c r="AC50" s="67" t="n">
        <v>166.094116</v>
      </c>
      <c r="AD50" s="67" t="n">
        <v>174.471268</v>
      </c>
      <c r="AE50" s="67" t="n">
        <v>183.171646</v>
      </c>
      <c r="AF50" s="67" t="n">
        <v>192.335083</v>
      </c>
      <c r="AG50" s="67" t="n">
        <v>202.004623</v>
      </c>
      <c r="AH50" s="67" t="n">
        <v>212.182449</v>
      </c>
      <c r="AI50" s="103" t="n">
        <v>0.050875</v>
      </c>
      <c r="AJ50" s="69" t="n"/>
      <c r="AK50" s="104" t="n"/>
    </row>
    <row r="51" ht="15" customHeight="1" s="44">
      <c r="A51" s="62" t="inlineStr">
        <is>
          <t>ATE000:rpm_ME_Domestic</t>
        </is>
      </c>
      <c r="B51" s="66" t="inlineStr">
        <is>
          <t xml:space="preserve">      Mideast</t>
        </is>
      </c>
      <c r="C51" s="67" t="n">
        <v>80.165375</v>
      </c>
      <c r="D51" s="67" t="n">
        <v>83.176697</v>
      </c>
      <c r="E51" s="67" t="n">
        <v>85.99466700000001</v>
      </c>
      <c r="F51" s="67" t="n">
        <v>88.73362</v>
      </c>
      <c r="G51" s="67" t="n">
        <v>91.53904</v>
      </c>
      <c r="H51" s="67" t="n">
        <v>94.406166</v>
      </c>
      <c r="I51" s="67" t="n">
        <v>97.238724</v>
      </c>
      <c r="J51" s="67" t="n">
        <v>100.050026</v>
      </c>
      <c r="K51" s="67" t="n">
        <v>103.070908</v>
      </c>
      <c r="L51" s="67" t="n">
        <v>105.86525</v>
      </c>
      <c r="M51" s="67" t="n">
        <v>108.77446</v>
      </c>
      <c r="N51" s="67" t="n">
        <v>111.769562</v>
      </c>
      <c r="O51" s="67" t="n">
        <v>114.912262</v>
      </c>
      <c r="P51" s="67" t="n">
        <v>118.083694</v>
      </c>
      <c r="Q51" s="67" t="n">
        <v>121.286079</v>
      </c>
      <c r="R51" s="67" t="n">
        <v>124.631065</v>
      </c>
      <c r="S51" s="67" t="n">
        <v>128.068069</v>
      </c>
      <c r="T51" s="67" t="n">
        <v>131.574493</v>
      </c>
      <c r="U51" s="67" t="n">
        <v>135.112427</v>
      </c>
      <c r="V51" s="67" t="n">
        <v>138.565689</v>
      </c>
      <c r="W51" s="67" t="n">
        <v>142.100403</v>
      </c>
      <c r="X51" s="67" t="n">
        <v>145.738541</v>
      </c>
      <c r="Y51" s="67" t="n">
        <v>149.510101</v>
      </c>
      <c r="Z51" s="67" t="n">
        <v>153.383118</v>
      </c>
      <c r="AA51" s="67" t="n">
        <v>157.137054</v>
      </c>
      <c r="AB51" s="67" t="n">
        <v>160.988632</v>
      </c>
      <c r="AC51" s="67" t="n">
        <v>164.98996</v>
      </c>
      <c r="AD51" s="67" t="n">
        <v>169.142166</v>
      </c>
      <c r="AE51" s="67" t="n">
        <v>173.374329</v>
      </c>
      <c r="AF51" s="67" t="n">
        <v>177.431076</v>
      </c>
      <c r="AG51" s="67" t="n">
        <v>181.644806</v>
      </c>
      <c r="AH51" s="67" t="n">
        <v>186.02446</v>
      </c>
      <c r="AI51" s="103" t="n">
        <v>0.027526</v>
      </c>
      <c r="AJ51" s="69" t="n"/>
      <c r="AK51" s="104" t="n"/>
    </row>
    <row r="52" ht="15" customHeight="1" s="44">
      <c r="A52" s="62" t="inlineStr">
        <is>
          <t>ATE000:rpm_RU_Domestic</t>
        </is>
      </c>
      <c r="B52" s="66" t="inlineStr">
        <is>
          <t xml:space="preserve">      Commonwealth of Independent States</t>
        </is>
      </c>
      <c r="C52" s="67" t="n">
        <v>91.721306</v>
      </c>
      <c r="D52" s="67" t="n">
        <v>93.622826</v>
      </c>
      <c r="E52" s="67" t="n">
        <v>95.293488</v>
      </c>
      <c r="F52" s="67" t="n">
        <v>96.842468</v>
      </c>
      <c r="G52" s="67" t="n">
        <v>98.365166</v>
      </c>
      <c r="H52" s="67" t="n">
        <v>99.864845</v>
      </c>
      <c r="I52" s="67" t="n">
        <v>101.345047</v>
      </c>
      <c r="J52" s="67" t="n">
        <v>102.854294</v>
      </c>
      <c r="K52" s="67" t="n">
        <v>104.486237</v>
      </c>
      <c r="L52" s="67" t="n">
        <v>106.227493</v>
      </c>
      <c r="M52" s="67" t="n">
        <v>108.054596</v>
      </c>
      <c r="N52" s="67" t="n">
        <v>110.043503</v>
      </c>
      <c r="O52" s="67" t="n">
        <v>112.232086</v>
      </c>
      <c r="P52" s="67" t="n">
        <v>114.613533</v>
      </c>
      <c r="Q52" s="67" t="n">
        <v>117.084534</v>
      </c>
      <c r="R52" s="67" t="n">
        <v>119.578896</v>
      </c>
      <c r="S52" s="67" t="n">
        <v>122.007172</v>
      </c>
      <c r="T52" s="67" t="n">
        <v>124.375694</v>
      </c>
      <c r="U52" s="67" t="n">
        <v>126.773575</v>
      </c>
      <c r="V52" s="67" t="n">
        <v>129.139771</v>
      </c>
      <c r="W52" s="67" t="n">
        <v>131.531616</v>
      </c>
      <c r="X52" s="67" t="n">
        <v>133.955658</v>
      </c>
      <c r="Y52" s="67" t="n">
        <v>136.446625</v>
      </c>
      <c r="Z52" s="67" t="n">
        <v>138.960052</v>
      </c>
      <c r="AA52" s="67" t="n">
        <v>141.485962</v>
      </c>
      <c r="AB52" s="67" t="n">
        <v>144.058197</v>
      </c>
      <c r="AC52" s="67" t="n">
        <v>146.659271</v>
      </c>
      <c r="AD52" s="67" t="n">
        <v>149.285645</v>
      </c>
      <c r="AE52" s="67" t="n">
        <v>151.903275</v>
      </c>
      <c r="AF52" s="67" t="n">
        <v>154.582367</v>
      </c>
      <c r="AG52" s="67" t="n">
        <v>157.374069</v>
      </c>
      <c r="AH52" s="67" t="n">
        <v>160.337372</v>
      </c>
      <c r="AI52" s="103" t="n">
        <v>0.01818</v>
      </c>
      <c r="AJ52" s="69" t="n"/>
      <c r="AK52" s="104" t="n"/>
    </row>
    <row r="53" ht="15" customHeight="1" s="44">
      <c r="A53" s="62" t="inlineStr">
        <is>
          <t>ATE000:rpm_CH_Domestic</t>
        </is>
      </c>
      <c r="B53" s="66" t="inlineStr">
        <is>
          <t xml:space="preserve">      China</t>
        </is>
      </c>
      <c r="C53" s="67" t="n">
        <v>483.262115</v>
      </c>
      <c r="D53" s="67" t="n">
        <v>511.336243</v>
      </c>
      <c r="E53" s="67" t="n">
        <v>540.0601810000001</v>
      </c>
      <c r="F53" s="67" t="n">
        <v>570.793762</v>
      </c>
      <c r="G53" s="67" t="n">
        <v>601.346436</v>
      </c>
      <c r="H53" s="67" t="n">
        <v>633.583618</v>
      </c>
      <c r="I53" s="67" t="n">
        <v>666.313721</v>
      </c>
      <c r="J53" s="67" t="n">
        <v>698.993835</v>
      </c>
      <c r="K53" s="67" t="n">
        <v>733.631165</v>
      </c>
      <c r="L53" s="67" t="n">
        <v>770.796814</v>
      </c>
      <c r="M53" s="67" t="n">
        <v>809.380432</v>
      </c>
      <c r="N53" s="67" t="n">
        <v>848.658264</v>
      </c>
      <c r="O53" s="67" t="n">
        <v>889.154602</v>
      </c>
      <c r="P53" s="67" t="n">
        <v>930.628662</v>
      </c>
      <c r="Q53" s="67" t="n">
        <v>974.670227</v>
      </c>
      <c r="R53" s="67" t="n">
        <v>1020.183533</v>
      </c>
      <c r="S53" s="67" t="n">
        <v>1066.752441</v>
      </c>
      <c r="T53" s="67" t="n">
        <v>1114.744385</v>
      </c>
      <c r="U53" s="67" t="n">
        <v>1164.039795</v>
      </c>
      <c r="V53" s="67" t="n">
        <v>1215.047974</v>
      </c>
      <c r="W53" s="67" t="n">
        <v>1267.792114</v>
      </c>
      <c r="X53" s="67" t="n">
        <v>1321.450928</v>
      </c>
      <c r="Y53" s="67" t="n">
        <v>1378.591553</v>
      </c>
      <c r="Z53" s="67" t="n">
        <v>1437.934204</v>
      </c>
      <c r="AA53" s="67" t="n">
        <v>1498.887939</v>
      </c>
      <c r="AB53" s="67" t="n">
        <v>1560.955811</v>
      </c>
      <c r="AC53" s="67" t="n">
        <v>1623.626709</v>
      </c>
      <c r="AD53" s="67" t="n">
        <v>1687.836548</v>
      </c>
      <c r="AE53" s="67" t="n">
        <v>1752.204346</v>
      </c>
      <c r="AF53" s="67" t="n">
        <v>1818.799316</v>
      </c>
      <c r="AG53" s="67" t="n">
        <v>1886.120605</v>
      </c>
      <c r="AH53" s="67" t="n">
        <v>1953.014404</v>
      </c>
      <c r="AI53" s="103" t="n">
        <v>0.046081</v>
      </c>
      <c r="AJ53" s="69" t="n"/>
      <c r="AK53" s="104" t="n"/>
    </row>
    <row r="54" ht="15" customHeight="1" s="44">
      <c r="A54" s="62" t="inlineStr">
        <is>
          <t>ATE000:rpm_NE_Domestic</t>
        </is>
      </c>
      <c r="B54" s="66" t="inlineStr">
        <is>
          <t xml:space="preserve">      Northeast Asia</t>
        </is>
      </c>
      <c r="C54" s="67" t="n">
        <v>78.859314</v>
      </c>
      <c r="D54" s="67" t="n">
        <v>79.54727200000001</v>
      </c>
      <c r="E54" s="67" t="n">
        <v>80.640762</v>
      </c>
      <c r="F54" s="67" t="n">
        <v>81.64318799999999</v>
      </c>
      <c r="G54" s="67" t="n">
        <v>82.645905</v>
      </c>
      <c r="H54" s="67" t="n">
        <v>83.70607800000001</v>
      </c>
      <c r="I54" s="67" t="n">
        <v>84.725792</v>
      </c>
      <c r="J54" s="67" t="n">
        <v>85.68644</v>
      </c>
      <c r="K54" s="67" t="n">
        <v>86.67253100000001</v>
      </c>
      <c r="L54" s="67" t="n">
        <v>87.712677</v>
      </c>
      <c r="M54" s="67" t="n">
        <v>88.70903</v>
      </c>
      <c r="N54" s="67" t="n">
        <v>89.581337</v>
      </c>
      <c r="O54" s="67" t="n">
        <v>90.34513099999999</v>
      </c>
      <c r="P54" s="67" t="n">
        <v>91.068451</v>
      </c>
      <c r="Q54" s="67" t="n">
        <v>91.85257</v>
      </c>
      <c r="R54" s="67" t="n">
        <v>92.722694</v>
      </c>
      <c r="S54" s="67" t="n">
        <v>93.615669</v>
      </c>
      <c r="T54" s="67" t="n">
        <v>94.44297</v>
      </c>
      <c r="U54" s="67" t="n">
        <v>95.183533</v>
      </c>
      <c r="V54" s="67" t="n">
        <v>95.890396</v>
      </c>
      <c r="W54" s="67" t="n">
        <v>96.562241</v>
      </c>
      <c r="X54" s="67" t="n">
        <v>97.26514400000001</v>
      </c>
      <c r="Y54" s="67" t="n">
        <v>98.064049</v>
      </c>
      <c r="Z54" s="67" t="n">
        <v>98.952057</v>
      </c>
      <c r="AA54" s="67" t="n">
        <v>99.89566000000001</v>
      </c>
      <c r="AB54" s="67" t="n">
        <v>100.841446</v>
      </c>
      <c r="AC54" s="67" t="n">
        <v>101.775948</v>
      </c>
      <c r="AD54" s="67" t="n">
        <v>102.724274</v>
      </c>
      <c r="AE54" s="67" t="n">
        <v>103.679878</v>
      </c>
      <c r="AF54" s="67" t="n">
        <v>104.675102</v>
      </c>
      <c r="AG54" s="67" t="n">
        <v>105.752556</v>
      </c>
      <c r="AH54" s="67" t="n">
        <v>106.915955</v>
      </c>
      <c r="AI54" s="103" t="n">
        <v>0.009867000000000001</v>
      </c>
      <c r="AJ54" s="69" t="n"/>
      <c r="AK54" s="104" t="n"/>
    </row>
    <row r="55" ht="15" customHeight="1" s="44">
      <c r="A55" s="62" t="inlineStr">
        <is>
          <t>ATE000:rpm_SE_Domestic</t>
        </is>
      </c>
      <c r="B55" s="66" t="inlineStr">
        <is>
          <t xml:space="preserve">      Southeast Asia</t>
        </is>
      </c>
      <c r="C55" s="67" t="n">
        <v>164.581879</v>
      </c>
      <c r="D55" s="67" t="n">
        <v>175.320801</v>
      </c>
      <c r="E55" s="67" t="n">
        <v>186.700363</v>
      </c>
      <c r="F55" s="67" t="n">
        <v>198.976471</v>
      </c>
      <c r="G55" s="67" t="n">
        <v>212.157196</v>
      </c>
      <c r="H55" s="67" t="n">
        <v>226.189346</v>
      </c>
      <c r="I55" s="67" t="n">
        <v>240.922638</v>
      </c>
      <c r="J55" s="67" t="n">
        <v>256.294495</v>
      </c>
      <c r="K55" s="67" t="n">
        <v>272.686371</v>
      </c>
      <c r="L55" s="67" t="n">
        <v>290.171967</v>
      </c>
      <c r="M55" s="67" t="n">
        <v>308.508118</v>
      </c>
      <c r="N55" s="67" t="n">
        <v>327.748596</v>
      </c>
      <c r="O55" s="67" t="n">
        <v>347.922974</v>
      </c>
      <c r="P55" s="67" t="n">
        <v>369.062103</v>
      </c>
      <c r="Q55" s="67" t="n">
        <v>391.51001</v>
      </c>
      <c r="R55" s="67" t="n">
        <v>415.322235</v>
      </c>
      <c r="S55" s="67" t="n">
        <v>440.344208</v>
      </c>
      <c r="T55" s="67" t="n">
        <v>466.646973</v>
      </c>
      <c r="U55" s="67" t="n">
        <v>494.321686</v>
      </c>
      <c r="V55" s="67" t="n">
        <v>523.6087649999999</v>
      </c>
      <c r="W55" s="67" t="n">
        <v>554.306702</v>
      </c>
      <c r="X55" s="67" t="n">
        <v>586.656555</v>
      </c>
      <c r="Y55" s="67" t="n">
        <v>620.856934</v>
      </c>
      <c r="Z55" s="67" t="n">
        <v>656.679504</v>
      </c>
      <c r="AA55" s="67" t="n">
        <v>694.339783</v>
      </c>
      <c r="AB55" s="67" t="n">
        <v>733.824463</v>
      </c>
      <c r="AC55" s="67" t="n">
        <v>775.43634</v>
      </c>
      <c r="AD55" s="67" t="n">
        <v>818.956787</v>
      </c>
      <c r="AE55" s="67" t="n">
        <v>864.0593260000001</v>
      </c>
      <c r="AF55" s="67" t="n">
        <v>911.6437989999999</v>
      </c>
      <c r="AG55" s="67" t="n">
        <v>962.302612</v>
      </c>
      <c r="AH55" s="67" t="n">
        <v>1015.463257</v>
      </c>
      <c r="AI55" s="103" t="n">
        <v>0.060457</v>
      </c>
      <c r="AJ55" s="69" t="n"/>
      <c r="AK55" s="104" t="n"/>
    </row>
    <row r="56" ht="15" customHeight="1" s="44">
      <c r="A56" s="62" t="inlineStr">
        <is>
          <t>ATE000:rpm_SW_Domestic</t>
        </is>
      </c>
      <c r="B56" s="66" t="inlineStr">
        <is>
          <t xml:space="preserve">      Southwest Asia</t>
        </is>
      </c>
      <c r="C56" s="67" t="n">
        <v>77.246346</v>
      </c>
      <c r="D56" s="67" t="n">
        <v>83.082413</v>
      </c>
      <c r="E56" s="67" t="n">
        <v>89.219055</v>
      </c>
      <c r="F56" s="67" t="n">
        <v>95.83033</v>
      </c>
      <c r="G56" s="67" t="n">
        <v>103.107979</v>
      </c>
      <c r="H56" s="67" t="n">
        <v>111.093178</v>
      </c>
      <c r="I56" s="67" t="n">
        <v>119.678406</v>
      </c>
      <c r="J56" s="67" t="n">
        <v>128.906647</v>
      </c>
      <c r="K56" s="67" t="n">
        <v>138.890427</v>
      </c>
      <c r="L56" s="67" t="n">
        <v>149.613892</v>
      </c>
      <c r="M56" s="67" t="n">
        <v>161.036041</v>
      </c>
      <c r="N56" s="67" t="n">
        <v>173.207886</v>
      </c>
      <c r="O56" s="67" t="n">
        <v>186.196487</v>
      </c>
      <c r="P56" s="67" t="n">
        <v>200.119476</v>
      </c>
      <c r="Q56" s="67" t="n">
        <v>215.103821</v>
      </c>
      <c r="R56" s="67" t="n">
        <v>231.143707</v>
      </c>
      <c r="S56" s="67" t="n">
        <v>248.241119</v>
      </c>
      <c r="T56" s="67" t="n">
        <v>266.539764</v>
      </c>
      <c r="U56" s="67" t="n">
        <v>286.09079</v>
      </c>
      <c r="V56" s="67" t="n">
        <v>306.952362</v>
      </c>
      <c r="W56" s="67" t="n">
        <v>329.071686</v>
      </c>
      <c r="X56" s="67" t="n">
        <v>352.679138</v>
      </c>
      <c r="Y56" s="67" t="n">
        <v>377.880249</v>
      </c>
      <c r="Z56" s="67" t="n">
        <v>404.57608</v>
      </c>
      <c r="AA56" s="67" t="n">
        <v>432.895966</v>
      </c>
      <c r="AB56" s="67" t="n">
        <v>462.84079</v>
      </c>
      <c r="AC56" s="67" t="n">
        <v>494.623199</v>
      </c>
      <c r="AD56" s="67" t="n">
        <v>528.201355</v>
      </c>
      <c r="AE56" s="67" t="n">
        <v>563.538635</v>
      </c>
      <c r="AF56" s="67" t="n">
        <v>600.94812</v>
      </c>
      <c r="AG56" s="67" t="n">
        <v>640.773804</v>
      </c>
      <c r="AH56" s="67" t="n">
        <v>682.858643</v>
      </c>
      <c r="AI56" s="103" t="n">
        <v>0.07283000000000001</v>
      </c>
      <c r="AJ56" s="69" t="n"/>
      <c r="AK56" s="104" t="n"/>
    </row>
    <row r="57" ht="15" customHeight="1" s="44">
      <c r="A57" s="62" t="inlineStr">
        <is>
          <t>ATE000:rpm_OC_Domestic</t>
        </is>
      </c>
      <c r="B57" s="66" t="inlineStr">
        <is>
          <t xml:space="preserve">      Oceania</t>
        </is>
      </c>
      <c r="C57" s="67" t="n">
        <v>74.477959</v>
      </c>
      <c r="D57" s="67" t="n">
        <v>77.38723</v>
      </c>
      <c r="E57" s="67" t="n">
        <v>80.59178900000001</v>
      </c>
      <c r="F57" s="67" t="n">
        <v>83.960144</v>
      </c>
      <c r="G57" s="67" t="n">
        <v>87.261871</v>
      </c>
      <c r="H57" s="67" t="n">
        <v>90.567688</v>
      </c>
      <c r="I57" s="67" t="n">
        <v>93.85103599999999</v>
      </c>
      <c r="J57" s="67" t="n">
        <v>97.156532</v>
      </c>
      <c r="K57" s="67" t="n">
        <v>100.559418</v>
      </c>
      <c r="L57" s="67" t="n">
        <v>104.11776</v>
      </c>
      <c r="M57" s="67" t="n">
        <v>107.794914</v>
      </c>
      <c r="N57" s="67" t="n">
        <v>111.578377</v>
      </c>
      <c r="O57" s="67" t="n">
        <v>115.407738</v>
      </c>
      <c r="P57" s="67" t="n">
        <v>119.315445</v>
      </c>
      <c r="Q57" s="67" t="n">
        <v>123.47039</v>
      </c>
      <c r="R57" s="67" t="n">
        <v>127.803352</v>
      </c>
      <c r="S57" s="67" t="n">
        <v>132.245621</v>
      </c>
      <c r="T57" s="67" t="n">
        <v>136.795807</v>
      </c>
      <c r="U57" s="67" t="n">
        <v>141.509033</v>
      </c>
      <c r="V57" s="67" t="n">
        <v>146.372345</v>
      </c>
      <c r="W57" s="67" t="n">
        <v>151.371262</v>
      </c>
      <c r="X57" s="67" t="n">
        <v>156.535858</v>
      </c>
      <c r="Y57" s="67" t="n">
        <v>161.909851</v>
      </c>
      <c r="Z57" s="67" t="n">
        <v>167.492004</v>
      </c>
      <c r="AA57" s="67" t="n">
        <v>173.258453</v>
      </c>
      <c r="AB57" s="67" t="n">
        <v>179.196579</v>
      </c>
      <c r="AC57" s="67" t="n">
        <v>185.316864</v>
      </c>
      <c r="AD57" s="67" t="n">
        <v>191.644394</v>
      </c>
      <c r="AE57" s="67" t="n">
        <v>198.079849</v>
      </c>
      <c r="AF57" s="67" t="n">
        <v>204.674683</v>
      </c>
      <c r="AG57" s="67" t="n">
        <v>211.396988</v>
      </c>
      <c r="AH57" s="67" t="n">
        <v>218.205032</v>
      </c>
      <c r="AI57" s="103" t="n">
        <v>0.035283</v>
      </c>
      <c r="AJ57" s="69" t="n"/>
      <c r="AK57" s="104" t="n"/>
    </row>
    <row r="58" ht="15" customHeight="1" s="44">
      <c r="A58" s="58" t="n"/>
      <c r="B58" s="65" t="inlineStr">
        <is>
          <t xml:space="preserve">    International</t>
        </is>
      </c>
      <c r="C58" s="58" t="n"/>
      <c r="D58" s="58" t="n"/>
      <c r="E58" s="58" t="n"/>
      <c r="F58" s="58" t="n"/>
      <c r="G58" s="58" t="n"/>
      <c r="H58" s="58" t="n"/>
      <c r="I58" s="58" t="n"/>
      <c r="J58" s="58" t="n"/>
      <c r="K58" s="58" t="n"/>
      <c r="L58" s="58" t="n"/>
      <c r="M58" s="58" t="n"/>
      <c r="N58" s="58" t="n"/>
      <c r="O58" s="58" t="n"/>
      <c r="P58" s="58" t="n"/>
      <c r="Q58" s="58" t="n"/>
      <c r="R58" s="58" t="n"/>
      <c r="S58" s="58" t="n"/>
      <c r="T58" s="58" t="n"/>
      <c r="U58" s="58" t="n"/>
      <c r="V58" s="58" t="n"/>
      <c r="W58" s="58" t="n"/>
      <c r="X58" s="58" t="n"/>
      <c r="Y58" s="58" t="n"/>
      <c r="Z58" s="58" t="n"/>
      <c r="AA58" s="58" t="n"/>
      <c r="AB58" s="58" t="n"/>
      <c r="AC58" s="58" t="n"/>
      <c r="AD58" s="58" t="n"/>
      <c r="AE58" s="58" t="n"/>
      <c r="AF58" s="58" t="n"/>
      <c r="AG58" s="58" t="n"/>
      <c r="AH58" s="58" t="n"/>
      <c r="AI58" s="58" t="n"/>
    </row>
    <row r="59" ht="15" customHeight="1" s="44">
      <c r="A59" s="62" t="inlineStr">
        <is>
          <t>ATE000:rpm_US_Internat</t>
        </is>
      </c>
      <c r="B59" s="66" t="inlineStr">
        <is>
          <t xml:space="preserve">      United States</t>
        </is>
      </c>
      <c r="C59" s="67" t="n">
        <v>297.888123</v>
      </c>
      <c r="D59" s="67" t="n">
        <v>305.598602</v>
      </c>
      <c r="E59" s="67" t="n">
        <v>313.297882</v>
      </c>
      <c r="F59" s="67" t="n">
        <v>319.856873</v>
      </c>
      <c r="G59" s="67" t="n">
        <v>325.909882</v>
      </c>
      <c r="H59" s="67" t="n">
        <v>333.203949</v>
      </c>
      <c r="I59" s="67" t="n">
        <v>341.254272</v>
      </c>
      <c r="J59" s="67" t="n">
        <v>349.372406</v>
      </c>
      <c r="K59" s="67" t="n">
        <v>357.877167</v>
      </c>
      <c r="L59" s="67" t="n">
        <v>366.889099</v>
      </c>
      <c r="M59" s="67" t="n">
        <v>376.487366</v>
      </c>
      <c r="N59" s="67" t="n">
        <v>386.368622</v>
      </c>
      <c r="O59" s="67" t="n">
        <v>396.303955</v>
      </c>
      <c r="P59" s="67" t="n">
        <v>406.652313</v>
      </c>
      <c r="Q59" s="67" t="n">
        <v>417.133118</v>
      </c>
      <c r="R59" s="67" t="n">
        <v>427.589752</v>
      </c>
      <c r="S59" s="67" t="n">
        <v>438.073242</v>
      </c>
      <c r="T59" s="67" t="n">
        <v>448.785309</v>
      </c>
      <c r="U59" s="67" t="n">
        <v>459.680511</v>
      </c>
      <c r="V59" s="67" t="n">
        <v>470.786194</v>
      </c>
      <c r="W59" s="67" t="n">
        <v>482.249329</v>
      </c>
      <c r="X59" s="67" t="n">
        <v>494.259949</v>
      </c>
      <c r="Y59" s="67" t="n">
        <v>506.36554</v>
      </c>
      <c r="Z59" s="67" t="n">
        <v>518.862305</v>
      </c>
      <c r="AA59" s="67" t="n">
        <v>531.8756100000001</v>
      </c>
      <c r="AB59" s="67" t="n">
        <v>545.188843</v>
      </c>
      <c r="AC59" s="67" t="n">
        <v>559.107178</v>
      </c>
      <c r="AD59" s="67" t="n">
        <v>573.559387</v>
      </c>
      <c r="AE59" s="67" t="n">
        <v>588.347717</v>
      </c>
      <c r="AF59" s="67" t="n">
        <v>603.470459</v>
      </c>
      <c r="AG59" s="67" t="n">
        <v>618.858826</v>
      </c>
      <c r="AH59" s="67" t="n">
        <v>634.494019</v>
      </c>
      <c r="AI59" s="103" t="n">
        <v>0.024691</v>
      </c>
      <c r="AJ59" s="69" t="n"/>
      <c r="AK59" s="104" t="n"/>
    </row>
    <row r="60" ht="15" customHeight="1" s="44">
      <c r="A60" s="62" t="inlineStr">
        <is>
          <t>ATE000:rpm_CN_Internat</t>
        </is>
      </c>
      <c r="B60" s="66" t="inlineStr">
        <is>
          <t xml:space="preserve">      Canada</t>
        </is>
      </c>
      <c r="C60" s="67" t="n">
        <v>124.040871</v>
      </c>
      <c r="D60" s="67" t="n">
        <v>126.145645</v>
      </c>
      <c r="E60" s="67" t="n">
        <v>128.245483</v>
      </c>
      <c r="F60" s="67" t="n">
        <v>130.388947</v>
      </c>
      <c r="G60" s="67" t="n">
        <v>132.628159</v>
      </c>
      <c r="H60" s="67" t="n">
        <v>135.01004</v>
      </c>
      <c r="I60" s="67" t="n">
        <v>137.384262</v>
      </c>
      <c r="J60" s="67" t="n">
        <v>139.762985</v>
      </c>
      <c r="K60" s="67" t="n">
        <v>142.334351</v>
      </c>
      <c r="L60" s="67" t="n">
        <v>145.023285</v>
      </c>
      <c r="M60" s="67" t="n">
        <v>147.800186</v>
      </c>
      <c r="N60" s="67" t="n">
        <v>150.695496</v>
      </c>
      <c r="O60" s="67" t="n">
        <v>153.642471</v>
      </c>
      <c r="P60" s="67" t="n">
        <v>156.748657</v>
      </c>
      <c r="Q60" s="67" t="n">
        <v>160.084137</v>
      </c>
      <c r="R60" s="67" t="n">
        <v>163.600677</v>
      </c>
      <c r="S60" s="67" t="n">
        <v>167.223877</v>
      </c>
      <c r="T60" s="67" t="n">
        <v>170.917587</v>
      </c>
      <c r="U60" s="67" t="n">
        <v>174.775131</v>
      </c>
      <c r="V60" s="67" t="n">
        <v>178.82785</v>
      </c>
      <c r="W60" s="67" t="n">
        <v>182.918747</v>
      </c>
      <c r="X60" s="67" t="n">
        <v>187.145126</v>
      </c>
      <c r="Y60" s="67" t="n">
        <v>191.506866</v>
      </c>
      <c r="Z60" s="67" t="n">
        <v>196.009293</v>
      </c>
      <c r="AA60" s="67" t="n">
        <v>200.641693</v>
      </c>
      <c r="AB60" s="67" t="n">
        <v>205.372131</v>
      </c>
      <c r="AC60" s="67" t="n">
        <v>210.272537</v>
      </c>
      <c r="AD60" s="67" t="n">
        <v>215.327362</v>
      </c>
      <c r="AE60" s="67" t="n">
        <v>220.48616</v>
      </c>
      <c r="AF60" s="67" t="n">
        <v>225.795029</v>
      </c>
      <c r="AG60" s="67" t="n">
        <v>231.301407</v>
      </c>
      <c r="AH60" s="67" t="n">
        <v>236.927261</v>
      </c>
      <c r="AI60" s="103" t="n">
        <v>0.021095</v>
      </c>
      <c r="AJ60" s="69" t="n"/>
      <c r="AK60" s="104" t="n"/>
    </row>
    <row r="61" ht="15" customHeight="1" s="44">
      <c r="A61" s="62" t="inlineStr">
        <is>
          <t>ATE000:rpm_CA_Internat</t>
        </is>
      </c>
      <c r="B61" s="66" t="inlineStr">
        <is>
          <t xml:space="preserve">      Central America</t>
        </is>
      </c>
      <c r="C61" s="67" t="n">
        <v>111.05735</v>
      </c>
      <c r="D61" s="67" t="n">
        <v>114.4636</v>
      </c>
      <c r="E61" s="67" t="n">
        <v>117.995392</v>
      </c>
      <c r="F61" s="67" t="n">
        <v>121.707474</v>
      </c>
      <c r="G61" s="67" t="n">
        <v>125.485168</v>
      </c>
      <c r="H61" s="67" t="n">
        <v>129.383987</v>
      </c>
      <c r="I61" s="67" t="n">
        <v>133.192261</v>
      </c>
      <c r="J61" s="67" t="n">
        <v>136.990768</v>
      </c>
      <c r="K61" s="67" t="n">
        <v>140.936996</v>
      </c>
      <c r="L61" s="67" t="n">
        <v>145.068481</v>
      </c>
      <c r="M61" s="67" t="n">
        <v>149.38533</v>
      </c>
      <c r="N61" s="67" t="n">
        <v>153.833984</v>
      </c>
      <c r="O61" s="67" t="n">
        <v>158.438797</v>
      </c>
      <c r="P61" s="67" t="n">
        <v>163.150177</v>
      </c>
      <c r="Q61" s="67" t="n">
        <v>168.153915</v>
      </c>
      <c r="R61" s="67" t="n">
        <v>173.401733</v>
      </c>
      <c r="S61" s="67" t="n">
        <v>178.732422</v>
      </c>
      <c r="T61" s="67" t="n">
        <v>184.15683</v>
      </c>
      <c r="U61" s="67" t="n">
        <v>189.713089</v>
      </c>
      <c r="V61" s="67" t="n">
        <v>195.48381</v>
      </c>
      <c r="W61" s="67" t="n">
        <v>201.224014</v>
      </c>
      <c r="X61" s="67" t="n">
        <v>207.083603</v>
      </c>
      <c r="Y61" s="67" t="n">
        <v>213.107254</v>
      </c>
      <c r="Z61" s="67" t="n">
        <v>219.22226</v>
      </c>
      <c r="AA61" s="67" t="n">
        <v>225.463333</v>
      </c>
      <c r="AB61" s="67" t="n">
        <v>231.738159</v>
      </c>
      <c r="AC61" s="67" t="n">
        <v>238.152878</v>
      </c>
      <c r="AD61" s="67" t="n">
        <v>244.676041</v>
      </c>
      <c r="AE61" s="67" t="n">
        <v>251.166779</v>
      </c>
      <c r="AF61" s="67" t="n">
        <v>257.814575</v>
      </c>
      <c r="AG61" s="67" t="n">
        <v>264.732697</v>
      </c>
      <c r="AH61" s="67" t="n">
        <v>271.788086</v>
      </c>
      <c r="AI61" s="103" t="n">
        <v>0.029291</v>
      </c>
      <c r="AJ61" s="69" t="n"/>
      <c r="AK61" s="104" t="n"/>
    </row>
    <row r="62" ht="15" customHeight="1" s="44">
      <c r="A62" s="62" t="inlineStr">
        <is>
          <t>ATE000:rpm_SA_Internat</t>
        </is>
      </c>
      <c r="B62" s="66" t="inlineStr">
        <is>
          <t xml:space="preserve">      South America</t>
        </is>
      </c>
      <c r="C62" s="67" t="n">
        <v>79.05323</v>
      </c>
      <c r="D62" s="67" t="n">
        <v>82.201187</v>
      </c>
      <c r="E62" s="67" t="n">
        <v>85.287628</v>
      </c>
      <c r="F62" s="67" t="n">
        <v>88.41803</v>
      </c>
      <c r="G62" s="67" t="n">
        <v>91.63677199999999</v>
      </c>
      <c r="H62" s="67" t="n">
        <v>94.935204</v>
      </c>
      <c r="I62" s="67" t="n">
        <v>98.218971</v>
      </c>
      <c r="J62" s="67" t="n">
        <v>101.48201</v>
      </c>
      <c r="K62" s="67" t="n">
        <v>104.714081</v>
      </c>
      <c r="L62" s="67" t="n">
        <v>108.035355</v>
      </c>
      <c r="M62" s="67" t="n">
        <v>111.475571</v>
      </c>
      <c r="N62" s="67" t="n">
        <v>115.006241</v>
      </c>
      <c r="O62" s="67" t="n">
        <v>118.610443</v>
      </c>
      <c r="P62" s="67" t="n">
        <v>122.257629</v>
      </c>
      <c r="Q62" s="67" t="n">
        <v>126.079376</v>
      </c>
      <c r="R62" s="67" t="n">
        <v>130.057465</v>
      </c>
      <c r="S62" s="67" t="n">
        <v>134.130081</v>
      </c>
      <c r="T62" s="67" t="n">
        <v>138.327698</v>
      </c>
      <c r="U62" s="67" t="n">
        <v>142.624359</v>
      </c>
      <c r="V62" s="67" t="n">
        <v>147.084442</v>
      </c>
      <c r="W62" s="67" t="n">
        <v>151.659149</v>
      </c>
      <c r="X62" s="67" t="n">
        <v>156.367493</v>
      </c>
      <c r="Y62" s="67" t="n">
        <v>161.236496</v>
      </c>
      <c r="Z62" s="67" t="n">
        <v>166.163239</v>
      </c>
      <c r="AA62" s="67" t="n">
        <v>171.204742</v>
      </c>
      <c r="AB62" s="67" t="n">
        <v>176.373657</v>
      </c>
      <c r="AC62" s="67" t="n">
        <v>181.694946</v>
      </c>
      <c r="AD62" s="67" t="n">
        <v>187.176071</v>
      </c>
      <c r="AE62" s="67" t="n">
        <v>192.686203</v>
      </c>
      <c r="AF62" s="67" t="n">
        <v>198.382217</v>
      </c>
      <c r="AG62" s="67" t="n">
        <v>204.31424</v>
      </c>
      <c r="AH62" s="67" t="n">
        <v>210.385757</v>
      </c>
      <c r="AI62" s="103" t="n">
        <v>0.032079</v>
      </c>
      <c r="AJ62" s="69" t="n"/>
      <c r="AK62" s="104" t="n"/>
    </row>
    <row r="63" ht="15" customHeight="1" s="44">
      <c r="A63" s="62" t="inlineStr">
        <is>
          <t>ATE000:rpm_EU_Internat</t>
        </is>
      </c>
      <c r="B63" s="66" t="inlineStr">
        <is>
          <t xml:space="preserve">      Europe</t>
        </is>
      </c>
      <c r="C63" s="67" t="n">
        <v>530.578308</v>
      </c>
      <c r="D63" s="67" t="n">
        <v>545.696838</v>
      </c>
      <c r="E63" s="67" t="n">
        <v>560.543274</v>
      </c>
      <c r="F63" s="67" t="n">
        <v>575.703369</v>
      </c>
      <c r="G63" s="67" t="n">
        <v>591.241455</v>
      </c>
      <c r="H63" s="67" t="n">
        <v>607.49292</v>
      </c>
      <c r="I63" s="67" t="n">
        <v>624.0114139999999</v>
      </c>
      <c r="J63" s="67" t="n">
        <v>640.536926</v>
      </c>
      <c r="K63" s="67" t="n">
        <v>657.706726</v>
      </c>
      <c r="L63" s="67" t="n">
        <v>675.3532709999999</v>
      </c>
      <c r="M63" s="67" t="n">
        <v>693.251953</v>
      </c>
      <c r="N63" s="67" t="n">
        <v>711.41803</v>
      </c>
      <c r="O63" s="67" t="n">
        <v>730.046631</v>
      </c>
      <c r="P63" s="67" t="n">
        <v>749.0510860000001</v>
      </c>
      <c r="Q63" s="67" t="n">
        <v>768.686157</v>
      </c>
      <c r="R63" s="67" t="n">
        <v>788.855774</v>
      </c>
      <c r="S63" s="67" t="n">
        <v>809.383362</v>
      </c>
      <c r="T63" s="67" t="n">
        <v>830.4425660000001</v>
      </c>
      <c r="U63" s="67" t="n">
        <v>851.963013</v>
      </c>
      <c r="V63" s="67" t="n">
        <v>874.0755</v>
      </c>
      <c r="W63" s="67" t="n">
        <v>896.419006</v>
      </c>
      <c r="X63" s="67" t="n">
        <v>919.3828119999999</v>
      </c>
      <c r="Y63" s="67" t="n">
        <v>943.130188</v>
      </c>
      <c r="Z63" s="67" t="n">
        <v>967.3441769999999</v>
      </c>
      <c r="AA63" s="67" t="n">
        <v>991.889404</v>
      </c>
      <c r="AB63" s="67" t="n">
        <v>1016.745972</v>
      </c>
      <c r="AC63" s="67" t="n">
        <v>1042.218384</v>
      </c>
      <c r="AD63" s="67" t="n">
        <v>1068.474854</v>
      </c>
      <c r="AE63" s="67" t="n">
        <v>1095.514038</v>
      </c>
      <c r="AF63" s="67" t="n">
        <v>1123.943481</v>
      </c>
      <c r="AG63" s="67" t="n">
        <v>1154.241333</v>
      </c>
      <c r="AH63" s="67" t="n">
        <v>1186.035522</v>
      </c>
      <c r="AI63" s="103" t="n">
        <v>0.026288</v>
      </c>
      <c r="AJ63" s="69" t="n"/>
      <c r="AK63" s="104" t="n"/>
    </row>
    <row r="64" ht="15" customHeight="1" s="44">
      <c r="A64" s="62" t="inlineStr">
        <is>
          <t>ATE000:rpm_AF_Internat</t>
        </is>
      </c>
      <c r="B64" s="66" t="inlineStr">
        <is>
          <t xml:space="preserve">      Africa</t>
        </is>
      </c>
      <c r="C64" s="67" t="n">
        <v>83.0457</v>
      </c>
      <c r="D64" s="67" t="n">
        <v>86.845428</v>
      </c>
      <c r="E64" s="67" t="n">
        <v>90.84903</v>
      </c>
      <c r="F64" s="67" t="n">
        <v>95.083817</v>
      </c>
      <c r="G64" s="67" t="n">
        <v>99.55939499999999</v>
      </c>
      <c r="H64" s="67" t="n">
        <v>104.231125</v>
      </c>
      <c r="I64" s="67" t="n">
        <v>109.052513</v>
      </c>
      <c r="J64" s="67" t="n">
        <v>114.006104</v>
      </c>
      <c r="K64" s="67" t="n">
        <v>119.118431</v>
      </c>
      <c r="L64" s="67" t="n">
        <v>124.41861</v>
      </c>
      <c r="M64" s="67" t="n">
        <v>129.951324</v>
      </c>
      <c r="N64" s="67" t="n">
        <v>135.672775</v>
      </c>
      <c r="O64" s="67" t="n">
        <v>141.672928</v>
      </c>
      <c r="P64" s="67" t="n">
        <v>147.842087</v>
      </c>
      <c r="Q64" s="67" t="n">
        <v>154.324738</v>
      </c>
      <c r="R64" s="67" t="n">
        <v>161.156158</v>
      </c>
      <c r="S64" s="67" t="n">
        <v>168.306183</v>
      </c>
      <c r="T64" s="67" t="n">
        <v>175.776855</v>
      </c>
      <c r="U64" s="67" t="n">
        <v>183.552933</v>
      </c>
      <c r="V64" s="67" t="n">
        <v>191.644791</v>
      </c>
      <c r="W64" s="67" t="n">
        <v>200.093643</v>
      </c>
      <c r="X64" s="67" t="n">
        <v>208.905945</v>
      </c>
      <c r="Y64" s="67" t="n">
        <v>218.058517</v>
      </c>
      <c r="Z64" s="67" t="n">
        <v>227.532288</v>
      </c>
      <c r="AA64" s="67" t="n">
        <v>237.39978</v>
      </c>
      <c r="AB64" s="67" t="n">
        <v>247.691193</v>
      </c>
      <c r="AC64" s="67" t="n">
        <v>258.432159</v>
      </c>
      <c r="AD64" s="67" t="n">
        <v>269.617767</v>
      </c>
      <c r="AE64" s="67" t="n">
        <v>281.123474</v>
      </c>
      <c r="AF64" s="67" t="n">
        <v>293.153503</v>
      </c>
      <c r="AG64" s="67" t="n">
        <v>305.759125</v>
      </c>
      <c r="AH64" s="67" t="n">
        <v>318.928406</v>
      </c>
      <c r="AI64" s="103" t="n">
        <v>0.044361</v>
      </c>
      <c r="AJ64" s="69" t="n"/>
      <c r="AK64" s="104" t="n"/>
    </row>
    <row r="65" ht="15" customHeight="1" s="44">
      <c r="A65" s="62" t="inlineStr">
        <is>
          <t>ATE000:rpm_ME_Internat</t>
        </is>
      </c>
      <c r="B65" s="66" t="inlineStr">
        <is>
          <t xml:space="preserve">      Mideast</t>
        </is>
      </c>
      <c r="C65" s="67" t="n">
        <v>231.700455</v>
      </c>
      <c r="D65" s="67" t="n">
        <v>241.623245</v>
      </c>
      <c r="E65" s="67" t="n">
        <v>251.176926</v>
      </c>
      <c r="F65" s="67" t="n">
        <v>260.693726</v>
      </c>
      <c r="G65" s="67" t="n">
        <v>270.592346</v>
      </c>
      <c r="H65" s="67" t="n">
        <v>280.869263</v>
      </c>
      <c r="I65" s="67" t="n">
        <v>291.250458</v>
      </c>
      <c r="J65" s="67" t="n">
        <v>301.771851</v>
      </c>
      <c r="K65" s="67" t="n">
        <v>313.136475</v>
      </c>
      <c r="L65" s="67" t="n">
        <v>324.044464</v>
      </c>
      <c r="M65" s="67" t="n">
        <v>335.526001</v>
      </c>
      <c r="N65" s="67" t="n">
        <v>347.506561</v>
      </c>
      <c r="O65" s="67" t="n">
        <v>360.190399</v>
      </c>
      <c r="P65" s="67" t="n">
        <v>373.223114</v>
      </c>
      <c r="Q65" s="67" t="n">
        <v>386.619476</v>
      </c>
      <c r="R65" s="67" t="n">
        <v>400.746765</v>
      </c>
      <c r="S65" s="67" t="n">
        <v>415.459381</v>
      </c>
      <c r="T65" s="67" t="n">
        <v>430.69812</v>
      </c>
      <c r="U65" s="67" t="n">
        <v>446.349579</v>
      </c>
      <c r="V65" s="67" t="n">
        <v>462.033966</v>
      </c>
      <c r="W65" s="67" t="n">
        <v>478.310089</v>
      </c>
      <c r="X65" s="67" t="n">
        <v>495.266815</v>
      </c>
      <c r="Y65" s="67" t="n">
        <v>513.024963</v>
      </c>
      <c r="Z65" s="67" t="n">
        <v>531.4921880000001</v>
      </c>
      <c r="AA65" s="67" t="n">
        <v>549.910645</v>
      </c>
      <c r="AB65" s="67" t="n">
        <v>569.043396</v>
      </c>
      <c r="AC65" s="67" t="n">
        <v>589.093872</v>
      </c>
      <c r="AD65" s="67" t="n">
        <v>610.090332</v>
      </c>
      <c r="AE65" s="67" t="n">
        <v>631.7948</v>
      </c>
      <c r="AF65" s="67" t="n">
        <v>653.281494</v>
      </c>
      <c r="AG65" s="67" t="n">
        <v>675.776733</v>
      </c>
      <c r="AH65" s="67" t="n">
        <v>699.338501</v>
      </c>
      <c r="AI65" s="103" t="n">
        <v>0.036278</v>
      </c>
      <c r="AJ65" s="69" t="n"/>
      <c r="AK65" s="104" t="n"/>
    </row>
    <row r="66" ht="15" customHeight="1" s="44">
      <c r="A66" s="62" t="inlineStr">
        <is>
          <t>ATE000:rpm_RU_Internat</t>
        </is>
      </c>
      <c r="B66" s="66" t="inlineStr">
        <is>
          <t xml:space="preserve">      Commonwealth of Independent States</t>
        </is>
      </c>
      <c r="C66" s="67" t="n">
        <v>100.682419</v>
      </c>
      <c r="D66" s="67" t="n">
        <v>103.710701</v>
      </c>
      <c r="E66" s="67" t="n">
        <v>106.549576</v>
      </c>
      <c r="F66" s="67" t="n">
        <v>109.315254</v>
      </c>
      <c r="G66" s="67" t="n">
        <v>112.113388</v>
      </c>
      <c r="H66" s="67" t="n">
        <v>114.947845</v>
      </c>
      <c r="I66" s="67" t="n">
        <v>117.822762</v>
      </c>
      <c r="J66" s="67" t="n">
        <v>120.79612</v>
      </c>
      <c r="K66" s="67" t="n">
        <v>123.981873</v>
      </c>
      <c r="L66" s="67" t="n">
        <v>127.369682</v>
      </c>
      <c r="M66" s="67" t="n">
        <v>130.936249</v>
      </c>
      <c r="N66" s="67" t="n">
        <v>134.779816</v>
      </c>
      <c r="O66" s="67" t="n">
        <v>138.955994</v>
      </c>
      <c r="P66" s="67" t="n">
        <v>143.465454</v>
      </c>
      <c r="Q66" s="67" t="n">
        <v>148.185562</v>
      </c>
      <c r="R66" s="67" t="n">
        <v>153.035858</v>
      </c>
      <c r="S66" s="67" t="n">
        <v>157.901917</v>
      </c>
      <c r="T66" s="67" t="n">
        <v>162.790878</v>
      </c>
      <c r="U66" s="67" t="n">
        <v>167.820541</v>
      </c>
      <c r="V66" s="67" t="n">
        <v>172.911301</v>
      </c>
      <c r="W66" s="67" t="n">
        <v>178.141449</v>
      </c>
      <c r="X66" s="67" t="n">
        <v>183.522766</v>
      </c>
      <c r="Y66" s="67" t="n">
        <v>189.106735</v>
      </c>
      <c r="Z66" s="67" t="n">
        <v>194.83522</v>
      </c>
      <c r="AA66" s="67" t="n">
        <v>200.697083</v>
      </c>
      <c r="AB66" s="67" t="n">
        <v>206.743317</v>
      </c>
      <c r="AC66" s="67" t="n">
        <v>212.952255</v>
      </c>
      <c r="AD66" s="67" t="n">
        <v>219.322296</v>
      </c>
      <c r="AE66" s="67" t="n">
        <v>225.805389</v>
      </c>
      <c r="AF66" s="67" t="n">
        <v>232.509018</v>
      </c>
      <c r="AG66" s="67" t="n">
        <v>239.516144</v>
      </c>
      <c r="AH66" s="67" t="n">
        <v>246.925354</v>
      </c>
      <c r="AI66" s="103" t="n">
        <v>0.029362</v>
      </c>
      <c r="AJ66" s="69" t="n"/>
      <c r="AK66" s="104" t="n"/>
    </row>
    <row r="67" ht="15" customHeight="1" s="44">
      <c r="A67" s="62" t="inlineStr">
        <is>
          <t>ATE000:rpm_CH_Internat</t>
        </is>
      </c>
      <c r="B67" s="66" t="inlineStr">
        <is>
          <t xml:space="preserve">      China</t>
        </is>
      </c>
      <c r="C67" s="67" t="n">
        <v>199.942261</v>
      </c>
      <c r="D67" s="67" t="n">
        <v>212.157593</v>
      </c>
      <c r="E67" s="67" t="n">
        <v>224.543533</v>
      </c>
      <c r="F67" s="67" t="n">
        <v>237.703217</v>
      </c>
      <c r="G67" s="67" t="n">
        <v>250.647949</v>
      </c>
      <c r="H67" s="67" t="n">
        <v>264.204468</v>
      </c>
      <c r="I67" s="67" t="n">
        <v>277.836823</v>
      </c>
      <c r="J67" s="67" t="n">
        <v>291.304535</v>
      </c>
      <c r="K67" s="67" t="n">
        <v>305.483185</v>
      </c>
      <c r="L67" s="67" t="n">
        <v>320.606995</v>
      </c>
      <c r="M67" s="67" t="n">
        <v>336.180237</v>
      </c>
      <c r="N67" s="67" t="n">
        <v>351.883606</v>
      </c>
      <c r="O67" s="67" t="n">
        <v>367.937225</v>
      </c>
      <c r="P67" s="67" t="n">
        <v>384.231567</v>
      </c>
      <c r="Q67" s="67" t="n">
        <v>401.432343</v>
      </c>
      <c r="R67" s="67" t="n">
        <v>419.063049</v>
      </c>
      <c r="S67" s="67" t="n">
        <v>436.940979</v>
      </c>
      <c r="T67" s="67" t="n">
        <v>455.213287</v>
      </c>
      <c r="U67" s="67" t="n">
        <v>473.822571</v>
      </c>
      <c r="V67" s="67" t="n">
        <v>492.930176</v>
      </c>
      <c r="W67" s="67" t="n">
        <v>512.5354</v>
      </c>
      <c r="X67" s="67" t="n">
        <v>532.294373</v>
      </c>
      <c r="Y67" s="67" t="n">
        <v>553.242615</v>
      </c>
      <c r="Z67" s="67" t="n">
        <v>574.844116</v>
      </c>
      <c r="AA67" s="67" t="n">
        <v>596.849426</v>
      </c>
      <c r="AB67" s="67" t="n">
        <v>619.052063</v>
      </c>
      <c r="AC67" s="67" t="n">
        <v>641.243958</v>
      </c>
      <c r="AD67" s="67" t="n">
        <v>663.792542</v>
      </c>
      <c r="AE67" s="67" t="n">
        <v>686.147949</v>
      </c>
      <c r="AF67" s="67" t="n">
        <v>709.119141</v>
      </c>
      <c r="AG67" s="67" t="n">
        <v>732.111023</v>
      </c>
      <c r="AH67" s="67" t="n">
        <v>754.6752320000001</v>
      </c>
      <c r="AI67" s="103" t="n">
        <v>0.043778</v>
      </c>
      <c r="AJ67" s="69" t="n"/>
      <c r="AK67" s="104" t="n"/>
    </row>
    <row r="68" ht="15" customHeight="1" s="44">
      <c r="A68" s="62" t="inlineStr">
        <is>
          <t>ATE000:rpm_NE_Internat</t>
        </is>
      </c>
      <c r="B68" s="66" t="inlineStr">
        <is>
          <t xml:space="preserve">      Northeast Asia</t>
        </is>
      </c>
      <c r="C68" s="67" t="n">
        <v>169.742752</v>
      </c>
      <c r="D68" s="67" t="n">
        <v>172.582047</v>
      </c>
      <c r="E68" s="67" t="n">
        <v>176.363251</v>
      </c>
      <c r="F68" s="67" t="n">
        <v>179.997345</v>
      </c>
      <c r="G68" s="67" t="n">
        <v>183.68602</v>
      </c>
      <c r="H68" s="67" t="n">
        <v>187.559692</v>
      </c>
      <c r="I68" s="67" t="n">
        <v>191.397751</v>
      </c>
      <c r="J68" s="67" t="n">
        <v>195.155624</v>
      </c>
      <c r="K68" s="67" t="n">
        <v>199.027313</v>
      </c>
      <c r="L68" s="67" t="n">
        <v>203.081879</v>
      </c>
      <c r="M68" s="67" t="n">
        <v>207.091461</v>
      </c>
      <c r="N68" s="67" t="n">
        <v>210.863174</v>
      </c>
      <c r="O68" s="67" t="n">
        <v>214.42778</v>
      </c>
      <c r="P68" s="67" t="n">
        <v>217.94426</v>
      </c>
      <c r="Q68" s="67" t="n">
        <v>221.65773</v>
      </c>
      <c r="R68" s="67" t="n">
        <v>225.634018</v>
      </c>
      <c r="S68" s="67" t="n">
        <v>229.722198</v>
      </c>
      <c r="T68" s="67" t="n">
        <v>233.703049</v>
      </c>
      <c r="U68" s="67" t="n">
        <v>237.520096</v>
      </c>
      <c r="V68" s="67" t="n">
        <v>241.303207</v>
      </c>
      <c r="W68" s="67" t="n">
        <v>245.047241</v>
      </c>
      <c r="X68" s="67" t="n">
        <v>248.920639</v>
      </c>
      <c r="Y68" s="67" t="n">
        <v>253.094513</v>
      </c>
      <c r="Z68" s="67" t="n">
        <v>257.557098</v>
      </c>
      <c r="AA68" s="67" t="n">
        <v>262.225983</v>
      </c>
      <c r="AB68" s="67" t="n">
        <v>266.96283</v>
      </c>
      <c r="AC68" s="67" t="n">
        <v>271.732513</v>
      </c>
      <c r="AD68" s="67" t="n">
        <v>276.602417</v>
      </c>
      <c r="AE68" s="67" t="n">
        <v>281.556366</v>
      </c>
      <c r="AF68" s="67" t="n">
        <v>286.684113</v>
      </c>
      <c r="AG68" s="67" t="n">
        <v>292.106598</v>
      </c>
      <c r="AH68" s="67" t="n">
        <v>297.84021</v>
      </c>
      <c r="AI68" s="103" t="n">
        <v>0.018303</v>
      </c>
      <c r="AJ68" s="69" t="n"/>
      <c r="AK68" s="104" t="n"/>
    </row>
    <row r="69" ht="15" customHeight="1" s="44">
      <c r="A69" s="62" t="inlineStr">
        <is>
          <t>ATE000:rpm_SE_Internat</t>
        </is>
      </c>
      <c r="B69" s="66" t="inlineStr">
        <is>
          <t xml:space="preserve">      Southeast Asia</t>
        </is>
      </c>
      <c r="C69" s="67" t="n">
        <v>231.343338</v>
      </c>
      <c r="D69" s="67" t="n">
        <v>245.453018</v>
      </c>
      <c r="E69" s="67" t="n">
        <v>260.198944</v>
      </c>
      <c r="F69" s="67" t="n">
        <v>275.933594</v>
      </c>
      <c r="G69" s="67" t="n">
        <v>292.62793</v>
      </c>
      <c r="H69" s="67" t="n">
        <v>310.163727</v>
      </c>
      <c r="I69" s="67" t="n">
        <v>328.286499</v>
      </c>
      <c r="J69" s="67" t="n">
        <v>346.886261</v>
      </c>
      <c r="K69" s="67" t="n">
        <v>366.469177</v>
      </c>
      <c r="L69" s="67" t="n">
        <v>387.095947</v>
      </c>
      <c r="M69" s="67" t="n">
        <v>408.385559</v>
      </c>
      <c r="N69" s="67" t="n">
        <v>430.37915</v>
      </c>
      <c r="O69" s="67" t="n">
        <v>453.087524</v>
      </c>
      <c r="P69" s="67" t="n">
        <v>476.5112</v>
      </c>
      <c r="Q69" s="67" t="n">
        <v>501.068176</v>
      </c>
      <c r="R69" s="67" t="n">
        <v>526.780762</v>
      </c>
      <c r="S69" s="67" t="n">
        <v>553.398621</v>
      </c>
      <c r="T69" s="67" t="n">
        <v>580.970825</v>
      </c>
      <c r="U69" s="67" t="n">
        <v>609.5639650000001</v>
      </c>
      <c r="V69" s="67" t="n">
        <v>639.427734</v>
      </c>
      <c r="W69" s="67" t="n">
        <v>670.257935</v>
      </c>
      <c r="X69" s="67" t="n">
        <v>702.298828</v>
      </c>
      <c r="Y69" s="67" t="n">
        <v>735.734436</v>
      </c>
      <c r="Z69" s="67" t="n">
        <v>770.228027</v>
      </c>
      <c r="AA69" s="67" t="n">
        <v>805.97998</v>
      </c>
      <c r="AB69" s="67" t="n">
        <v>842.914551</v>
      </c>
      <c r="AC69" s="67" t="n">
        <v>881.320374</v>
      </c>
      <c r="AD69" s="67" t="n">
        <v>920.883606</v>
      </c>
      <c r="AE69" s="67" t="n">
        <v>961.179626</v>
      </c>
      <c r="AF69" s="67" t="n">
        <v>1003.156982</v>
      </c>
      <c r="AG69" s="67" t="n">
        <v>1047.384644</v>
      </c>
      <c r="AH69" s="67" t="n">
        <v>1093.147339</v>
      </c>
      <c r="AI69" s="103" t="n">
        <v>0.05137</v>
      </c>
      <c r="AJ69" s="69" t="n"/>
      <c r="AK69" s="104" t="n"/>
    </row>
    <row r="70" ht="15" customHeight="1" s="44">
      <c r="A70" s="62" t="inlineStr">
        <is>
          <t>ATE000:rpm_SW_Internat</t>
        </is>
      </c>
      <c r="B70" s="66" t="inlineStr">
        <is>
          <t xml:space="preserve">      Southwest Asia</t>
        </is>
      </c>
      <c r="C70" s="67" t="n">
        <v>102.749695</v>
      </c>
      <c r="D70" s="67" t="n">
        <v>109.353966</v>
      </c>
      <c r="E70" s="67" t="n">
        <v>116.084351</v>
      </c>
      <c r="F70" s="67" t="n">
        <v>123.163788</v>
      </c>
      <c r="G70" s="67" t="n">
        <v>130.821609</v>
      </c>
      <c r="H70" s="67" t="n">
        <v>139.068298</v>
      </c>
      <c r="I70" s="67" t="n">
        <v>147.718857</v>
      </c>
      <c r="J70" s="67" t="n">
        <v>156.793335</v>
      </c>
      <c r="K70" s="67" t="n">
        <v>166.394028</v>
      </c>
      <c r="L70" s="67" t="n">
        <v>176.458054</v>
      </c>
      <c r="M70" s="67" t="n">
        <v>186.895782</v>
      </c>
      <c r="N70" s="67" t="n">
        <v>197.731354</v>
      </c>
      <c r="O70" s="67" t="n">
        <v>209.004166</v>
      </c>
      <c r="P70" s="67" t="n">
        <v>220.805618</v>
      </c>
      <c r="Q70" s="67" t="n">
        <v>233.229141</v>
      </c>
      <c r="R70" s="67" t="n">
        <v>246.215363</v>
      </c>
      <c r="S70" s="67" t="n">
        <v>259.715912</v>
      </c>
      <c r="T70" s="67" t="n">
        <v>273.832214</v>
      </c>
      <c r="U70" s="67" t="n">
        <v>288.561127</v>
      </c>
      <c r="V70" s="67" t="n">
        <v>303.904816</v>
      </c>
      <c r="W70" s="67" t="n">
        <v>319.754913</v>
      </c>
      <c r="X70" s="67" t="n">
        <v>336.281525</v>
      </c>
      <c r="Y70" s="67" t="n">
        <v>353.522125</v>
      </c>
      <c r="Z70" s="67" t="n">
        <v>371.320282</v>
      </c>
      <c r="AA70" s="67" t="n">
        <v>389.736176</v>
      </c>
      <c r="AB70" s="67" t="n">
        <v>408.709442</v>
      </c>
      <c r="AC70" s="67" t="n">
        <v>428.36618</v>
      </c>
      <c r="AD70" s="67" t="n">
        <v>448.604401</v>
      </c>
      <c r="AE70" s="67" t="n">
        <v>469.33194</v>
      </c>
      <c r="AF70" s="67" t="n">
        <v>490.747589</v>
      </c>
      <c r="AG70" s="67" t="n">
        <v>513.057556</v>
      </c>
      <c r="AH70" s="67" t="n">
        <v>536.055908</v>
      </c>
      <c r="AI70" s="103" t="n">
        <v>0.054734</v>
      </c>
      <c r="AJ70" s="69" t="n"/>
      <c r="AK70" s="104" t="n"/>
    </row>
    <row r="71" ht="15" customHeight="1" s="44">
      <c r="A71" s="62" t="inlineStr">
        <is>
          <t>ATE000:rpm_OC_Internat</t>
        </is>
      </c>
      <c r="B71" s="66" t="inlineStr">
        <is>
          <t xml:space="preserve">      Oceania</t>
        </is>
      </c>
      <c r="C71" s="67" t="n">
        <v>74.20648199999999</v>
      </c>
      <c r="D71" s="67" t="n">
        <v>76.822975</v>
      </c>
      <c r="E71" s="67" t="n">
        <v>79.71178399999999</v>
      </c>
      <c r="F71" s="67" t="n">
        <v>82.74801600000001</v>
      </c>
      <c r="G71" s="67" t="n">
        <v>85.71299</v>
      </c>
      <c r="H71" s="67" t="n">
        <v>88.67321800000001</v>
      </c>
      <c r="I71" s="67" t="n">
        <v>91.60379</v>
      </c>
      <c r="J71" s="67" t="n">
        <v>94.546486</v>
      </c>
      <c r="K71" s="67" t="n">
        <v>97.572227</v>
      </c>
      <c r="L71" s="67" t="n">
        <v>100.735817</v>
      </c>
      <c r="M71" s="67" t="n">
        <v>104.001839</v>
      </c>
      <c r="N71" s="67" t="n">
        <v>107.358345</v>
      </c>
      <c r="O71" s="67" t="n">
        <v>110.748573</v>
      </c>
      <c r="P71" s="67" t="n">
        <v>114.202972</v>
      </c>
      <c r="Q71" s="67" t="n">
        <v>117.879616</v>
      </c>
      <c r="R71" s="67" t="n">
        <v>121.712814</v>
      </c>
      <c r="S71" s="67" t="n">
        <v>125.638145</v>
      </c>
      <c r="T71" s="67" t="n">
        <v>129.65416</v>
      </c>
      <c r="U71" s="67" t="n">
        <v>133.811981</v>
      </c>
      <c r="V71" s="67" t="n">
        <v>138.099274</v>
      </c>
      <c r="W71" s="67" t="n">
        <v>142.502335</v>
      </c>
      <c r="X71" s="67" t="n">
        <v>147.048813</v>
      </c>
      <c r="Y71" s="67" t="n">
        <v>151.778824</v>
      </c>
      <c r="Z71" s="67" t="n">
        <v>156.69104</v>
      </c>
      <c r="AA71" s="67" t="n">
        <v>161.762985</v>
      </c>
      <c r="AB71" s="67" t="n">
        <v>166.982391</v>
      </c>
      <c r="AC71" s="67" t="n">
        <v>172.358536</v>
      </c>
      <c r="AD71" s="67" t="n">
        <v>177.914215</v>
      </c>
      <c r="AE71" s="67" t="n">
        <v>183.557236</v>
      </c>
      <c r="AF71" s="67" t="n">
        <v>189.335037</v>
      </c>
      <c r="AG71" s="67" t="n">
        <v>195.217712</v>
      </c>
      <c r="AH71" s="67" t="n">
        <v>201.166687</v>
      </c>
      <c r="AI71" s="103" t="n">
        <v>0.032694</v>
      </c>
      <c r="AJ71" s="69" t="n"/>
      <c r="AK71" s="104" t="n"/>
    </row>
    <row r="73" ht="15" customHeight="1" s="44">
      <c r="A73" s="58" t="n"/>
      <c r="B73" s="65" t="inlineStr">
        <is>
          <t xml:space="preserve">  Freight Revenue Ton Miles (billion miles)</t>
        </is>
      </c>
      <c r="C73" s="58" t="n"/>
      <c r="D73" s="58" t="n"/>
      <c r="E73" s="58" t="n"/>
      <c r="F73" s="58" t="n"/>
      <c r="G73" s="58" t="n"/>
      <c r="H73" s="58" t="n"/>
      <c r="I73" s="58" t="n"/>
      <c r="J73" s="58" t="n"/>
      <c r="K73" s="58" t="n"/>
      <c r="L73" s="58" t="n"/>
      <c r="M73" s="58" t="n"/>
      <c r="N73" s="58" t="n"/>
      <c r="O73" s="58" t="n"/>
      <c r="P73" s="58" t="n"/>
      <c r="Q73" s="58" t="n"/>
      <c r="R73" s="58" t="n"/>
      <c r="S73" s="58" t="n"/>
      <c r="T73" s="58" t="n"/>
      <c r="U73" s="58" t="n"/>
      <c r="V73" s="58" t="n"/>
      <c r="W73" s="58" t="n"/>
      <c r="X73" s="58" t="n"/>
      <c r="Y73" s="58" t="n"/>
      <c r="Z73" s="58" t="n"/>
      <c r="AA73" s="58" t="n"/>
      <c r="AB73" s="58" t="n"/>
      <c r="AC73" s="58" t="n"/>
      <c r="AD73" s="58" t="n"/>
      <c r="AE73" s="58" t="n"/>
      <c r="AF73" s="58" t="n"/>
      <c r="AG73" s="58" t="n"/>
      <c r="AH73" s="58" t="n"/>
      <c r="AI73" s="58" t="n"/>
    </row>
    <row r="74" ht="15" customHeight="1" s="44">
      <c r="A74" s="62" t="inlineStr">
        <is>
          <t>ATE000:ea_FreRevUnited</t>
        </is>
      </c>
      <c r="B74" s="66" t="inlineStr">
        <is>
          <t xml:space="preserve">    United States</t>
        </is>
      </c>
      <c r="C74" s="105" t="n">
        <v>37.599033</v>
      </c>
      <c r="D74" s="105" t="n">
        <v>37.540436</v>
      </c>
      <c r="E74" s="105" t="n">
        <v>36.597828</v>
      </c>
      <c r="F74" s="105" t="n">
        <v>36.515518</v>
      </c>
      <c r="G74" s="105" t="n">
        <v>36.666519</v>
      </c>
      <c r="H74" s="105" t="n">
        <v>37.162582</v>
      </c>
      <c r="I74" s="105" t="n">
        <v>37.478287</v>
      </c>
      <c r="J74" s="105" t="n">
        <v>38.11272</v>
      </c>
      <c r="K74" s="105" t="n">
        <v>38.632805</v>
      </c>
      <c r="L74" s="105" t="n">
        <v>39.128822</v>
      </c>
      <c r="M74" s="105" t="n">
        <v>39.503063</v>
      </c>
      <c r="N74" s="105" t="n">
        <v>39.710835</v>
      </c>
      <c r="O74" s="105" t="n">
        <v>39.811077</v>
      </c>
      <c r="P74" s="105" t="n">
        <v>39.930115</v>
      </c>
      <c r="Q74" s="105" t="n">
        <v>39.940426</v>
      </c>
      <c r="R74" s="105" t="n">
        <v>40.073605</v>
      </c>
      <c r="S74" s="105" t="n">
        <v>40.131493</v>
      </c>
      <c r="T74" s="105" t="n">
        <v>40.074699</v>
      </c>
      <c r="U74" s="105" t="n">
        <v>40.222946</v>
      </c>
      <c r="V74" s="105" t="n">
        <v>40.147243</v>
      </c>
      <c r="W74" s="105" t="n">
        <v>40.115704</v>
      </c>
      <c r="X74" s="105" t="n">
        <v>40.176834</v>
      </c>
      <c r="Y74" s="105" t="n">
        <v>40.343323</v>
      </c>
      <c r="Z74" s="105" t="n">
        <v>40.329575</v>
      </c>
      <c r="AA74" s="105" t="n">
        <v>40.379436</v>
      </c>
      <c r="AB74" s="105" t="n">
        <v>40.382412</v>
      </c>
      <c r="AC74" s="105" t="n">
        <v>40.350273</v>
      </c>
      <c r="AD74" s="105" t="n">
        <v>40.042854</v>
      </c>
      <c r="AE74" s="105" t="n">
        <v>40.083992</v>
      </c>
      <c r="AF74" s="105" t="n">
        <v>40.113396</v>
      </c>
      <c r="AG74" s="105" t="n">
        <v>40.035156</v>
      </c>
      <c r="AH74" s="105" t="n">
        <v>39.58643</v>
      </c>
      <c r="AI74" s="103" t="n">
        <v>0.001663</v>
      </c>
      <c r="AJ74" s="106" t="n"/>
      <c r="AK74" s="104" t="n"/>
    </row>
    <row r="75" ht="15" customHeight="1" s="44">
      <c r="A75" s="62" t="inlineStr">
        <is>
          <t>ATE000:ea_FreRevCanada</t>
        </is>
      </c>
      <c r="B75" s="66" t="inlineStr">
        <is>
          <t xml:space="preserve">    Canada</t>
        </is>
      </c>
      <c r="C75" s="105" t="n">
        <v>0.782986</v>
      </c>
      <c r="D75" s="105" t="n">
        <v>0.797555</v>
      </c>
      <c r="E75" s="105" t="n">
        <v>0.811351</v>
      </c>
      <c r="F75" s="105" t="n">
        <v>0.824865</v>
      </c>
      <c r="G75" s="105" t="n">
        <v>0.838567</v>
      </c>
      <c r="H75" s="105" t="n">
        <v>0.8528520000000001</v>
      </c>
      <c r="I75" s="105" t="n">
        <v>0.866302</v>
      </c>
      <c r="J75" s="105" t="n">
        <v>0.879054</v>
      </c>
      <c r="K75" s="105" t="n">
        <v>0.892746</v>
      </c>
      <c r="L75" s="105" t="n">
        <v>0.906656</v>
      </c>
      <c r="M75" s="105" t="n">
        <v>0.920498</v>
      </c>
      <c r="N75" s="105" t="n">
        <v>0.934489</v>
      </c>
      <c r="O75" s="105" t="n">
        <v>0.948061</v>
      </c>
      <c r="P75" s="105" t="n">
        <v>0.9620339999999999</v>
      </c>
      <c r="Q75" s="105" t="n">
        <v>0.976877</v>
      </c>
      <c r="R75" s="105" t="n">
        <v>0.99214</v>
      </c>
      <c r="S75" s="105" t="n">
        <v>1.007221</v>
      </c>
      <c r="T75" s="105" t="n">
        <v>1.021842</v>
      </c>
      <c r="U75" s="105" t="n">
        <v>1.036636</v>
      </c>
      <c r="V75" s="105" t="n">
        <v>1.051768</v>
      </c>
      <c r="W75" s="105" t="n">
        <v>1.066144</v>
      </c>
      <c r="X75" s="105" t="n">
        <v>1.080405</v>
      </c>
      <c r="Y75" s="105" t="n">
        <v>1.094524</v>
      </c>
      <c r="Z75" s="105" t="n">
        <v>1.108507</v>
      </c>
      <c r="AA75" s="105" t="n">
        <v>1.122266</v>
      </c>
      <c r="AB75" s="105" t="n">
        <v>1.135593</v>
      </c>
      <c r="AC75" s="105" t="n">
        <v>1.148899</v>
      </c>
      <c r="AD75" s="105" t="n">
        <v>1.162065</v>
      </c>
      <c r="AE75" s="105" t="n">
        <v>1.174791</v>
      </c>
      <c r="AF75" s="105" t="n">
        <v>1.187321</v>
      </c>
      <c r="AG75" s="105" t="n">
        <v>1.199889</v>
      </c>
      <c r="AH75" s="105" t="n">
        <v>1.21208</v>
      </c>
      <c r="AI75" s="103" t="n">
        <v>0.014196</v>
      </c>
      <c r="AJ75" s="106" t="n"/>
      <c r="AK75" s="104" t="n"/>
    </row>
    <row r="76" ht="15" customHeight="1" s="44">
      <c r="A76" s="62" t="inlineStr">
        <is>
          <t>ATE000:ea_FreRevCentAm</t>
        </is>
      </c>
      <c r="B76" s="66" t="inlineStr">
        <is>
          <t xml:space="preserve">    Central America</t>
        </is>
      </c>
      <c r="C76" s="105" t="n">
        <v>1.489239</v>
      </c>
      <c r="D76" s="105" t="n">
        <v>1.531326</v>
      </c>
      <c r="E76" s="105" t="n">
        <v>1.574305</v>
      </c>
      <c r="F76" s="105" t="n">
        <v>1.618907</v>
      </c>
      <c r="G76" s="105" t="n">
        <v>1.663237</v>
      </c>
      <c r="H76" s="105" t="n">
        <v>1.708133</v>
      </c>
      <c r="I76" s="105" t="n">
        <v>1.750317</v>
      </c>
      <c r="J76" s="105" t="n">
        <v>1.791131</v>
      </c>
      <c r="K76" s="105" t="n">
        <v>1.832868</v>
      </c>
      <c r="L76" s="105" t="n">
        <v>1.876004</v>
      </c>
      <c r="M76" s="105" t="n">
        <v>1.92045</v>
      </c>
      <c r="N76" s="105" t="n">
        <v>1.965358</v>
      </c>
      <c r="O76" s="105" t="n">
        <v>2.011057</v>
      </c>
      <c r="P76" s="105" t="n">
        <v>2.056743</v>
      </c>
      <c r="Q76" s="105" t="n">
        <v>2.104906</v>
      </c>
      <c r="R76" s="105" t="n">
        <v>2.154756</v>
      </c>
      <c r="S76" s="105" t="n">
        <v>2.204053</v>
      </c>
      <c r="T76" s="105" t="n">
        <v>2.252956</v>
      </c>
      <c r="U76" s="105" t="n">
        <v>2.301893</v>
      </c>
      <c r="V76" s="105" t="n">
        <v>2.351871</v>
      </c>
      <c r="W76" s="105" t="n">
        <v>2.399746</v>
      </c>
      <c r="X76" s="105" t="n">
        <v>2.447412</v>
      </c>
      <c r="Y76" s="105" t="n">
        <v>2.495403</v>
      </c>
      <c r="Z76" s="105" t="n">
        <v>2.54277</v>
      </c>
      <c r="AA76" s="105" t="n">
        <v>2.58991</v>
      </c>
      <c r="AB76" s="105" t="n">
        <v>2.635721</v>
      </c>
      <c r="AC76" s="105" t="n">
        <v>2.681435</v>
      </c>
      <c r="AD76" s="105" t="n">
        <v>2.726677</v>
      </c>
      <c r="AE76" s="105" t="n">
        <v>2.769839</v>
      </c>
      <c r="AF76" s="105" t="n">
        <v>2.813052</v>
      </c>
      <c r="AG76" s="105" t="n">
        <v>2.857507</v>
      </c>
      <c r="AH76" s="105" t="n">
        <v>2.901693</v>
      </c>
      <c r="AI76" s="103" t="n">
        <v>0.02175</v>
      </c>
      <c r="AJ76" s="106" t="n"/>
      <c r="AK76" s="104" t="n"/>
    </row>
    <row r="77" ht="15" customHeight="1" s="44">
      <c r="A77" s="62" t="inlineStr">
        <is>
          <t>ATE000:ea_FreRevSouthAm</t>
        </is>
      </c>
      <c r="B77" s="66" t="inlineStr">
        <is>
          <t xml:space="preserve">    South America</t>
        </is>
      </c>
      <c r="C77" s="105" t="n">
        <v>3.355199</v>
      </c>
      <c r="D77" s="105" t="n">
        <v>3.465852</v>
      </c>
      <c r="E77" s="105" t="n">
        <v>3.569338</v>
      </c>
      <c r="F77" s="105" t="n">
        <v>3.670766</v>
      </c>
      <c r="G77" s="105" t="n">
        <v>3.772191</v>
      </c>
      <c r="H77" s="105" t="n">
        <v>3.873103</v>
      </c>
      <c r="I77" s="105" t="n">
        <v>3.969172</v>
      </c>
      <c r="J77" s="105" t="n">
        <v>4.060365</v>
      </c>
      <c r="K77" s="105" t="n">
        <v>4.146265</v>
      </c>
      <c r="L77" s="105" t="n">
        <v>4.232169</v>
      </c>
      <c r="M77" s="105" t="n">
        <v>4.319222</v>
      </c>
      <c r="N77" s="105" t="n">
        <v>4.40609</v>
      </c>
      <c r="O77" s="105" t="n">
        <v>4.492076</v>
      </c>
      <c r="P77" s="105" t="n">
        <v>4.575809</v>
      </c>
      <c r="Q77" s="105" t="n">
        <v>4.662462</v>
      </c>
      <c r="R77" s="105" t="n">
        <v>4.751082</v>
      </c>
      <c r="S77" s="105" t="n">
        <v>4.839117</v>
      </c>
      <c r="T77" s="105" t="n">
        <v>4.927692</v>
      </c>
      <c r="U77" s="105" t="n">
        <v>5.015653</v>
      </c>
      <c r="V77" s="105" t="n">
        <v>5.105242</v>
      </c>
      <c r="W77" s="105" t="n">
        <v>5.194541</v>
      </c>
      <c r="X77" s="105" t="n">
        <v>5.284119</v>
      </c>
      <c r="Y77" s="105" t="n">
        <v>5.374815</v>
      </c>
      <c r="Z77" s="105" t="n">
        <v>5.462959</v>
      </c>
      <c r="AA77" s="105" t="n">
        <v>5.550453</v>
      </c>
      <c r="AB77" s="105" t="n">
        <v>5.637633</v>
      </c>
      <c r="AC77" s="105" t="n">
        <v>5.725207</v>
      </c>
      <c r="AD77" s="105" t="n">
        <v>5.8133</v>
      </c>
      <c r="AE77" s="105" t="n">
        <v>5.897713</v>
      </c>
      <c r="AF77" s="105" t="n">
        <v>5.983278</v>
      </c>
      <c r="AG77" s="105" t="n">
        <v>6.071327</v>
      </c>
      <c r="AH77" s="105" t="n">
        <v>6.158799</v>
      </c>
      <c r="AI77" s="103" t="n">
        <v>0.019786</v>
      </c>
      <c r="AJ77" s="106" t="n"/>
      <c r="AK77" s="104" t="n"/>
    </row>
    <row r="78" ht="15" customHeight="1" s="44">
      <c r="A78" s="62" t="inlineStr">
        <is>
          <t>ATE000:ea_FreRevEurope</t>
        </is>
      </c>
      <c r="B78" s="66" t="inlineStr">
        <is>
          <t xml:space="preserve">    Europe</t>
        </is>
      </c>
      <c r="C78" s="105" t="n">
        <v>26.670191</v>
      </c>
      <c r="D78" s="105" t="n">
        <v>27.128468</v>
      </c>
      <c r="E78" s="105" t="n">
        <v>27.554001</v>
      </c>
      <c r="F78" s="105" t="n">
        <v>27.977789</v>
      </c>
      <c r="G78" s="105" t="n">
        <v>28.40239</v>
      </c>
      <c r="H78" s="105" t="n">
        <v>28.843971</v>
      </c>
      <c r="I78" s="105" t="n">
        <v>29.279108</v>
      </c>
      <c r="J78" s="105" t="n">
        <v>29.695179</v>
      </c>
      <c r="K78" s="105" t="n">
        <v>30.123127</v>
      </c>
      <c r="L78" s="105" t="n">
        <v>30.554108</v>
      </c>
      <c r="M78" s="105" t="n">
        <v>30.977146</v>
      </c>
      <c r="N78" s="105" t="n">
        <v>31.392839</v>
      </c>
      <c r="O78" s="105" t="n">
        <v>31.809977</v>
      </c>
      <c r="P78" s="105" t="n">
        <v>32.224197</v>
      </c>
      <c r="Q78" s="105" t="n">
        <v>32.646385</v>
      </c>
      <c r="R78" s="105" t="n">
        <v>33.071663</v>
      </c>
      <c r="S78" s="105" t="n">
        <v>33.491978</v>
      </c>
      <c r="T78" s="105" t="n">
        <v>33.914398</v>
      </c>
      <c r="U78" s="105" t="n">
        <v>34.335499</v>
      </c>
      <c r="V78" s="105" t="n">
        <v>34.760239</v>
      </c>
      <c r="W78" s="105" t="n">
        <v>35.173618</v>
      </c>
      <c r="X78" s="105" t="n">
        <v>35.591034</v>
      </c>
      <c r="Y78" s="105" t="n">
        <v>36.018192</v>
      </c>
      <c r="Z78" s="105" t="n">
        <v>36.442158</v>
      </c>
      <c r="AA78" s="105" t="n">
        <v>36.857563</v>
      </c>
      <c r="AB78" s="105" t="n">
        <v>37.263649</v>
      </c>
      <c r="AC78" s="105" t="n">
        <v>37.671463</v>
      </c>
      <c r="AD78" s="105" t="n">
        <v>38.086571</v>
      </c>
      <c r="AE78" s="105" t="n">
        <v>38.508148</v>
      </c>
      <c r="AF78" s="105" t="n">
        <v>38.9566</v>
      </c>
      <c r="AG78" s="105" t="n">
        <v>39.446636</v>
      </c>
      <c r="AH78" s="105" t="n">
        <v>39.963375</v>
      </c>
      <c r="AI78" s="103" t="n">
        <v>0.013131</v>
      </c>
      <c r="AJ78" s="106" t="n"/>
      <c r="AK78" s="104" t="n"/>
    </row>
    <row r="79" ht="15" customHeight="1" s="44">
      <c r="A79" s="62" t="inlineStr">
        <is>
          <t>ATE000:ea_FreRevAfrica</t>
        </is>
      </c>
      <c r="B79" s="66" t="inlineStr">
        <is>
          <t xml:space="preserve">    Africa</t>
        </is>
      </c>
      <c r="C79" s="105" t="n">
        <v>2.207935</v>
      </c>
      <c r="D79" s="105" t="n">
        <v>2.296487</v>
      </c>
      <c r="E79" s="105" t="n">
        <v>2.3895</v>
      </c>
      <c r="F79" s="105" t="n">
        <v>2.487543</v>
      </c>
      <c r="G79" s="105" t="n">
        <v>2.590793</v>
      </c>
      <c r="H79" s="105" t="n">
        <v>2.698042</v>
      </c>
      <c r="I79" s="105" t="n">
        <v>2.808057</v>
      </c>
      <c r="J79" s="105" t="n">
        <v>2.920411</v>
      </c>
      <c r="K79" s="105" t="n">
        <v>3.035675</v>
      </c>
      <c r="L79" s="105" t="n">
        <v>3.154534</v>
      </c>
      <c r="M79" s="105" t="n">
        <v>3.27805</v>
      </c>
      <c r="N79" s="105" t="n">
        <v>3.405072</v>
      </c>
      <c r="O79" s="105" t="n">
        <v>3.537814</v>
      </c>
      <c r="P79" s="105" t="n">
        <v>3.67345</v>
      </c>
      <c r="Q79" s="105" t="n">
        <v>3.815474</v>
      </c>
      <c r="R79" s="105" t="n">
        <v>3.964658</v>
      </c>
      <c r="S79" s="105" t="n">
        <v>4.120171</v>
      </c>
      <c r="T79" s="105" t="n">
        <v>4.282002</v>
      </c>
      <c r="U79" s="105" t="n">
        <v>4.449664</v>
      </c>
      <c r="V79" s="105" t="n">
        <v>4.623319</v>
      </c>
      <c r="W79" s="105" t="n">
        <v>4.803869</v>
      </c>
      <c r="X79" s="105" t="n">
        <v>4.991369</v>
      </c>
      <c r="Y79" s="105" t="n">
        <v>5.185184</v>
      </c>
      <c r="Z79" s="105" t="n">
        <v>5.384761</v>
      </c>
      <c r="AA79" s="105" t="n">
        <v>5.591716</v>
      </c>
      <c r="AB79" s="105" t="n">
        <v>5.80665</v>
      </c>
      <c r="AC79" s="105" t="n">
        <v>6.030048</v>
      </c>
      <c r="AD79" s="105" t="n">
        <v>6.261681</v>
      </c>
      <c r="AE79" s="105" t="n">
        <v>6.498549</v>
      </c>
      <c r="AF79" s="105" t="n">
        <v>6.74527</v>
      </c>
      <c r="AG79" s="105" t="n">
        <v>7.002876</v>
      </c>
      <c r="AH79" s="105" t="n">
        <v>7.270946</v>
      </c>
      <c r="AI79" s="103" t="n">
        <v>0.039195</v>
      </c>
      <c r="AJ79" s="106" t="n"/>
      <c r="AK79" s="104" t="n"/>
    </row>
    <row r="80" ht="15" customHeight="1" s="44">
      <c r="A80" s="62" t="inlineStr">
        <is>
          <t>ATE000:ea_FreRevMideast</t>
        </is>
      </c>
      <c r="B80" s="66" t="inlineStr">
        <is>
          <t xml:space="preserve">    Mideast</t>
        </is>
      </c>
      <c r="C80" s="105" t="n">
        <v>19.930515</v>
      </c>
      <c r="D80" s="105" t="n">
        <v>20.846634</v>
      </c>
      <c r="E80" s="105" t="n">
        <v>21.697515</v>
      </c>
      <c r="F80" s="105" t="n">
        <v>22.509571</v>
      </c>
      <c r="G80" s="105" t="n">
        <v>23.330084</v>
      </c>
      <c r="H80" s="105" t="n">
        <v>24.156765</v>
      </c>
      <c r="I80" s="105" t="n">
        <v>24.958572</v>
      </c>
      <c r="J80" s="105" t="n">
        <v>25.747429</v>
      </c>
      <c r="K80" s="105" t="n">
        <v>26.587543</v>
      </c>
      <c r="L80" s="105" t="n">
        <v>27.342772</v>
      </c>
      <c r="M80" s="105" t="n">
        <v>28.119595</v>
      </c>
      <c r="N80" s="105" t="n">
        <v>28.908451</v>
      </c>
      <c r="O80" s="105" t="n">
        <v>29.730869</v>
      </c>
      <c r="P80" s="105" t="n">
        <v>30.546288</v>
      </c>
      <c r="Q80" s="105" t="n">
        <v>31.355261</v>
      </c>
      <c r="R80" s="105" t="n">
        <v>32.190025</v>
      </c>
      <c r="S80" s="105" t="n">
        <v>33.035091</v>
      </c>
      <c r="T80" s="105" t="n">
        <v>33.885262</v>
      </c>
      <c r="U80" s="105" t="n">
        <v>34.727364</v>
      </c>
      <c r="V80" s="105" t="n">
        <v>35.529137</v>
      </c>
      <c r="W80" s="105" t="n">
        <v>36.337212</v>
      </c>
      <c r="X80" s="105" t="n">
        <v>37.157093</v>
      </c>
      <c r="Y80" s="105" t="n">
        <v>37.997242</v>
      </c>
      <c r="Z80" s="105" t="n">
        <v>38.846943</v>
      </c>
      <c r="AA80" s="105" t="n">
        <v>39.647457</v>
      </c>
      <c r="AB80" s="105" t="n">
        <v>40.456593</v>
      </c>
      <c r="AC80" s="105" t="n">
        <v>41.287289</v>
      </c>
      <c r="AD80" s="105" t="n">
        <v>42.139641</v>
      </c>
      <c r="AE80" s="105" t="n">
        <v>42.993649</v>
      </c>
      <c r="AF80" s="105" t="n">
        <v>43.785011</v>
      </c>
      <c r="AG80" s="105" t="n">
        <v>44.597733</v>
      </c>
      <c r="AH80" s="105" t="n">
        <v>45.433075</v>
      </c>
      <c r="AI80" s="103" t="n">
        <v>0.026937</v>
      </c>
      <c r="AJ80" s="106" t="n"/>
      <c r="AK80" s="104" t="n"/>
    </row>
    <row r="81" ht="15" customHeight="1" s="44">
      <c r="A81" s="62" t="inlineStr">
        <is>
          <t>ATE000:ea_FreRevRussia</t>
        </is>
      </c>
      <c r="B81" s="66" t="inlineStr">
        <is>
          <t xml:space="preserve">    Commonwealth of Independent States</t>
        </is>
      </c>
      <c r="C81" s="105" t="n">
        <v>4.903217</v>
      </c>
      <c r="D81" s="105" t="n">
        <v>5.013428</v>
      </c>
      <c r="E81" s="105" t="n">
        <v>5.10718</v>
      </c>
      <c r="F81" s="105" t="n">
        <v>5.191555</v>
      </c>
      <c r="G81" s="105" t="n">
        <v>5.27249</v>
      </c>
      <c r="H81" s="105" t="n">
        <v>5.35038</v>
      </c>
      <c r="I81" s="105" t="n">
        <v>5.425306</v>
      </c>
      <c r="J81" s="105" t="n">
        <v>5.50057</v>
      </c>
      <c r="K81" s="105" t="n">
        <v>5.581521</v>
      </c>
      <c r="L81" s="105" t="n">
        <v>5.667145</v>
      </c>
      <c r="M81" s="105" t="n">
        <v>5.755871</v>
      </c>
      <c r="N81" s="105" t="n">
        <v>5.851937</v>
      </c>
      <c r="O81" s="105" t="n">
        <v>5.957534</v>
      </c>
      <c r="P81" s="105" t="n">
        <v>6.071877</v>
      </c>
      <c r="Q81" s="105" t="n">
        <v>6.188787</v>
      </c>
      <c r="R81" s="105" t="n">
        <v>6.304387</v>
      </c>
      <c r="S81" s="105" t="n">
        <v>6.41365</v>
      </c>
      <c r="T81" s="105" t="n">
        <v>6.517097</v>
      </c>
      <c r="U81" s="105" t="n">
        <v>6.619762</v>
      </c>
      <c r="V81" s="105" t="n">
        <v>6.718292</v>
      </c>
      <c r="W81" s="105" t="n">
        <v>6.815866</v>
      </c>
      <c r="X81" s="105" t="n">
        <v>6.912835</v>
      </c>
      <c r="Y81" s="105" t="n">
        <v>7.011051</v>
      </c>
      <c r="Z81" s="105" t="n">
        <v>7.108086</v>
      </c>
      <c r="AA81" s="105" t="n">
        <v>7.203485</v>
      </c>
      <c r="AB81" s="105" t="n">
        <v>7.298999</v>
      </c>
      <c r="AC81" s="105" t="n">
        <v>7.393697</v>
      </c>
      <c r="AD81" s="105" t="n">
        <v>7.487438</v>
      </c>
      <c r="AE81" s="105" t="n">
        <v>7.578457</v>
      </c>
      <c r="AF81" s="105" t="n">
        <v>7.670342</v>
      </c>
      <c r="AG81" s="105" t="n">
        <v>7.765575</v>
      </c>
      <c r="AH81" s="105" t="n">
        <v>7.866957</v>
      </c>
      <c r="AI81" s="103" t="n">
        <v>0.015368</v>
      </c>
      <c r="AJ81" s="106" t="n"/>
      <c r="AK81" s="104" t="n"/>
    </row>
    <row r="82" ht="15" customHeight="1" s="44">
      <c r="A82" s="62" t="inlineStr">
        <is>
          <t>ATE000:ea_FreRevChina</t>
        </is>
      </c>
      <c r="B82" s="66" t="inlineStr">
        <is>
          <t xml:space="preserve">    China</t>
        </is>
      </c>
      <c r="C82" s="105" t="n">
        <v>26.657379</v>
      </c>
      <c r="D82" s="105" t="n">
        <v>28.126041</v>
      </c>
      <c r="E82" s="105" t="n">
        <v>29.595428</v>
      </c>
      <c r="F82" s="105" t="n">
        <v>31.145363</v>
      </c>
      <c r="G82" s="105" t="n">
        <v>32.643482</v>
      </c>
      <c r="H82" s="105" t="n">
        <v>34.198868</v>
      </c>
      <c r="I82" s="105" t="n">
        <v>35.740341</v>
      </c>
      <c r="J82" s="105" t="n">
        <v>37.236931</v>
      </c>
      <c r="K82" s="105" t="n">
        <v>38.801521</v>
      </c>
      <c r="L82" s="105" t="n">
        <v>40.462193</v>
      </c>
      <c r="M82" s="105" t="n">
        <v>42.153984</v>
      </c>
      <c r="N82" s="105" t="n">
        <v>43.835899</v>
      </c>
      <c r="O82" s="105" t="n">
        <v>45.535263</v>
      </c>
      <c r="P82" s="105" t="n">
        <v>47.237904</v>
      </c>
      <c r="Q82" s="105" t="n">
        <v>49.025143</v>
      </c>
      <c r="R82" s="105" t="n">
        <v>50.836815</v>
      </c>
      <c r="S82" s="105" t="n">
        <v>52.649979</v>
      </c>
      <c r="T82" s="105" t="n">
        <v>54.48196</v>
      </c>
      <c r="U82" s="105" t="n">
        <v>56.325249</v>
      </c>
      <c r="V82" s="105" t="n">
        <v>58.19836</v>
      </c>
      <c r="W82" s="105" t="n">
        <v>60.100273</v>
      </c>
      <c r="X82" s="105" t="n">
        <v>61.989883</v>
      </c>
      <c r="Y82" s="105" t="n">
        <v>63.987167</v>
      </c>
      <c r="Z82" s="105" t="n">
        <v>66.027809</v>
      </c>
      <c r="AA82" s="105" t="n">
        <v>68.082069</v>
      </c>
      <c r="AB82" s="105" t="n">
        <v>70.12587000000001</v>
      </c>
      <c r="AC82" s="105" t="n">
        <v>72.13565800000001</v>
      </c>
      <c r="AD82" s="105" t="n">
        <v>74.152901</v>
      </c>
      <c r="AE82" s="105" t="n">
        <v>76.116074</v>
      </c>
      <c r="AF82" s="105" t="n">
        <v>78.11512</v>
      </c>
      <c r="AG82" s="105" t="n">
        <v>80.08384700000001</v>
      </c>
      <c r="AH82" s="105" t="n">
        <v>81.973839</v>
      </c>
      <c r="AI82" s="103" t="n">
        <v>0.036901</v>
      </c>
      <c r="AJ82" s="106" t="n"/>
      <c r="AK82" s="104" t="n"/>
    </row>
    <row r="83" ht="15" customHeight="1" s="44">
      <c r="A83" s="62" t="inlineStr">
        <is>
          <t>ATE000:ea_FreRevNEAsia</t>
        </is>
      </c>
      <c r="B83" s="66" t="inlineStr">
        <is>
          <t xml:space="preserve">    Northeast Asia</t>
        </is>
      </c>
      <c r="C83" s="105" t="n">
        <v>7.332158</v>
      </c>
      <c r="D83" s="105" t="n">
        <v>7.380767</v>
      </c>
      <c r="E83" s="105" t="n">
        <v>7.469506</v>
      </c>
      <c r="F83" s="105" t="n">
        <v>7.54786</v>
      </c>
      <c r="G83" s="105" t="n">
        <v>7.625082</v>
      </c>
      <c r="H83" s="105" t="n">
        <v>7.706819</v>
      </c>
      <c r="I83" s="105" t="n">
        <v>7.783322</v>
      </c>
      <c r="J83" s="105" t="n">
        <v>7.852846</v>
      </c>
      <c r="K83" s="105" t="n">
        <v>7.923723</v>
      </c>
      <c r="L83" s="105" t="n">
        <v>7.998669</v>
      </c>
      <c r="M83" s="105" t="n">
        <v>8.068182</v>
      </c>
      <c r="N83" s="105" t="n">
        <v>8.12468</v>
      </c>
      <c r="O83" s="105" t="n">
        <v>8.169852000000001</v>
      </c>
      <c r="P83" s="105" t="n">
        <v>8.210305999999999</v>
      </c>
      <c r="Q83" s="105" t="n">
        <v>8.255606999999999</v>
      </c>
      <c r="R83" s="105" t="n">
        <v>8.307995999999999</v>
      </c>
      <c r="S83" s="105" t="n">
        <v>8.361483</v>
      </c>
      <c r="T83" s="105" t="n">
        <v>8.40788</v>
      </c>
      <c r="U83" s="105" t="n">
        <v>8.44537</v>
      </c>
      <c r="V83" s="105" t="n">
        <v>8.478913</v>
      </c>
      <c r="W83" s="105" t="n">
        <v>8.508435</v>
      </c>
      <c r="X83" s="105" t="n">
        <v>8.539933</v>
      </c>
      <c r="Y83" s="105" t="n">
        <v>8.579171000000001</v>
      </c>
      <c r="Z83" s="105" t="n">
        <v>8.625385</v>
      </c>
      <c r="AA83" s="105" t="n">
        <v>8.675475</v>
      </c>
      <c r="AB83" s="105" t="n">
        <v>8.724665</v>
      </c>
      <c r="AC83" s="105" t="n">
        <v>8.771784999999999</v>
      </c>
      <c r="AD83" s="105" t="n">
        <v>8.819041</v>
      </c>
      <c r="AE83" s="105" t="n">
        <v>8.86586</v>
      </c>
      <c r="AF83" s="105" t="n">
        <v>8.915011</v>
      </c>
      <c r="AG83" s="105" t="n">
        <v>8.97007</v>
      </c>
      <c r="AH83" s="105" t="n">
        <v>9.031241</v>
      </c>
      <c r="AI83" s="103" t="n">
        <v>0.006746</v>
      </c>
      <c r="AJ83" s="106" t="n"/>
      <c r="AK83" s="104" t="n"/>
    </row>
    <row r="84" ht="15" customHeight="1" s="44">
      <c r="A84" s="62" t="inlineStr">
        <is>
          <t>ATE000:ea_FreRevSEAsia</t>
        </is>
      </c>
      <c r="B84" s="66" t="inlineStr">
        <is>
          <t xml:space="preserve">    Southeast Asia</t>
        </is>
      </c>
      <c r="C84" s="105" t="n">
        <v>8.665977</v>
      </c>
      <c r="D84" s="105" t="n">
        <v>9.061078999999999</v>
      </c>
      <c r="E84" s="105" t="n">
        <v>9.468616000000001</v>
      </c>
      <c r="F84" s="105" t="n">
        <v>9.900221999999999</v>
      </c>
      <c r="G84" s="105" t="n">
        <v>10.354013</v>
      </c>
      <c r="H84" s="105" t="n">
        <v>10.825164</v>
      </c>
      <c r="I84" s="105" t="n">
        <v>11.304502</v>
      </c>
      <c r="J84" s="105" t="n">
        <v>11.787844</v>
      </c>
      <c r="K84" s="105" t="n">
        <v>12.291553</v>
      </c>
      <c r="L84" s="105" t="n">
        <v>12.816774</v>
      </c>
      <c r="M84" s="105" t="n">
        <v>13.350498</v>
      </c>
      <c r="N84" s="105" t="n">
        <v>13.893569</v>
      </c>
      <c r="O84" s="105" t="n">
        <v>14.445759</v>
      </c>
      <c r="P84" s="105" t="n">
        <v>15.006712</v>
      </c>
      <c r="Q84" s="105" t="n">
        <v>15.588753</v>
      </c>
      <c r="R84" s="105" t="n">
        <v>16.19169</v>
      </c>
      <c r="S84" s="105" t="n">
        <v>16.807163</v>
      </c>
      <c r="T84" s="105" t="n">
        <v>17.435986</v>
      </c>
      <c r="U84" s="105" t="n">
        <v>18.079529</v>
      </c>
      <c r="V84" s="105" t="n">
        <v>18.74436</v>
      </c>
      <c r="W84" s="105" t="n">
        <v>19.420837</v>
      </c>
      <c r="X84" s="105" t="n">
        <v>20.115316</v>
      </c>
      <c r="Y84" s="105" t="n">
        <v>20.832129</v>
      </c>
      <c r="Z84" s="105" t="n">
        <v>21.561003</v>
      </c>
      <c r="AA84" s="105" t="n">
        <v>22.30682</v>
      </c>
      <c r="AB84" s="105" t="n">
        <v>23.066732</v>
      </c>
      <c r="AC84" s="105" t="n">
        <v>23.847816</v>
      </c>
      <c r="AD84" s="105" t="n">
        <v>24.64073</v>
      </c>
      <c r="AE84" s="105" t="n">
        <v>25.433649</v>
      </c>
      <c r="AF84" s="105" t="n">
        <v>26.251083</v>
      </c>
      <c r="AG84" s="105" t="n">
        <v>27.106678</v>
      </c>
      <c r="AH84" s="105" t="n">
        <v>27.980646</v>
      </c>
      <c r="AI84" s="103" t="n">
        <v>0.038534</v>
      </c>
      <c r="AJ84" s="106" t="n"/>
      <c r="AK84" s="104" t="n"/>
    </row>
    <row r="85" ht="15" customHeight="1" s="44">
      <c r="A85" s="62" t="inlineStr">
        <is>
          <t>ATE000:ea_FreRevSWAsia</t>
        </is>
      </c>
      <c r="B85" s="66" t="inlineStr">
        <is>
          <t xml:space="preserve">    Southwest Asia</t>
        </is>
      </c>
      <c r="C85" s="105" t="n">
        <v>12.309268</v>
      </c>
      <c r="D85" s="105" t="n">
        <v>13.087329</v>
      </c>
      <c r="E85" s="105" t="n">
        <v>13.875422</v>
      </c>
      <c r="F85" s="105" t="n">
        <v>14.700674</v>
      </c>
      <c r="G85" s="105" t="n">
        <v>15.590619</v>
      </c>
      <c r="H85" s="105" t="n">
        <v>16.545801</v>
      </c>
      <c r="I85" s="105" t="n">
        <v>17.543076</v>
      </c>
      <c r="J85" s="105" t="n">
        <v>18.584383</v>
      </c>
      <c r="K85" s="105" t="n">
        <v>19.681458</v>
      </c>
      <c r="L85" s="105" t="n">
        <v>20.826117</v>
      </c>
      <c r="M85" s="105" t="n">
        <v>22.007114</v>
      </c>
      <c r="N85" s="105" t="n">
        <v>23.226868</v>
      </c>
      <c r="O85" s="105" t="n">
        <v>24.489582</v>
      </c>
      <c r="P85" s="105" t="n">
        <v>25.8055</v>
      </c>
      <c r="Q85" s="105" t="n">
        <v>27.184977</v>
      </c>
      <c r="R85" s="105" t="n">
        <v>28.620296</v>
      </c>
      <c r="S85" s="105" t="n">
        <v>30.10516</v>
      </c>
      <c r="T85" s="105" t="n">
        <v>31.650747</v>
      </c>
      <c r="U85" s="105" t="n">
        <v>33.255962</v>
      </c>
      <c r="V85" s="105" t="n">
        <v>34.920345</v>
      </c>
      <c r="W85" s="105" t="n">
        <v>36.630684</v>
      </c>
      <c r="X85" s="105" t="n">
        <v>38.405914</v>
      </c>
      <c r="Y85" s="105" t="n">
        <v>40.249542</v>
      </c>
      <c r="Z85" s="105" t="n">
        <v>42.142937</v>
      </c>
      <c r="AA85" s="105" t="n">
        <v>44.09227</v>
      </c>
      <c r="AB85" s="105" t="n">
        <v>46.090057</v>
      </c>
      <c r="AC85" s="105" t="n">
        <v>48.149883</v>
      </c>
      <c r="AD85" s="105" t="n">
        <v>50.259529</v>
      </c>
      <c r="AE85" s="105" t="n">
        <v>52.408035</v>
      </c>
      <c r="AF85" s="105" t="n">
        <v>54.617081</v>
      </c>
      <c r="AG85" s="105" t="n">
        <v>56.90876</v>
      </c>
      <c r="AH85" s="105" t="n">
        <v>59.259312</v>
      </c>
      <c r="AI85" s="103" t="n">
        <v>0.052003</v>
      </c>
      <c r="AJ85" s="106" t="n"/>
      <c r="AK85" s="104" t="n"/>
    </row>
    <row r="86" ht="15" customHeight="1" s="44">
      <c r="A86" s="62" t="inlineStr">
        <is>
          <t>ATE000:ea_FreRevOceania</t>
        </is>
      </c>
      <c r="B86" s="66" t="inlineStr">
        <is>
          <t xml:space="preserve">    Oceania</t>
        </is>
      </c>
      <c r="C86" s="105" t="n">
        <v>1.488812</v>
      </c>
      <c r="D86" s="105" t="n">
        <v>1.529837</v>
      </c>
      <c r="E86" s="105" t="n">
        <v>1.575506</v>
      </c>
      <c r="F86" s="105" t="n">
        <v>1.622975</v>
      </c>
      <c r="G86" s="105" t="n">
        <v>1.667611</v>
      </c>
      <c r="H86" s="105" t="n">
        <v>1.710879</v>
      </c>
      <c r="I86" s="105" t="n">
        <v>1.752295</v>
      </c>
      <c r="J86" s="105" t="n">
        <v>1.792756</v>
      </c>
      <c r="K86" s="105" t="n">
        <v>1.833677</v>
      </c>
      <c r="L86" s="105" t="n">
        <v>1.876075</v>
      </c>
      <c r="M86" s="105" t="n">
        <v>1.919206</v>
      </c>
      <c r="N86" s="105" t="n">
        <v>1.96279</v>
      </c>
      <c r="O86" s="105" t="n">
        <v>2.005708</v>
      </c>
      <c r="P86" s="105" t="n">
        <v>2.048523</v>
      </c>
      <c r="Q86" s="105" t="n">
        <v>2.094117</v>
      </c>
      <c r="R86" s="105" t="n">
        <v>2.141178</v>
      </c>
      <c r="S86" s="105" t="n">
        <v>2.188463</v>
      </c>
      <c r="T86" s="105" t="n">
        <v>2.235908</v>
      </c>
      <c r="U86" s="105" t="n">
        <v>2.284374</v>
      </c>
      <c r="V86" s="105" t="n">
        <v>2.33358</v>
      </c>
      <c r="W86" s="105" t="n">
        <v>2.383232</v>
      </c>
      <c r="X86" s="105" t="n">
        <v>2.433751</v>
      </c>
      <c r="Y86" s="105" t="n">
        <v>2.485744</v>
      </c>
      <c r="Z86" s="105" t="n">
        <v>2.539099</v>
      </c>
      <c r="AA86" s="105" t="n">
        <v>2.593363</v>
      </c>
      <c r="AB86" s="105" t="n">
        <v>2.648279</v>
      </c>
      <c r="AC86" s="105" t="n">
        <v>2.703941</v>
      </c>
      <c r="AD86" s="105" t="n">
        <v>2.760643</v>
      </c>
      <c r="AE86" s="105" t="n">
        <v>2.816887</v>
      </c>
      <c r="AF86" s="105" t="n">
        <v>2.873381</v>
      </c>
      <c r="AG86" s="105" t="n">
        <v>2.929632</v>
      </c>
      <c r="AH86" s="105" t="n">
        <v>2.98504</v>
      </c>
      <c r="AI86" s="103" t="n">
        <v>0.022694</v>
      </c>
      <c r="AJ86" s="106" t="n"/>
      <c r="AK86" s="104" t="n"/>
    </row>
    <row r="87" ht="15" customHeight="1" s="44">
      <c r="A87" s="62" t="inlineStr">
        <is>
          <t>ATE000:ea_FreRevWorld</t>
        </is>
      </c>
      <c r="B87" s="66" t="inlineStr">
        <is>
          <t xml:space="preserve">      Total World</t>
        </is>
      </c>
      <c r="C87" s="105" t="n">
        <v>153.391891</v>
      </c>
      <c r="D87" s="105" t="n">
        <v>157.805237</v>
      </c>
      <c r="E87" s="105" t="n">
        <v>161.285507</v>
      </c>
      <c r="F87" s="105" t="n">
        <v>165.713593</v>
      </c>
      <c r="G87" s="105" t="n">
        <v>170.417084</v>
      </c>
      <c r="H87" s="105" t="n">
        <v>175.633362</v>
      </c>
      <c r="I87" s="105" t="n">
        <v>180.658661</v>
      </c>
      <c r="J87" s="105" t="n">
        <v>185.961609</v>
      </c>
      <c r="K87" s="105" t="n">
        <v>191.364471</v>
      </c>
      <c r="L87" s="105" t="n">
        <v>196.842026</v>
      </c>
      <c r="M87" s="105" t="n">
        <v>202.292862</v>
      </c>
      <c r="N87" s="105" t="n">
        <v>207.618881</v>
      </c>
      <c r="O87" s="105" t="n">
        <v>212.944611</v>
      </c>
      <c r="P87" s="105" t="n">
        <v>218.349457</v>
      </c>
      <c r="Q87" s="105" t="n">
        <v>223.839188</v>
      </c>
      <c r="R87" s="105" t="n">
        <v>229.600311</v>
      </c>
      <c r="S87" s="105" t="n">
        <v>235.355011</v>
      </c>
      <c r="T87" s="105" t="n">
        <v>241.088425</v>
      </c>
      <c r="U87" s="105" t="n">
        <v>247.099915</v>
      </c>
      <c r="V87" s="105" t="n">
        <v>252.962677</v>
      </c>
      <c r="W87" s="105" t="n">
        <v>258.950195</v>
      </c>
      <c r="X87" s="105" t="n">
        <v>265.125885</v>
      </c>
      <c r="Y87" s="105" t="n">
        <v>271.653473</v>
      </c>
      <c r="Z87" s="105" t="n">
        <v>278.121979</v>
      </c>
      <c r="AA87" s="105" t="n">
        <v>284.692291</v>
      </c>
      <c r="AB87" s="105" t="n">
        <v>291.272858</v>
      </c>
      <c r="AC87" s="105" t="n">
        <v>297.8974</v>
      </c>
      <c r="AD87" s="105" t="n">
        <v>304.353088</v>
      </c>
      <c r="AE87" s="105" t="n">
        <v>311.14566</v>
      </c>
      <c r="AF87" s="105" t="n">
        <v>318.025909</v>
      </c>
      <c r="AG87" s="105" t="n">
        <v>324.975677</v>
      </c>
      <c r="AH87" s="105" t="n">
        <v>331.623413</v>
      </c>
      <c r="AI87" s="103" t="n">
        <v>0.025183</v>
      </c>
      <c r="AJ87" s="106" t="n"/>
      <c r="AK87" s="104" t="n"/>
    </row>
    <row r="89" ht="15" customHeight="1" s="44">
      <c r="A89" s="58" t="n"/>
      <c r="B89" s="65" t="inlineStr">
        <is>
          <t>Seat Miles Demanded (billion miles)</t>
        </is>
      </c>
      <c r="C89" s="58" t="n"/>
      <c r="D89" s="58" t="n"/>
      <c r="E89" s="58" t="n"/>
      <c r="F89" s="58" t="n"/>
      <c r="G89" s="58" t="n"/>
      <c r="H89" s="58" t="n"/>
      <c r="I89" s="58" t="n"/>
      <c r="J89" s="58" t="n"/>
      <c r="K89" s="58" t="n"/>
      <c r="L89" s="58" t="n"/>
      <c r="M89" s="58" t="n"/>
      <c r="N89" s="58" t="n"/>
      <c r="O89" s="58" t="n"/>
      <c r="P89" s="58" t="n"/>
      <c r="Q89" s="58" t="n"/>
      <c r="R89" s="58" t="n"/>
      <c r="S89" s="58" t="n"/>
      <c r="T89" s="58" t="n"/>
      <c r="U89" s="58" t="n"/>
      <c r="V89" s="58" t="n"/>
      <c r="W89" s="58" t="n"/>
      <c r="X89" s="58" t="n"/>
      <c r="Y89" s="58" t="n"/>
      <c r="Z89" s="58" t="n"/>
      <c r="AA89" s="58" t="n"/>
      <c r="AB89" s="58" t="n"/>
      <c r="AC89" s="58" t="n"/>
      <c r="AD89" s="58" t="n"/>
      <c r="AE89" s="58" t="n"/>
      <c r="AF89" s="58" t="n"/>
      <c r="AG89" s="58" t="n"/>
      <c r="AH89" s="58" t="n"/>
      <c r="AI89" s="58" t="n"/>
    </row>
    <row r="90" ht="15" customHeight="1" s="44">
      <c r="A90" s="62" t="inlineStr">
        <is>
          <t>ATE000:fa_U.S.Total</t>
        </is>
      </c>
      <c r="B90" s="66" t="inlineStr">
        <is>
          <t xml:space="preserve">  United States</t>
        </is>
      </c>
      <c r="C90" s="67" t="n">
        <v>1222.993408</v>
      </c>
      <c r="D90" s="67" t="n">
        <v>1243.468628</v>
      </c>
      <c r="E90" s="67" t="n">
        <v>1263.698242</v>
      </c>
      <c r="F90" s="67" t="n">
        <v>1279.342773</v>
      </c>
      <c r="G90" s="67" t="n">
        <v>1292.897217</v>
      </c>
      <c r="H90" s="67" t="n">
        <v>1310.981079</v>
      </c>
      <c r="I90" s="67" t="n">
        <v>1331.666992</v>
      </c>
      <c r="J90" s="67" t="n">
        <v>1352.321655</v>
      </c>
      <c r="K90" s="67" t="n">
        <v>1374.114136</v>
      </c>
      <c r="L90" s="67" t="n">
        <v>1397.456787</v>
      </c>
      <c r="M90" s="67" t="n">
        <v>1422.597534</v>
      </c>
      <c r="N90" s="67" t="n">
        <v>1448.389404</v>
      </c>
      <c r="O90" s="67" t="n">
        <v>1473.988892</v>
      </c>
      <c r="P90" s="67" t="n">
        <v>1500.674316</v>
      </c>
      <c r="Q90" s="67" t="n">
        <v>1527.42334</v>
      </c>
      <c r="R90" s="67" t="n">
        <v>1553.67334</v>
      </c>
      <c r="S90" s="67" t="n">
        <v>1579.608154</v>
      </c>
      <c r="T90" s="67" t="n">
        <v>1605.93335</v>
      </c>
      <c r="U90" s="67" t="n">
        <v>1632.482178</v>
      </c>
      <c r="V90" s="67" t="n">
        <v>1659.339478</v>
      </c>
      <c r="W90" s="67" t="n">
        <v>1686.973511</v>
      </c>
      <c r="X90" s="67" t="n">
        <v>1716.016479</v>
      </c>
      <c r="Y90" s="67" t="n">
        <v>1744.752686</v>
      </c>
      <c r="Z90" s="67" t="n">
        <v>1774.370239</v>
      </c>
      <c r="AA90" s="67" t="n">
        <v>1805.275269</v>
      </c>
      <c r="AB90" s="67" t="n">
        <v>1836.721069</v>
      </c>
      <c r="AC90" s="67" t="n">
        <v>1869.710571</v>
      </c>
      <c r="AD90" s="67" t="n">
        <v>1903.981689</v>
      </c>
      <c r="AE90" s="67" t="n">
        <v>1938.863647</v>
      </c>
      <c r="AF90" s="67" t="n">
        <v>1974.339844</v>
      </c>
      <c r="AG90" s="67" t="n">
        <v>2010.177002</v>
      </c>
      <c r="AH90" s="67" t="n">
        <v>2046.809448</v>
      </c>
      <c r="AI90" s="103" t="n">
        <v>0.016751</v>
      </c>
      <c r="AJ90" s="69" t="n"/>
      <c r="AK90" s="104" t="n"/>
    </row>
    <row r="91" ht="15" customHeight="1" s="44">
      <c r="A91" s="62" t="inlineStr">
        <is>
          <t>ATE000:fa_USNarrowBody</t>
        </is>
      </c>
      <c r="B91" s="66" t="inlineStr">
        <is>
          <t xml:space="preserve">    Narrow Body Aircraft</t>
        </is>
      </c>
      <c r="C91" s="67" t="n">
        <v>799.842224</v>
      </c>
      <c r="D91" s="67" t="n">
        <v>812.521912</v>
      </c>
      <c r="E91" s="67" t="n">
        <v>825.0464480000001</v>
      </c>
      <c r="F91" s="67" t="n">
        <v>834.612488</v>
      </c>
      <c r="G91" s="67" t="n">
        <v>842.825195</v>
      </c>
      <c r="H91" s="67" t="n">
        <v>853.944153</v>
      </c>
      <c r="I91" s="67" t="n">
        <v>866.719788</v>
      </c>
      <c r="J91" s="67" t="n">
        <v>879.453186</v>
      </c>
      <c r="K91" s="67" t="n">
        <v>892.8912350000001</v>
      </c>
      <c r="L91" s="67" t="n">
        <v>907.293396</v>
      </c>
      <c r="M91" s="67" t="n">
        <v>922.8165279999999</v>
      </c>
      <c r="N91" s="67" t="n">
        <v>938.719604</v>
      </c>
      <c r="O91" s="67" t="n">
        <v>954.4592290000001</v>
      </c>
      <c r="P91" s="67" t="n">
        <v>970.853027</v>
      </c>
      <c r="Q91" s="67" t="n">
        <v>987.242737</v>
      </c>
      <c r="R91" s="67" t="n">
        <v>1003.265991</v>
      </c>
      <c r="S91" s="67" t="n">
        <v>1019.039551</v>
      </c>
      <c r="T91" s="67" t="n">
        <v>1035.014038</v>
      </c>
      <c r="U91" s="67" t="n">
        <v>1051.079712</v>
      </c>
      <c r="V91" s="67" t="n">
        <v>1067.290405</v>
      </c>
      <c r="W91" s="67" t="n">
        <v>1083.936768</v>
      </c>
      <c r="X91" s="67" t="n">
        <v>1101.420898</v>
      </c>
      <c r="Y91" s="67" t="n">
        <v>1118.878052</v>
      </c>
      <c r="Z91" s="67" t="n">
        <v>1136.816772</v>
      </c>
      <c r="AA91" s="67" t="n">
        <v>1155.493896</v>
      </c>
      <c r="AB91" s="67" t="n">
        <v>1174.430908</v>
      </c>
      <c r="AC91" s="67" t="n">
        <v>1194.264526</v>
      </c>
      <c r="AD91" s="67" t="n">
        <v>1214.824341</v>
      </c>
      <c r="AE91" s="67" t="n">
        <v>1235.68103</v>
      </c>
      <c r="AF91" s="67" t="n">
        <v>1256.821655</v>
      </c>
      <c r="AG91" s="67" t="n">
        <v>1278.095337</v>
      </c>
      <c r="AH91" s="67" t="n">
        <v>1299.849487</v>
      </c>
      <c r="AI91" s="103" t="n">
        <v>0.015787</v>
      </c>
      <c r="AJ91" s="69" t="n"/>
      <c r="AK91" s="104" t="n"/>
    </row>
    <row r="92" ht="15" customHeight="1" s="44">
      <c r="A92" s="62" t="inlineStr">
        <is>
          <t>ATE000:fa_USWideBody</t>
        </is>
      </c>
      <c r="B92" s="66" t="inlineStr">
        <is>
          <t xml:space="preserve">    Wide Body Aircraft</t>
        </is>
      </c>
      <c r="C92" s="67" t="n">
        <v>313.655975</v>
      </c>
      <c r="D92" s="67" t="n">
        <v>322.251495</v>
      </c>
      <c r="E92" s="67" t="n">
        <v>330.799133</v>
      </c>
      <c r="F92" s="67" t="n">
        <v>338.116699</v>
      </c>
      <c r="G92" s="67" t="n">
        <v>344.867981</v>
      </c>
      <c r="H92" s="67" t="n">
        <v>352.884827</v>
      </c>
      <c r="I92" s="67" t="n">
        <v>361.661621</v>
      </c>
      <c r="J92" s="67" t="n">
        <v>370.473541</v>
      </c>
      <c r="K92" s="67" t="n">
        <v>379.657257</v>
      </c>
      <c r="L92" s="67" t="n">
        <v>389.341339</v>
      </c>
      <c r="M92" s="67" t="n">
        <v>399.606873</v>
      </c>
      <c r="N92" s="67" t="n">
        <v>410.133118</v>
      </c>
      <c r="O92" s="67" t="n">
        <v>420.678009</v>
      </c>
      <c r="P92" s="67" t="n">
        <v>431.617371</v>
      </c>
      <c r="Q92" s="67" t="n">
        <v>442.655243</v>
      </c>
      <c r="R92" s="67" t="n">
        <v>453.625031</v>
      </c>
      <c r="S92" s="67" t="n">
        <v>464.579071</v>
      </c>
      <c r="T92" s="67" t="n">
        <v>475.729126</v>
      </c>
      <c r="U92" s="67" t="n">
        <v>487.027374</v>
      </c>
      <c r="V92" s="67" t="n">
        <v>498.500854</v>
      </c>
      <c r="W92" s="67" t="n">
        <v>510.301697</v>
      </c>
      <c r="X92" s="67" t="n">
        <v>522.629089</v>
      </c>
      <c r="Y92" s="67" t="n">
        <v>534.513245</v>
      </c>
      <c r="Z92" s="67" t="n">
        <v>546.774902</v>
      </c>
      <c r="AA92" s="67" t="n">
        <v>559.544312</v>
      </c>
      <c r="AB92" s="67" t="n">
        <v>572.592896</v>
      </c>
      <c r="AC92" s="67" t="n">
        <v>586.2392579999999</v>
      </c>
      <c r="AD92" s="67" t="n">
        <v>600.406799</v>
      </c>
      <c r="AE92" s="67" t="n">
        <v>614.887573</v>
      </c>
      <c r="AF92" s="67" t="n">
        <v>629.678955</v>
      </c>
      <c r="AG92" s="67" t="n">
        <v>644.708313</v>
      </c>
      <c r="AH92" s="67" t="n">
        <v>660.035034</v>
      </c>
      <c r="AI92" s="103" t="n">
        <v>0.02429</v>
      </c>
      <c r="AJ92" s="69" t="n"/>
      <c r="AK92" s="104" t="n"/>
    </row>
    <row r="93" ht="15" customHeight="1" s="44">
      <c r="A93" s="62" t="inlineStr">
        <is>
          <t>ATE000:fa_USRegional</t>
        </is>
      </c>
      <c r="B93" s="66" t="inlineStr">
        <is>
          <t xml:space="preserve">    Regional Jets</t>
        </is>
      </c>
      <c r="C93" s="67" t="n">
        <v>109.495102</v>
      </c>
      <c r="D93" s="67" t="n">
        <v>108.695175</v>
      </c>
      <c r="E93" s="67" t="n">
        <v>107.852623</v>
      </c>
      <c r="F93" s="67" t="n">
        <v>106.613716</v>
      </c>
      <c r="G93" s="67" t="n">
        <v>105.204063</v>
      </c>
      <c r="H93" s="67" t="n">
        <v>104.152069</v>
      </c>
      <c r="I93" s="67" t="n">
        <v>103.285561</v>
      </c>
      <c r="J93" s="67" t="n">
        <v>102.394897</v>
      </c>
      <c r="K93" s="67" t="n">
        <v>101.565712</v>
      </c>
      <c r="L93" s="67" t="n">
        <v>100.821953</v>
      </c>
      <c r="M93" s="67" t="n">
        <v>100.174072</v>
      </c>
      <c r="N93" s="67" t="n">
        <v>99.536613</v>
      </c>
      <c r="O93" s="67" t="n">
        <v>98.851547</v>
      </c>
      <c r="P93" s="67" t="n">
        <v>98.203964</v>
      </c>
      <c r="Q93" s="67" t="n">
        <v>97.525398</v>
      </c>
      <c r="R93" s="67" t="n">
        <v>96.782372</v>
      </c>
      <c r="S93" s="67" t="n">
        <v>95.98936500000001</v>
      </c>
      <c r="T93" s="67" t="n">
        <v>95.190292</v>
      </c>
      <c r="U93" s="67" t="n">
        <v>94.374931</v>
      </c>
      <c r="V93" s="67" t="n">
        <v>93.548332</v>
      </c>
      <c r="W93" s="67" t="n">
        <v>92.734962</v>
      </c>
      <c r="X93" s="67" t="n">
        <v>91.966499</v>
      </c>
      <c r="Y93" s="67" t="n">
        <v>91.361374</v>
      </c>
      <c r="Z93" s="67" t="n">
        <v>90.778656</v>
      </c>
      <c r="AA93" s="67" t="n">
        <v>90.236992</v>
      </c>
      <c r="AB93" s="67" t="n">
        <v>89.69731899999999</v>
      </c>
      <c r="AC93" s="67" t="n">
        <v>89.207016</v>
      </c>
      <c r="AD93" s="67" t="n">
        <v>88.750519</v>
      </c>
      <c r="AE93" s="67" t="n">
        <v>88.29495199999999</v>
      </c>
      <c r="AF93" s="67" t="n">
        <v>87.839348</v>
      </c>
      <c r="AG93" s="67" t="n">
        <v>87.373375</v>
      </c>
      <c r="AH93" s="67" t="n">
        <v>86.92497299999999</v>
      </c>
      <c r="AI93" s="103" t="n">
        <v>-0.007419</v>
      </c>
      <c r="AJ93" s="69" t="n"/>
      <c r="AK93" s="104" t="n"/>
    </row>
    <row r="94" ht="15" customHeight="1" s="44">
      <c r="A94" s="62" t="inlineStr">
        <is>
          <t>ATE000:fa_Canada</t>
        </is>
      </c>
      <c r="B94" s="66" t="inlineStr">
        <is>
          <t xml:space="preserve">  Canada</t>
        </is>
      </c>
      <c r="C94" s="67" t="n">
        <v>186.019287</v>
      </c>
      <c r="D94" s="67" t="n">
        <v>189.453644</v>
      </c>
      <c r="E94" s="67" t="n">
        <v>192.848389</v>
      </c>
      <c r="F94" s="67" t="n">
        <v>196.286697</v>
      </c>
      <c r="G94" s="67" t="n">
        <v>199.855362</v>
      </c>
      <c r="H94" s="67" t="n">
        <v>203.631073</v>
      </c>
      <c r="I94" s="67" t="n">
        <v>207.360397</v>
      </c>
      <c r="J94" s="67" t="n">
        <v>211.064651</v>
      </c>
      <c r="K94" s="67" t="n">
        <v>215.05484</v>
      </c>
      <c r="L94" s="67" t="n">
        <v>219.203491</v>
      </c>
      <c r="M94" s="67" t="n">
        <v>223.460281</v>
      </c>
      <c r="N94" s="67" t="n">
        <v>227.873123</v>
      </c>
      <c r="O94" s="67" t="n">
        <v>232.332077</v>
      </c>
      <c r="P94" s="67" t="n">
        <v>237.009399</v>
      </c>
      <c r="Q94" s="67" t="n">
        <v>242.01413</v>
      </c>
      <c r="R94" s="67" t="n">
        <v>247.264816</v>
      </c>
      <c r="S94" s="67" t="n">
        <v>252.640549</v>
      </c>
      <c r="T94" s="67" t="n">
        <v>258.082886</v>
      </c>
      <c r="U94" s="67" t="n">
        <v>263.737549</v>
      </c>
      <c r="V94" s="67" t="n">
        <v>269.651123</v>
      </c>
      <c r="W94" s="67" t="n">
        <v>275.576569</v>
      </c>
      <c r="X94" s="67" t="n">
        <v>281.604736</v>
      </c>
      <c r="Y94" s="67" t="n">
        <v>287.848846</v>
      </c>
      <c r="Z94" s="67" t="n">
        <v>294.260895</v>
      </c>
      <c r="AA94" s="67" t="n">
        <v>300.823181</v>
      </c>
      <c r="AB94" s="67" t="n">
        <v>307.486145</v>
      </c>
      <c r="AC94" s="67" t="n">
        <v>314.358276</v>
      </c>
      <c r="AD94" s="67" t="n">
        <v>321.414612</v>
      </c>
      <c r="AE94" s="67" t="n">
        <v>328.578033</v>
      </c>
      <c r="AF94" s="67" t="n">
        <v>335.917297</v>
      </c>
      <c r="AG94" s="67" t="n">
        <v>343.502167</v>
      </c>
      <c r="AH94" s="67" t="n">
        <v>351.2164</v>
      </c>
      <c r="AI94" s="103" t="n">
        <v>0.020713</v>
      </c>
      <c r="AJ94" s="69" t="n"/>
      <c r="AK94" s="104" t="n"/>
    </row>
    <row r="95" ht="15" customHeight="1" s="44">
      <c r="A95" s="62" t="inlineStr">
        <is>
          <t>ATE000:fa_Central_Am</t>
        </is>
      </c>
      <c r="B95" s="66" t="inlineStr">
        <is>
          <t xml:space="preserve">  Central America</t>
        </is>
      </c>
      <c r="C95" s="67" t="n">
        <v>193.461868</v>
      </c>
      <c r="D95" s="67" t="n">
        <v>198.440216</v>
      </c>
      <c r="E95" s="67" t="n">
        <v>203.580231</v>
      </c>
      <c r="F95" s="67" t="n">
        <v>208.972992</v>
      </c>
      <c r="G95" s="67" t="n">
        <v>214.419846</v>
      </c>
      <c r="H95" s="67" t="n">
        <v>220.013397</v>
      </c>
      <c r="I95" s="67" t="n">
        <v>225.395126</v>
      </c>
      <c r="J95" s="67" t="n">
        <v>230.70253</v>
      </c>
      <c r="K95" s="67" t="n">
        <v>236.199142</v>
      </c>
      <c r="L95" s="67" t="n">
        <v>241.944168</v>
      </c>
      <c r="M95" s="67" t="n">
        <v>247.933945</v>
      </c>
      <c r="N95" s="67" t="n">
        <v>254.076614</v>
      </c>
      <c r="O95" s="67" t="n">
        <v>260.409271</v>
      </c>
      <c r="P95" s="67" t="n">
        <v>266.848328</v>
      </c>
      <c r="Q95" s="67" t="n">
        <v>273.693085</v>
      </c>
      <c r="R95" s="67" t="n">
        <v>280.859619</v>
      </c>
      <c r="S95" s="67" t="n">
        <v>288.084137</v>
      </c>
      <c r="T95" s="67" t="n">
        <v>295.382446</v>
      </c>
      <c r="U95" s="67" t="n">
        <v>302.814087</v>
      </c>
      <c r="V95" s="67" t="n">
        <v>310.507538</v>
      </c>
      <c r="W95" s="67" t="n">
        <v>318.072632</v>
      </c>
      <c r="X95" s="67" t="n">
        <v>329.350433</v>
      </c>
      <c r="Y95" s="67" t="n">
        <v>338.386108</v>
      </c>
      <c r="Z95" s="67" t="n">
        <v>347.538849</v>
      </c>
      <c r="AA95" s="67" t="n">
        <v>356.86319</v>
      </c>
      <c r="AB95" s="67" t="n">
        <v>366.212921</v>
      </c>
      <c r="AC95" s="67" t="n">
        <v>375.755096</v>
      </c>
      <c r="AD95" s="67" t="n">
        <v>385.439667</v>
      </c>
      <c r="AE95" s="67" t="n">
        <v>395.044678</v>
      </c>
      <c r="AF95" s="67" t="n">
        <v>404.868073</v>
      </c>
      <c r="AG95" s="67" t="n">
        <v>415.086639</v>
      </c>
      <c r="AH95" s="67" t="n">
        <v>425.49057</v>
      </c>
      <c r="AI95" s="103" t="n">
        <v>0.025751</v>
      </c>
      <c r="AJ95" s="69" t="n"/>
      <c r="AK95" s="104" t="n"/>
    </row>
    <row r="96" ht="15" customHeight="1" s="44">
      <c r="A96" s="62" t="inlineStr">
        <is>
          <t>ATE000:fa_South_Am</t>
        </is>
      </c>
      <c r="B96" s="66" t="inlineStr">
        <is>
          <t xml:space="preserve">  South America</t>
        </is>
      </c>
      <c r="C96" s="67" t="n">
        <v>256.621002</v>
      </c>
      <c r="D96" s="67" t="n">
        <v>266.64502</v>
      </c>
      <c r="E96" s="67" t="n">
        <v>276.504791</v>
      </c>
      <c r="F96" s="67" t="n">
        <v>286.536194</v>
      </c>
      <c r="G96" s="67" t="n">
        <v>296.881287</v>
      </c>
      <c r="H96" s="67" t="n">
        <v>307.514191</v>
      </c>
      <c r="I96" s="67" t="n">
        <v>318.135834</v>
      </c>
      <c r="J96" s="67" t="n">
        <v>328.726135</v>
      </c>
      <c r="K96" s="67" t="n">
        <v>339.253571</v>
      </c>
      <c r="L96" s="67" t="n">
        <v>350.102875</v>
      </c>
      <c r="M96" s="67" t="n">
        <v>361.371094</v>
      </c>
      <c r="N96" s="67" t="n">
        <v>372.968811</v>
      </c>
      <c r="O96" s="67" t="n">
        <v>384.842377</v>
      </c>
      <c r="P96" s="67" t="n">
        <v>396.895996</v>
      </c>
      <c r="Q96" s="67" t="n">
        <v>409.554962</v>
      </c>
      <c r="R96" s="67" t="n">
        <v>422.763214</v>
      </c>
      <c r="S96" s="67" t="n">
        <v>436.323486</v>
      </c>
      <c r="T96" s="67" t="n">
        <v>450.335632</v>
      </c>
      <c r="U96" s="67" t="n">
        <v>464.718506</v>
      </c>
      <c r="V96" s="67" t="n">
        <v>479.682709</v>
      </c>
      <c r="W96" s="67" t="n">
        <v>495.072601</v>
      </c>
      <c r="X96" s="67" t="n">
        <v>510.364075</v>
      </c>
      <c r="Y96" s="67" t="n">
        <v>527.628845</v>
      </c>
      <c r="Z96" s="67" t="n">
        <v>545.195435</v>
      </c>
      <c r="AA96" s="67" t="n">
        <v>563.253479</v>
      </c>
      <c r="AB96" s="67" t="n">
        <v>581.849182</v>
      </c>
      <c r="AC96" s="67" t="n">
        <v>601.069946</v>
      </c>
      <c r="AD96" s="67" t="n">
        <v>620.945801</v>
      </c>
      <c r="AE96" s="67" t="n">
        <v>641.0483400000001</v>
      </c>
      <c r="AF96" s="67" t="n">
        <v>661.902161</v>
      </c>
      <c r="AG96" s="67" t="n">
        <v>683.68219</v>
      </c>
      <c r="AH96" s="67" t="n">
        <v>706.072876</v>
      </c>
      <c r="AI96" s="103" t="n">
        <v>0.033188</v>
      </c>
      <c r="AJ96" s="69" t="n"/>
      <c r="AK96" s="104" t="n"/>
    </row>
    <row r="97" ht="15" customHeight="1" s="44">
      <c r="A97" s="62" t="inlineStr">
        <is>
          <t>ATE000:fa_Europe</t>
        </is>
      </c>
      <c r="B97" s="66" t="inlineStr">
        <is>
          <t xml:space="preserve">  Europe</t>
        </is>
      </c>
      <c r="C97" s="67" t="n">
        <v>1426.347778</v>
      </c>
      <c r="D97" s="67" t="n">
        <v>1459.815186</v>
      </c>
      <c r="E97" s="67" t="n">
        <v>1492.348755</v>
      </c>
      <c r="F97" s="67" t="n">
        <v>1525.460205</v>
      </c>
      <c r="G97" s="67" t="n">
        <v>1559.321533</v>
      </c>
      <c r="H97" s="67" t="n">
        <v>1594.785034</v>
      </c>
      <c r="I97" s="67" t="n">
        <v>1630.717041</v>
      </c>
      <c r="J97" s="67" t="n">
        <v>1666.454224</v>
      </c>
      <c r="K97" s="67" t="n">
        <v>1703.602173</v>
      </c>
      <c r="L97" s="67" t="n">
        <v>1741.731079</v>
      </c>
      <c r="M97" s="67" t="n">
        <v>1780.271606</v>
      </c>
      <c r="N97" s="67" t="n">
        <v>1819.260254</v>
      </c>
      <c r="O97" s="67" t="n">
        <v>1859.178467</v>
      </c>
      <c r="P97" s="67" t="n">
        <v>1899.805664</v>
      </c>
      <c r="Q97" s="67" t="n">
        <v>1941.767456</v>
      </c>
      <c r="R97" s="67" t="n">
        <v>1984.816895</v>
      </c>
      <c r="S97" s="67" t="n">
        <v>2028.509888</v>
      </c>
      <c r="T97" s="67" t="n">
        <v>2073.270264</v>
      </c>
      <c r="U97" s="67" t="n">
        <v>2118.918457</v>
      </c>
      <c r="V97" s="67" t="n">
        <v>2165.768555</v>
      </c>
      <c r="W97" s="67" t="n">
        <v>2212.931152</v>
      </c>
      <c r="X97" s="67" t="n">
        <v>2259.467285</v>
      </c>
      <c r="Y97" s="67" t="n">
        <v>2308.860596</v>
      </c>
      <c r="Z97" s="67" t="n">
        <v>2359.092529</v>
      </c>
      <c r="AA97" s="67" t="n">
        <v>2409.828613</v>
      </c>
      <c r="AB97" s="67" t="n">
        <v>2461.018311</v>
      </c>
      <c r="AC97" s="67" t="n">
        <v>2513.389893</v>
      </c>
      <c r="AD97" s="67" t="n">
        <v>2567.336182</v>
      </c>
      <c r="AE97" s="67" t="n">
        <v>2622.842773</v>
      </c>
      <c r="AF97" s="67" t="n">
        <v>2681.344727</v>
      </c>
      <c r="AG97" s="67" t="n">
        <v>2743.953369</v>
      </c>
      <c r="AH97" s="67" t="n">
        <v>2809.75415</v>
      </c>
      <c r="AI97" s="103" t="n">
        <v>0.022111</v>
      </c>
      <c r="AJ97" s="69" t="n"/>
      <c r="AK97" s="104" t="n"/>
    </row>
    <row r="98" ht="15" customHeight="1" s="44">
      <c r="A98" s="62" t="inlineStr">
        <is>
          <t>ATE000:fa_Africa</t>
        </is>
      </c>
      <c r="B98" s="66" t="inlineStr">
        <is>
          <t xml:space="preserve">  Africa</t>
        </is>
      </c>
      <c r="C98" s="67" t="n">
        <v>185.052261</v>
      </c>
      <c r="D98" s="67" t="n">
        <v>193.272629</v>
      </c>
      <c r="E98" s="67" t="n">
        <v>201.934036</v>
      </c>
      <c r="F98" s="67" t="n">
        <v>211.092041</v>
      </c>
      <c r="G98" s="67" t="n">
        <v>220.76738</v>
      </c>
      <c r="H98" s="67" t="n">
        <v>230.861923</v>
      </c>
      <c r="I98" s="67" t="n">
        <v>241.273804</v>
      </c>
      <c r="J98" s="67" t="n">
        <v>251.968185</v>
      </c>
      <c r="K98" s="67" t="n">
        <v>262.999542</v>
      </c>
      <c r="L98" s="67" t="n">
        <v>274.431488</v>
      </c>
      <c r="M98" s="67" t="n">
        <v>286.361755</v>
      </c>
      <c r="N98" s="67" t="n">
        <v>298.694427</v>
      </c>
      <c r="O98" s="67" t="n">
        <v>311.628937</v>
      </c>
      <c r="P98" s="67" t="n">
        <v>324.922607</v>
      </c>
      <c r="Q98" s="67" t="n">
        <v>338.890808</v>
      </c>
      <c r="R98" s="67" t="n">
        <v>353.610443</v>
      </c>
      <c r="S98" s="67" t="n">
        <v>369.015564</v>
      </c>
      <c r="T98" s="67" t="n">
        <v>385.112488</v>
      </c>
      <c r="U98" s="67" t="n">
        <v>401.866089</v>
      </c>
      <c r="V98" s="67" t="n">
        <v>419.29892</v>
      </c>
      <c r="W98" s="67" t="n">
        <v>437.501007</v>
      </c>
      <c r="X98" s="67" t="n">
        <v>458.119507</v>
      </c>
      <c r="Y98" s="67" t="n">
        <v>478.865814</v>
      </c>
      <c r="Z98" s="67" t="n">
        <v>500.389954</v>
      </c>
      <c r="AA98" s="67" t="n">
        <v>522.8560179999999</v>
      </c>
      <c r="AB98" s="67" t="n">
        <v>546.336304</v>
      </c>
      <c r="AC98" s="67" t="n">
        <v>570.893311</v>
      </c>
      <c r="AD98" s="67" t="n">
        <v>596.523132</v>
      </c>
      <c r="AE98" s="67" t="n">
        <v>622.956238</v>
      </c>
      <c r="AF98" s="67" t="n">
        <v>650.65094</v>
      </c>
      <c r="AG98" s="67" t="n">
        <v>679.728821</v>
      </c>
      <c r="AH98" s="67" t="n">
        <v>710.171814</v>
      </c>
      <c r="AI98" s="103" t="n">
        <v>0.044338</v>
      </c>
      <c r="AJ98" s="69" t="n"/>
      <c r="AK98" s="104" t="n"/>
    </row>
    <row r="99" ht="15" customHeight="1" s="44">
      <c r="A99" s="62" t="inlineStr">
        <is>
          <t>ATE000:fa_Mideast</t>
        </is>
      </c>
      <c r="B99" s="66" t="inlineStr">
        <is>
          <t xml:space="preserve">  Mideast</t>
        </is>
      </c>
      <c r="C99" s="67" t="n">
        <v>410.163452</v>
      </c>
      <c r="D99" s="67" t="n">
        <v>426.490417</v>
      </c>
      <c r="E99" s="67" t="n">
        <v>442.026733</v>
      </c>
      <c r="F99" s="67" t="n">
        <v>457.360931</v>
      </c>
      <c r="G99" s="67" t="n">
        <v>473.231079</v>
      </c>
      <c r="H99" s="67" t="n">
        <v>489.623779</v>
      </c>
      <c r="I99" s="67" t="n">
        <v>506.05426</v>
      </c>
      <c r="J99" s="67" t="n">
        <v>522.586243</v>
      </c>
      <c r="K99" s="67" t="n">
        <v>540.431702</v>
      </c>
      <c r="L99" s="67" t="n">
        <v>557.333923</v>
      </c>
      <c r="M99" s="67" t="n">
        <v>575.072754</v>
      </c>
      <c r="N99" s="67" t="n">
        <v>593.510193</v>
      </c>
      <c r="O99" s="67" t="n">
        <v>612.986267</v>
      </c>
      <c r="P99" s="67" t="n">
        <v>632.88623</v>
      </c>
      <c r="Q99" s="67" t="n">
        <v>653.229736</v>
      </c>
      <c r="R99" s="67" t="n">
        <v>674.630005</v>
      </c>
      <c r="S99" s="67" t="n">
        <v>696.830078</v>
      </c>
      <c r="T99" s="67" t="n">
        <v>719.721619</v>
      </c>
      <c r="U99" s="67" t="n">
        <v>743.107849</v>
      </c>
      <c r="V99" s="67" t="n">
        <v>766.353516</v>
      </c>
      <c r="W99" s="67" t="n">
        <v>790.382996</v>
      </c>
      <c r="X99" s="67" t="n">
        <v>813.086243</v>
      </c>
      <c r="Y99" s="67" t="n">
        <v>839.775818</v>
      </c>
      <c r="Z99" s="67" t="n">
        <v>867.454041</v>
      </c>
      <c r="AA99" s="67" t="n">
        <v>894.880737</v>
      </c>
      <c r="AB99" s="67" t="n">
        <v>923.295715</v>
      </c>
      <c r="AC99" s="67" t="n">
        <v>953.019958</v>
      </c>
      <c r="AD99" s="67" t="n">
        <v>984.087769</v>
      </c>
      <c r="AE99" s="67" t="n">
        <v>1016.106628</v>
      </c>
      <c r="AF99" s="67" t="n">
        <v>1047.585083</v>
      </c>
      <c r="AG99" s="67" t="n">
        <v>1080.488525</v>
      </c>
      <c r="AH99" s="67" t="n">
        <v>1114.89856</v>
      </c>
      <c r="AI99" s="103" t="n">
        <v>0.032783</v>
      </c>
      <c r="AJ99" s="69" t="n"/>
      <c r="AK99" s="104" t="n"/>
    </row>
    <row r="100" ht="15" customHeight="1" s="44">
      <c r="A100" s="62" t="inlineStr">
        <is>
          <t>ATE000:fa_Russia</t>
        </is>
      </c>
      <c r="B100" s="66" t="inlineStr">
        <is>
          <t xml:space="preserve">  Commonwealth of Independent States</t>
        </is>
      </c>
      <c r="C100" s="67" t="n">
        <v>264.606842</v>
      </c>
      <c r="D100" s="67" t="n">
        <v>270.504089</v>
      </c>
      <c r="E100" s="67" t="n">
        <v>275.791382</v>
      </c>
      <c r="F100" s="67" t="n">
        <v>280.782135</v>
      </c>
      <c r="G100" s="67" t="n">
        <v>285.752533</v>
      </c>
      <c r="H100" s="67" t="n">
        <v>290.712921</v>
      </c>
      <c r="I100" s="67" t="n">
        <v>295.674133</v>
      </c>
      <c r="J100" s="67" t="n">
        <v>300.779938</v>
      </c>
      <c r="K100" s="67" t="n">
        <v>306.307617</v>
      </c>
      <c r="L100" s="67" t="n">
        <v>312.222107</v>
      </c>
      <c r="M100" s="67" t="n">
        <v>318.458038</v>
      </c>
      <c r="N100" s="67" t="n">
        <v>325.244415</v>
      </c>
      <c r="O100" s="67" t="n">
        <v>332.700623</v>
      </c>
      <c r="P100" s="67" t="n">
        <v>340.81311</v>
      </c>
      <c r="Q100" s="67" t="n">
        <v>349.279449</v>
      </c>
      <c r="R100" s="67" t="n">
        <v>357.904449</v>
      </c>
      <c r="S100" s="67" t="n">
        <v>366.420685</v>
      </c>
      <c r="T100" s="67" t="n">
        <v>374.847198</v>
      </c>
      <c r="U100" s="67" t="n">
        <v>383.454926</v>
      </c>
      <c r="V100" s="67" t="n">
        <v>392.060272</v>
      </c>
      <c r="W100" s="67" t="n">
        <v>400.8396</v>
      </c>
      <c r="X100" s="67" t="n">
        <v>405.823242</v>
      </c>
      <c r="Y100" s="67" t="n">
        <v>415.732666</v>
      </c>
      <c r="Z100" s="67" t="n">
        <v>425.836243</v>
      </c>
      <c r="AA100" s="67" t="n">
        <v>436.10672</v>
      </c>
      <c r="AB100" s="67" t="n">
        <v>446.65155</v>
      </c>
      <c r="AC100" s="67" t="n">
        <v>457.420227</v>
      </c>
      <c r="AD100" s="67" t="n">
        <v>468.40567</v>
      </c>
      <c r="AE100" s="67" t="n">
        <v>479.502991</v>
      </c>
      <c r="AF100" s="67" t="n">
        <v>490.937378</v>
      </c>
      <c r="AG100" s="67" t="n">
        <v>502.877808</v>
      </c>
      <c r="AH100" s="67" t="n">
        <v>515.522461</v>
      </c>
      <c r="AI100" s="103" t="n">
        <v>0.021747</v>
      </c>
      <c r="AJ100" s="69" t="n"/>
      <c r="AK100" s="104" t="n"/>
    </row>
    <row r="101" ht="15" customHeight="1" s="44">
      <c r="A101" s="62" t="inlineStr">
        <is>
          <t>ATE000:fa_China</t>
        </is>
      </c>
      <c r="B101" s="66" t="inlineStr">
        <is>
          <t xml:space="preserve">  China</t>
        </is>
      </c>
      <c r="C101" s="67" t="n">
        <v>839.933105</v>
      </c>
      <c r="D101" s="67" t="n">
        <v>891.042725</v>
      </c>
      <c r="E101" s="67" t="n">
        <v>943.3433230000001</v>
      </c>
      <c r="F101" s="67" t="n">
        <v>999.267395</v>
      </c>
      <c r="G101" s="67" t="n">
        <v>1054.898926</v>
      </c>
      <c r="H101" s="67" t="n">
        <v>1113.575439</v>
      </c>
      <c r="I101" s="67" t="n">
        <v>1173.167725</v>
      </c>
      <c r="J101" s="67" t="n">
        <v>1232.706299</v>
      </c>
      <c r="K101" s="67" t="n">
        <v>1295.7854</v>
      </c>
      <c r="L101" s="67" t="n">
        <v>1363.43042</v>
      </c>
      <c r="M101" s="67" t="n">
        <v>1433.656982</v>
      </c>
      <c r="N101" s="67" t="n">
        <v>1505.172485</v>
      </c>
      <c r="O101" s="67" t="n">
        <v>1578.919678</v>
      </c>
      <c r="P101" s="67" t="n">
        <v>1654.469849</v>
      </c>
      <c r="Q101" s="67" t="n">
        <v>1734.677246</v>
      </c>
      <c r="R101" s="67" t="n">
        <v>1817.582153</v>
      </c>
      <c r="S101" s="67" t="n">
        <v>1902.442871</v>
      </c>
      <c r="T101" s="67" t="n">
        <v>1989.922974</v>
      </c>
      <c r="U101" s="67" t="n">
        <v>2079.813477</v>
      </c>
      <c r="V101" s="67" t="n">
        <v>2172.854248</v>
      </c>
      <c r="W101" s="67" t="n">
        <v>2269.091797</v>
      </c>
      <c r="X101" s="67" t="n">
        <v>2345.732666</v>
      </c>
      <c r="Y101" s="67" t="n">
        <v>2442.377441</v>
      </c>
      <c r="Z101" s="67" t="n">
        <v>2542.454102</v>
      </c>
      <c r="AA101" s="67" t="n">
        <v>2644.89209</v>
      </c>
      <c r="AB101" s="67" t="n">
        <v>2748.796387</v>
      </c>
      <c r="AC101" s="67" t="n">
        <v>2853.257812</v>
      </c>
      <c r="AD101" s="67" t="n">
        <v>2959.91333</v>
      </c>
      <c r="AE101" s="67" t="n">
        <v>3066.327637</v>
      </c>
      <c r="AF101" s="67" t="n">
        <v>3176.116943</v>
      </c>
      <c r="AG101" s="67" t="n">
        <v>3286.640381</v>
      </c>
      <c r="AH101" s="67" t="n">
        <v>3395.88501</v>
      </c>
      <c r="AI101" s="103" t="n">
        <v>0.046095</v>
      </c>
      <c r="AJ101" s="69" t="n"/>
      <c r="AK101" s="104" t="n"/>
    </row>
    <row r="102" ht="15" customHeight="1" s="44">
      <c r="A102" s="62" t="inlineStr">
        <is>
          <t>ATE000:fa_NE_Asia</t>
        </is>
      </c>
      <c r="B102" s="66" t="inlineStr">
        <is>
          <t xml:space="preserve">  Northeast Asia</t>
        </is>
      </c>
      <c r="C102" s="67" t="n">
        <v>325.57019</v>
      </c>
      <c r="D102" s="67" t="n">
        <v>329.8255</v>
      </c>
      <c r="E102" s="67" t="n">
        <v>335.83429</v>
      </c>
      <c r="F102" s="67" t="n">
        <v>341.521362</v>
      </c>
      <c r="G102" s="67" t="n">
        <v>347.27002</v>
      </c>
      <c r="H102" s="67" t="n">
        <v>353.324554</v>
      </c>
      <c r="I102" s="67" t="n">
        <v>359.269592</v>
      </c>
      <c r="J102" s="67" t="n">
        <v>365.02359</v>
      </c>
      <c r="K102" s="67" t="n">
        <v>370.948853</v>
      </c>
      <c r="L102" s="67" t="n">
        <v>377.171661</v>
      </c>
      <c r="M102" s="67" t="n">
        <v>383.269165</v>
      </c>
      <c r="N102" s="67" t="n">
        <v>388.888397</v>
      </c>
      <c r="O102" s="67" t="n">
        <v>394.09082</v>
      </c>
      <c r="P102" s="67" t="n">
        <v>399.171021</v>
      </c>
      <c r="Q102" s="67" t="n">
        <v>404.576477</v>
      </c>
      <c r="R102" s="67" t="n">
        <v>410.423645</v>
      </c>
      <c r="S102" s="67" t="n">
        <v>416.435852</v>
      </c>
      <c r="T102" s="67" t="n">
        <v>422.216431</v>
      </c>
      <c r="U102" s="67" t="n">
        <v>427.666809</v>
      </c>
      <c r="V102" s="67" t="n">
        <v>433.022614</v>
      </c>
      <c r="W102" s="67" t="n">
        <v>438.276245</v>
      </c>
      <c r="X102" s="67" t="n">
        <v>442.199707</v>
      </c>
      <c r="Y102" s="67" t="n">
        <v>448.141724</v>
      </c>
      <c r="Z102" s="67" t="n">
        <v>454.554993</v>
      </c>
      <c r="AA102" s="67" t="n">
        <v>461.290619</v>
      </c>
      <c r="AB102" s="67" t="n">
        <v>468.10379</v>
      </c>
      <c r="AC102" s="67" t="n">
        <v>474.932404</v>
      </c>
      <c r="AD102" s="67" t="n">
        <v>481.894073</v>
      </c>
      <c r="AE102" s="67" t="n">
        <v>488.959473</v>
      </c>
      <c r="AF102" s="67" t="n">
        <v>496.283142</v>
      </c>
      <c r="AG102" s="67" t="n">
        <v>504.071838</v>
      </c>
      <c r="AH102" s="67" t="n">
        <v>512.349609</v>
      </c>
      <c r="AI102" s="103" t="n">
        <v>0.014734</v>
      </c>
      <c r="AJ102" s="69" t="n"/>
      <c r="AK102" s="104" t="n"/>
    </row>
    <row r="103" ht="15" customHeight="1" s="44">
      <c r="A103" s="62" t="inlineStr">
        <is>
          <t>ATE000:fa_SE_Asia</t>
        </is>
      </c>
      <c r="B103" s="66" t="inlineStr">
        <is>
          <t xml:space="preserve">  Southeast Asia</t>
        </is>
      </c>
      <c r="C103" s="67" t="n">
        <v>519.612</v>
      </c>
      <c r="D103" s="67" t="n">
        <v>550.924011</v>
      </c>
      <c r="E103" s="67" t="n">
        <v>583.755676</v>
      </c>
      <c r="F103" s="67" t="n">
        <v>618.888672</v>
      </c>
      <c r="G103" s="67" t="n">
        <v>656.278748</v>
      </c>
      <c r="H103" s="67" t="n">
        <v>695.687805</v>
      </c>
      <c r="I103" s="67" t="n">
        <v>736.5776980000001</v>
      </c>
      <c r="J103" s="67" t="n">
        <v>778.714294</v>
      </c>
      <c r="K103" s="67" t="n">
        <v>823.23175</v>
      </c>
      <c r="L103" s="67" t="n">
        <v>870.2852779999999</v>
      </c>
      <c r="M103" s="67" t="n">
        <v>919.056458</v>
      </c>
      <c r="N103" s="67" t="n">
        <v>969.654114</v>
      </c>
      <c r="O103" s="67" t="n">
        <v>1022.11615</v>
      </c>
      <c r="P103" s="67" t="n">
        <v>1076.468506</v>
      </c>
      <c r="Q103" s="67" t="n">
        <v>1133.665405</v>
      </c>
      <c r="R103" s="67" t="n">
        <v>1193.78418</v>
      </c>
      <c r="S103" s="67" t="n">
        <v>1256.292114</v>
      </c>
      <c r="T103" s="67" t="n">
        <v>1321.322876</v>
      </c>
      <c r="U103" s="67" t="n">
        <v>1389.056396</v>
      </c>
      <c r="V103" s="67" t="n">
        <v>1460.088135</v>
      </c>
      <c r="W103" s="67" t="n">
        <v>1533.760498</v>
      </c>
      <c r="X103" s="67" t="n">
        <v>1626.717773</v>
      </c>
      <c r="Y103" s="67" t="n">
        <v>1710.394409</v>
      </c>
      <c r="Z103" s="67" t="n">
        <v>1797.279175</v>
      </c>
      <c r="AA103" s="67" t="n">
        <v>1887.884644</v>
      </c>
      <c r="AB103" s="67" t="n">
        <v>1982.087646</v>
      </c>
      <c r="AC103" s="67" t="n">
        <v>2080.619141</v>
      </c>
      <c r="AD103" s="67" t="n">
        <v>2182.797607</v>
      </c>
      <c r="AE103" s="67" t="n">
        <v>2287.669434</v>
      </c>
      <c r="AF103" s="67" t="n">
        <v>2397.540771</v>
      </c>
      <c r="AG103" s="67" t="n">
        <v>2513.847656</v>
      </c>
      <c r="AH103" s="67" t="n">
        <v>2634.960938</v>
      </c>
      <c r="AI103" s="103" t="n">
        <v>0.053768</v>
      </c>
      <c r="AJ103" s="69" t="n"/>
      <c r="AK103" s="104" t="n"/>
    </row>
    <row r="104" ht="15" customHeight="1" s="44">
      <c r="A104" s="62" t="inlineStr">
        <is>
          <t>ATE000:fa_SW_Asia</t>
        </is>
      </c>
      <c r="B104" s="66" t="inlineStr">
        <is>
          <t xml:space="preserve">  Southwest Asia</t>
        </is>
      </c>
      <c r="C104" s="67" t="n">
        <v>234.221222</v>
      </c>
      <c r="D104" s="67" t="n">
        <v>249.978683</v>
      </c>
      <c r="E104" s="67" t="n">
        <v>266.235809</v>
      </c>
      <c r="F104" s="67" t="n">
        <v>283.503174</v>
      </c>
      <c r="G104" s="67" t="n">
        <v>302.319122</v>
      </c>
      <c r="H104" s="67" t="n">
        <v>322.741882</v>
      </c>
      <c r="I104" s="67" t="n">
        <v>344.3862</v>
      </c>
      <c r="J104" s="67" t="n">
        <v>367.32608</v>
      </c>
      <c r="K104" s="67" t="n">
        <v>391.829926</v>
      </c>
      <c r="L104" s="67" t="n">
        <v>417.788116</v>
      </c>
      <c r="M104" s="67" t="n">
        <v>445.025085</v>
      </c>
      <c r="N104" s="67" t="n">
        <v>473.629242</v>
      </c>
      <c r="O104" s="67" t="n">
        <v>503.727997</v>
      </c>
      <c r="P104" s="67" t="n">
        <v>535.57843</v>
      </c>
      <c r="Q104" s="67" t="n">
        <v>569.450012</v>
      </c>
      <c r="R104" s="67" t="n">
        <v>605.24823</v>
      </c>
      <c r="S104" s="67" t="n">
        <v>642.902832</v>
      </c>
      <c r="T104" s="67" t="n">
        <v>682.711853</v>
      </c>
      <c r="U104" s="67" t="n">
        <v>724.723022</v>
      </c>
      <c r="V104" s="67" t="n">
        <v>768.998657</v>
      </c>
      <c r="W104" s="67" t="n">
        <v>815.322144</v>
      </c>
      <c r="X104" s="67" t="n">
        <v>870.934265</v>
      </c>
      <c r="Y104" s="67" t="n">
        <v>923.714905</v>
      </c>
      <c r="Z104" s="67" t="n">
        <v>978.98175</v>
      </c>
      <c r="AA104" s="67" t="n">
        <v>1036.965942</v>
      </c>
      <c r="AB104" s="67" t="n">
        <v>1097.583862</v>
      </c>
      <c r="AC104" s="67" t="n">
        <v>1161.253296</v>
      </c>
      <c r="AD104" s="67" t="n">
        <v>1227.783936</v>
      </c>
      <c r="AE104" s="67" t="n">
        <v>1297.004395</v>
      </c>
      <c r="AF104" s="67" t="n">
        <v>1369.54834</v>
      </c>
      <c r="AG104" s="67" t="n">
        <v>1446.094482</v>
      </c>
      <c r="AH104" s="67" t="n">
        <v>1526.175537</v>
      </c>
      <c r="AI104" s="103" t="n">
        <v>0.062325</v>
      </c>
      <c r="AJ104" s="69" t="n"/>
      <c r="AK104" s="104" t="n"/>
    </row>
    <row r="105" ht="15" customHeight="1" s="44">
      <c r="A105" s="62" t="inlineStr">
        <is>
          <t>ATE000:fa_Oceania</t>
        </is>
      </c>
      <c r="B105" s="66" t="inlineStr">
        <is>
          <t xml:space="preserve">  Oceania</t>
        </is>
      </c>
      <c r="C105" s="67" t="n">
        <v>191.95015</v>
      </c>
      <c r="D105" s="67" t="n">
        <v>198.843018</v>
      </c>
      <c r="E105" s="67" t="n">
        <v>206.449219</v>
      </c>
      <c r="F105" s="67" t="n">
        <v>214.436081</v>
      </c>
      <c r="G105" s="67" t="n">
        <v>222.224792</v>
      </c>
      <c r="H105" s="67" t="n">
        <v>229.992249</v>
      </c>
      <c r="I105" s="67" t="n">
        <v>237.672546</v>
      </c>
      <c r="J105" s="67" t="n">
        <v>245.376587</v>
      </c>
      <c r="K105" s="67" t="n">
        <v>253.291107</v>
      </c>
      <c r="L105" s="67" t="n">
        <v>261.559448</v>
      </c>
      <c r="M105" s="67" t="n">
        <v>270.088257</v>
      </c>
      <c r="N105" s="67" t="n">
        <v>278.845459</v>
      </c>
      <c r="O105" s="67" t="n">
        <v>287.680908</v>
      </c>
      <c r="P105" s="67" t="n">
        <v>296.674225</v>
      </c>
      <c r="Q105" s="67" t="n">
        <v>306.239685</v>
      </c>
      <c r="R105" s="67" t="n">
        <v>316.204071</v>
      </c>
      <c r="S105" s="67" t="n">
        <v>326.397278</v>
      </c>
      <c r="T105" s="67" t="n">
        <v>336.81485</v>
      </c>
      <c r="U105" s="67" t="n">
        <v>347.589874</v>
      </c>
      <c r="V105" s="67" t="n">
        <v>358.689087</v>
      </c>
      <c r="W105" s="67" t="n">
        <v>370.075775</v>
      </c>
      <c r="X105" s="67" t="n">
        <v>383.81131</v>
      </c>
      <c r="Y105" s="67" t="n">
        <v>396.163177</v>
      </c>
      <c r="Z105" s="67" t="n">
        <v>408.980591</v>
      </c>
      <c r="AA105" s="67" t="n">
        <v>422.203369</v>
      </c>
      <c r="AB105" s="67" t="n">
        <v>435.799042</v>
      </c>
      <c r="AC105" s="67" t="n">
        <v>449.790955</v>
      </c>
      <c r="AD105" s="67" t="n">
        <v>464.23819</v>
      </c>
      <c r="AE105" s="67" t="n">
        <v>478.898773</v>
      </c>
      <c r="AF105" s="67" t="n">
        <v>493.895874</v>
      </c>
      <c r="AG105" s="67" t="n">
        <v>509.151031</v>
      </c>
      <c r="AH105" s="67" t="n">
        <v>524.562805</v>
      </c>
      <c r="AI105" s="103" t="n">
        <v>0.032962</v>
      </c>
      <c r="AJ105" s="69" t="n"/>
      <c r="AK105" s="104" t="n"/>
    </row>
    <row r="106" ht="15" customHeight="1" s="44">
      <c r="A106" s="62" t="inlineStr">
        <is>
          <t>ATE000:fa_WorldTotal</t>
        </is>
      </c>
      <c r="B106" s="66" t="inlineStr">
        <is>
          <t xml:space="preserve">    Total World</t>
        </is>
      </c>
      <c r="C106" s="67" t="n">
        <v>6256.552734</v>
      </c>
      <c r="D106" s="67" t="n">
        <v>6468.704102</v>
      </c>
      <c r="E106" s="67" t="n">
        <v>6684.351562</v>
      </c>
      <c r="F106" s="67" t="n">
        <v>6903.450684</v>
      </c>
      <c r="G106" s="67" t="n">
        <v>7126.117676</v>
      </c>
      <c r="H106" s="67" t="n">
        <v>7363.444824</v>
      </c>
      <c r="I106" s="67" t="n">
        <v>7607.351074</v>
      </c>
      <c r="J106" s="67" t="n">
        <v>7853.75</v>
      </c>
      <c r="K106" s="67" t="n">
        <v>8113.049805</v>
      </c>
      <c r="L106" s="67" t="n">
        <v>8384.661133</v>
      </c>
      <c r="M106" s="67" t="n">
        <v>8666.622069999999</v>
      </c>
      <c r="N106" s="67" t="n">
        <v>8956.207031</v>
      </c>
      <c r="O106" s="67" t="n">
        <v>9254.601562</v>
      </c>
      <c r="P106" s="67" t="n">
        <v>9562.216796999999</v>
      </c>
      <c r="Q106" s="67" t="n">
        <v>9884.460938</v>
      </c>
      <c r="R106" s="67" t="n">
        <v>10218.764648</v>
      </c>
      <c r="S106" s="67" t="n">
        <v>10561.90332</v>
      </c>
      <c r="T106" s="67" t="n">
        <v>10915.674805</v>
      </c>
      <c r="U106" s="67" t="n">
        <v>11279.950195</v>
      </c>
      <c r="V106" s="67" t="n">
        <v>11656.314453</v>
      </c>
      <c r="W106" s="67" t="n">
        <v>12043.876953</v>
      </c>
      <c r="X106" s="67" t="n">
        <v>12443.227539</v>
      </c>
      <c r="Y106" s="67" t="n">
        <v>12862.642578</v>
      </c>
      <c r="Z106" s="67" t="n">
        <v>13296.388672</v>
      </c>
      <c r="AA106" s="67" t="n">
        <v>13743.124023</v>
      </c>
      <c r="AB106" s="67" t="n">
        <v>14201.941406</v>
      </c>
      <c r="AC106" s="67" t="n">
        <v>14675.47168</v>
      </c>
      <c r="AD106" s="67" t="n">
        <v>15164.762695</v>
      </c>
      <c r="AE106" s="67" t="n">
        <v>15663.802734</v>
      </c>
      <c r="AF106" s="67" t="n">
        <v>16180.930664</v>
      </c>
      <c r="AG106" s="67" t="n">
        <v>16719.302734</v>
      </c>
      <c r="AH106" s="67" t="n">
        <v>17273.869141</v>
      </c>
      <c r="AI106" s="103" t="n">
        <v>0.033303</v>
      </c>
      <c r="AJ106" s="69" t="n"/>
      <c r="AK106" s="104" t="n"/>
    </row>
    <row r="108" ht="15" customHeight="1" s="44">
      <c r="A108" s="58" t="n"/>
      <c r="B108" s="65" t="inlineStr">
        <is>
          <t>Aircraft Sales</t>
        </is>
      </c>
      <c r="C108" s="58" t="n"/>
      <c r="D108" s="58" t="n"/>
      <c r="E108" s="58" t="n"/>
      <c r="F108" s="58" t="n"/>
      <c r="G108" s="58" t="n"/>
      <c r="H108" s="58" t="n"/>
      <c r="I108" s="58" t="n"/>
      <c r="J108" s="58" t="n"/>
      <c r="K108" s="58" t="n"/>
      <c r="L108" s="58" t="n"/>
      <c r="M108" s="58" t="n"/>
      <c r="N108" s="58" t="n"/>
      <c r="O108" s="58" t="n"/>
      <c r="P108" s="58" t="n"/>
      <c r="Q108" s="58" t="n"/>
      <c r="R108" s="58" t="n"/>
      <c r="S108" s="58" t="n"/>
      <c r="T108" s="58" t="n"/>
      <c r="U108" s="58" t="n"/>
      <c r="V108" s="58" t="n"/>
      <c r="W108" s="58" t="n"/>
      <c r="X108" s="58" t="n"/>
      <c r="Y108" s="58" t="n"/>
      <c r="Z108" s="58" t="n"/>
      <c r="AA108" s="58" t="n"/>
      <c r="AB108" s="58" t="n"/>
      <c r="AC108" s="58" t="n"/>
      <c r="AD108" s="58" t="n"/>
      <c r="AE108" s="58" t="n"/>
      <c r="AF108" s="58" t="n"/>
      <c r="AG108" s="58" t="n"/>
      <c r="AH108" s="58" t="n"/>
      <c r="AI108" s="58" t="n"/>
    </row>
    <row r="109" ht="15" customHeight="1" s="44">
      <c r="A109" s="62" t="inlineStr">
        <is>
          <t>ATE000:sal_U.S.Total</t>
        </is>
      </c>
      <c r="B109" s="66" t="inlineStr">
        <is>
          <t xml:space="preserve">  United States</t>
        </is>
      </c>
      <c r="C109" s="67" t="n">
        <v>339.05072</v>
      </c>
      <c r="D109" s="67" t="n">
        <v>346.10318</v>
      </c>
      <c r="E109" s="67" t="n">
        <v>350.331055</v>
      </c>
      <c r="F109" s="67" t="n">
        <v>353.766968</v>
      </c>
      <c r="G109" s="67" t="n">
        <v>356.863342</v>
      </c>
      <c r="H109" s="67" t="n">
        <v>358.921112</v>
      </c>
      <c r="I109" s="67" t="n">
        <v>362.511597</v>
      </c>
      <c r="J109" s="67" t="n">
        <v>366.787384</v>
      </c>
      <c r="K109" s="67" t="n">
        <v>371.016418</v>
      </c>
      <c r="L109" s="67" t="n">
        <v>375.458344</v>
      </c>
      <c r="M109" s="67" t="n">
        <v>380.226532</v>
      </c>
      <c r="N109" s="67" t="n">
        <v>385.201447</v>
      </c>
      <c r="O109" s="67" t="n">
        <v>390.122162</v>
      </c>
      <c r="P109" s="67" t="n">
        <v>394.6008</v>
      </c>
      <c r="Q109" s="67" t="n">
        <v>398.798798</v>
      </c>
      <c r="R109" s="67" t="n">
        <v>402.468719</v>
      </c>
      <c r="S109" s="67" t="n">
        <v>405.852722</v>
      </c>
      <c r="T109" s="67" t="n">
        <v>408.818756</v>
      </c>
      <c r="U109" s="67" t="n">
        <v>411.592285</v>
      </c>
      <c r="V109" s="67" t="n">
        <v>414.293152</v>
      </c>
      <c r="W109" s="67" t="n">
        <v>416.887451</v>
      </c>
      <c r="X109" s="67" t="n">
        <v>419.578247</v>
      </c>
      <c r="Y109" s="67" t="n">
        <v>422.64563</v>
      </c>
      <c r="Z109" s="67" t="n">
        <v>425.661865</v>
      </c>
      <c r="AA109" s="67" t="n">
        <v>428.598236</v>
      </c>
      <c r="AB109" s="67" t="n">
        <v>431.642639</v>
      </c>
      <c r="AC109" s="67" t="n">
        <v>434.394714</v>
      </c>
      <c r="AD109" s="67" t="n">
        <v>437.03064</v>
      </c>
      <c r="AE109" s="67" t="n">
        <v>439.494171</v>
      </c>
      <c r="AF109" s="67" t="n">
        <v>441.92627</v>
      </c>
      <c r="AG109" s="67" t="n">
        <v>444.158081</v>
      </c>
      <c r="AH109" s="67" t="n">
        <v>446.233948</v>
      </c>
      <c r="AI109" s="103" t="n">
        <v>0.0089</v>
      </c>
      <c r="AJ109" s="69" t="n"/>
      <c r="AK109" s="104" t="n"/>
    </row>
    <row r="110" ht="15" customHeight="1" s="44">
      <c r="A110" s="62" t="inlineStr">
        <is>
          <t>ATE000:sal_USNarrowBody</t>
        </is>
      </c>
      <c r="B110" s="66" t="inlineStr">
        <is>
          <t xml:space="preserve">    Narrow Body Aircraft</t>
        </is>
      </c>
      <c r="C110" s="67" t="n">
        <v>215.888641</v>
      </c>
      <c r="D110" s="67" t="n">
        <v>221.524384</v>
      </c>
      <c r="E110" s="67" t="n">
        <v>223.727417</v>
      </c>
      <c r="F110" s="67" t="n">
        <v>224.736038</v>
      </c>
      <c r="G110" s="67" t="n">
        <v>219.553284</v>
      </c>
      <c r="H110" s="67" t="n">
        <v>218.114716</v>
      </c>
      <c r="I110" s="67" t="n">
        <v>221.373795</v>
      </c>
      <c r="J110" s="67" t="n">
        <v>228.097778</v>
      </c>
      <c r="K110" s="67" t="n">
        <v>231.270508</v>
      </c>
      <c r="L110" s="67" t="n">
        <v>234.553314</v>
      </c>
      <c r="M110" s="67" t="n">
        <v>237.80159</v>
      </c>
      <c r="N110" s="67" t="n">
        <v>240.476822</v>
      </c>
      <c r="O110" s="67" t="n">
        <v>242.933746</v>
      </c>
      <c r="P110" s="67" t="n">
        <v>245.095047</v>
      </c>
      <c r="Q110" s="67" t="n">
        <v>247.138443</v>
      </c>
      <c r="R110" s="67" t="n">
        <v>249.59288</v>
      </c>
      <c r="S110" s="67" t="n">
        <v>252.197159</v>
      </c>
      <c r="T110" s="67" t="n">
        <v>254.479065</v>
      </c>
      <c r="U110" s="67" t="n">
        <v>256.22995</v>
      </c>
      <c r="V110" s="67" t="n">
        <v>257.877808</v>
      </c>
      <c r="W110" s="67" t="n">
        <v>259.398438</v>
      </c>
      <c r="X110" s="67" t="n">
        <v>260.93869</v>
      </c>
      <c r="Y110" s="67" t="n">
        <v>262.745667</v>
      </c>
      <c r="Z110" s="67" t="n">
        <v>264.576355</v>
      </c>
      <c r="AA110" s="67" t="n">
        <v>266.420502</v>
      </c>
      <c r="AB110" s="67" t="n">
        <v>268.39505</v>
      </c>
      <c r="AC110" s="67" t="n">
        <v>270.177704</v>
      </c>
      <c r="AD110" s="67" t="n">
        <v>271.841736</v>
      </c>
      <c r="AE110" s="67" t="n">
        <v>273.354156</v>
      </c>
      <c r="AF110" s="67" t="n">
        <v>274.842163</v>
      </c>
      <c r="AG110" s="67" t="n">
        <v>276.206451</v>
      </c>
      <c r="AH110" s="67" t="n">
        <v>277.481232</v>
      </c>
      <c r="AI110" s="103" t="n">
        <v>0.008129000000000001</v>
      </c>
      <c r="AJ110" s="69" t="n"/>
      <c r="AK110" s="104" t="n"/>
    </row>
    <row r="111" ht="15" customHeight="1" s="44">
      <c r="A111" s="62" t="inlineStr">
        <is>
          <t>ATE000:sal_USWideBody</t>
        </is>
      </c>
      <c r="B111" s="66" t="inlineStr">
        <is>
          <t xml:space="preserve">    Wide Body Aircraft</t>
        </is>
      </c>
      <c r="C111" s="67" t="n">
        <v>27.579813</v>
      </c>
      <c r="D111" s="67" t="n">
        <v>28.225344</v>
      </c>
      <c r="E111" s="67" t="n">
        <v>29.10878</v>
      </c>
      <c r="F111" s="67" t="n">
        <v>31.753748</v>
      </c>
      <c r="G111" s="67" t="n">
        <v>32.057289</v>
      </c>
      <c r="H111" s="67" t="n">
        <v>32.247334</v>
      </c>
      <c r="I111" s="67" t="n">
        <v>32.501118</v>
      </c>
      <c r="J111" s="67" t="n">
        <v>30.149426</v>
      </c>
      <c r="K111" s="67" t="n">
        <v>31.08078</v>
      </c>
      <c r="L111" s="67" t="n">
        <v>31.751822</v>
      </c>
      <c r="M111" s="67" t="n">
        <v>32.53273</v>
      </c>
      <c r="N111" s="67" t="n">
        <v>33.120838</v>
      </c>
      <c r="O111" s="67" t="n">
        <v>33.716812</v>
      </c>
      <c r="P111" s="67" t="n">
        <v>34.235561</v>
      </c>
      <c r="Q111" s="67" t="n">
        <v>34.480183</v>
      </c>
      <c r="R111" s="67" t="n">
        <v>34.661827</v>
      </c>
      <c r="S111" s="67" t="n">
        <v>34.802204</v>
      </c>
      <c r="T111" s="67" t="n">
        <v>34.896919</v>
      </c>
      <c r="U111" s="67" t="n">
        <v>35.263802</v>
      </c>
      <c r="V111" s="67" t="n">
        <v>35.574104</v>
      </c>
      <c r="W111" s="67" t="n">
        <v>35.851017</v>
      </c>
      <c r="X111" s="67" t="n">
        <v>36.100685</v>
      </c>
      <c r="Y111" s="67" t="n">
        <v>36.367027</v>
      </c>
      <c r="Z111" s="67" t="n">
        <v>36.610378</v>
      </c>
      <c r="AA111" s="67" t="n">
        <v>36.830704</v>
      </c>
      <c r="AB111" s="67" t="n">
        <v>37.069565</v>
      </c>
      <c r="AC111" s="67" t="n">
        <v>37.295364</v>
      </c>
      <c r="AD111" s="67" t="n">
        <v>37.526272</v>
      </c>
      <c r="AE111" s="67" t="n">
        <v>37.760048</v>
      </c>
      <c r="AF111" s="67" t="n">
        <v>37.979637</v>
      </c>
      <c r="AG111" s="67" t="n">
        <v>38.174732</v>
      </c>
      <c r="AH111" s="67" t="n">
        <v>38.350994</v>
      </c>
      <c r="AI111" s="103" t="n">
        <v>0.010692</v>
      </c>
      <c r="AJ111" s="69" t="n"/>
      <c r="AK111" s="104" t="n"/>
    </row>
    <row r="112" ht="15" customHeight="1" s="44">
      <c r="A112" s="62" t="inlineStr">
        <is>
          <t>ATE000:sal_USRegional</t>
        </is>
      </c>
      <c r="B112" s="66" t="inlineStr">
        <is>
          <t xml:space="preserve">    Regional Jets</t>
        </is>
      </c>
      <c r="C112" s="67" t="n">
        <v>95.582245</v>
      </c>
      <c r="D112" s="67" t="n">
        <v>96.35346199999999</v>
      </c>
      <c r="E112" s="67" t="n">
        <v>97.494873</v>
      </c>
      <c r="F112" s="67" t="n">
        <v>97.277199</v>
      </c>
      <c r="G112" s="67" t="n">
        <v>105.252785</v>
      </c>
      <c r="H112" s="67" t="n">
        <v>108.559059</v>
      </c>
      <c r="I112" s="67" t="n">
        <v>108.636688</v>
      </c>
      <c r="J112" s="67" t="n">
        <v>108.540184</v>
      </c>
      <c r="K112" s="67" t="n">
        <v>108.665138</v>
      </c>
      <c r="L112" s="67" t="n">
        <v>109.153191</v>
      </c>
      <c r="M112" s="67" t="n">
        <v>109.892212</v>
      </c>
      <c r="N112" s="67" t="n">
        <v>111.603798</v>
      </c>
      <c r="O112" s="67" t="n">
        <v>113.471588</v>
      </c>
      <c r="P112" s="67" t="n">
        <v>115.270203</v>
      </c>
      <c r="Q112" s="67" t="n">
        <v>117.180168</v>
      </c>
      <c r="R112" s="67" t="n">
        <v>118.214012</v>
      </c>
      <c r="S112" s="67" t="n">
        <v>118.853378</v>
      </c>
      <c r="T112" s="67" t="n">
        <v>119.442787</v>
      </c>
      <c r="U112" s="67" t="n">
        <v>120.098526</v>
      </c>
      <c r="V112" s="67" t="n">
        <v>120.841255</v>
      </c>
      <c r="W112" s="67" t="n">
        <v>121.638</v>
      </c>
      <c r="X112" s="67" t="n">
        <v>122.538872</v>
      </c>
      <c r="Y112" s="67" t="n">
        <v>123.532944</v>
      </c>
      <c r="Z112" s="67" t="n">
        <v>124.475128</v>
      </c>
      <c r="AA112" s="67" t="n">
        <v>125.347008</v>
      </c>
      <c r="AB112" s="67" t="n">
        <v>126.178055</v>
      </c>
      <c r="AC112" s="67" t="n">
        <v>126.921646</v>
      </c>
      <c r="AD112" s="67" t="n">
        <v>127.662621</v>
      </c>
      <c r="AE112" s="67" t="n">
        <v>128.379974</v>
      </c>
      <c r="AF112" s="67" t="n">
        <v>129.104477</v>
      </c>
      <c r="AG112" s="67" t="n">
        <v>129.776901</v>
      </c>
      <c r="AH112" s="67" t="n">
        <v>130.401733</v>
      </c>
      <c r="AI112" s="103" t="n">
        <v>0.010071</v>
      </c>
      <c r="AJ112" s="69" t="n"/>
      <c r="AK112" s="104" t="n"/>
    </row>
    <row r="113" ht="15" customHeight="1" s="44">
      <c r="A113" s="62" t="inlineStr">
        <is>
          <t>ATE000:sal_Canada</t>
        </is>
      </c>
      <c r="B113" s="66" t="inlineStr">
        <is>
          <t xml:space="preserve">  Canada</t>
        </is>
      </c>
      <c r="C113" s="67" t="n">
        <v>28.94763</v>
      </c>
      <c r="D113" s="67" t="n">
        <v>29.486259</v>
      </c>
      <c r="E113" s="67" t="n">
        <v>29.996326</v>
      </c>
      <c r="F113" s="67" t="n">
        <v>30.495934</v>
      </c>
      <c r="G113" s="67" t="n">
        <v>31.002529</v>
      </c>
      <c r="H113" s="67" t="n">
        <v>31.530647</v>
      </c>
      <c r="I113" s="67" t="n">
        <v>32.027905</v>
      </c>
      <c r="J113" s="67" t="n">
        <v>32.499336</v>
      </c>
      <c r="K113" s="67" t="n">
        <v>33.005543</v>
      </c>
      <c r="L113" s="67" t="n">
        <v>33.519821</v>
      </c>
      <c r="M113" s="67" t="n">
        <v>34.031586</v>
      </c>
      <c r="N113" s="67" t="n">
        <v>34.54884</v>
      </c>
      <c r="O113" s="67" t="n">
        <v>35.050587</v>
      </c>
      <c r="P113" s="67" t="n">
        <v>35.567204</v>
      </c>
      <c r="Q113" s="67" t="n">
        <v>36.115952</v>
      </c>
      <c r="R113" s="67" t="n">
        <v>36.680229</v>
      </c>
      <c r="S113" s="67" t="n">
        <v>37.237808</v>
      </c>
      <c r="T113" s="67" t="n">
        <v>37.778336</v>
      </c>
      <c r="U113" s="67" t="n">
        <v>38.325294</v>
      </c>
      <c r="V113" s="67" t="n">
        <v>38.88472</v>
      </c>
      <c r="W113" s="67" t="n">
        <v>39.416237</v>
      </c>
      <c r="X113" s="67" t="n">
        <v>39.943485</v>
      </c>
      <c r="Y113" s="67" t="n">
        <v>40.465462</v>
      </c>
      <c r="Z113" s="67" t="n">
        <v>40.98243</v>
      </c>
      <c r="AA113" s="67" t="n">
        <v>41.491096</v>
      </c>
      <c r="AB113" s="67" t="n">
        <v>41.983822</v>
      </c>
      <c r="AC113" s="67" t="n">
        <v>42.475746</v>
      </c>
      <c r="AD113" s="67" t="n">
        <v>42.962509</v>
      </c>
      <c r="AE113" s="67" t="n">
        <v>43.432968</v>
      </c>
      <c r="AF113" s="67" t="n">
        <v>43.89624</v>
      </c>
      <c r="AG113" s="67" t="n">
        <v>44.360878</v>
      </c>
      <c r="AH113" s="67" t="n">
        <v>44.811607</v>
      </c>
      <c r="AI113" s="103" t="n">
        <v>0.014196</v>
      </c>
      <c r="AJ113" s="69" t="n"/>
      <c r="AK113" s="104" t="n"/>
    </row>
    <row r="114" ht="15" customHeight="1" s="44">
      <c r="A114" s="62" t="inlineStr">
        <is>
          <t>ATE000:sal_Canada-nb</t>
        </is>
      </c>
      <c r="B114" s="66" t="inlineStr">
        <is>
          <t xml:space="preserve">    Narrow Body Aircraft</t>
        </is>
      </c>
      <c r="C114" s="67" t="n">
        <v>9.501894</v>
      </c>
      <c r="D114" s="67" t="n">
        <v>9.678697</v>
      </c>
      <c r="E114" s="67" t="n">
        <v>9.846123</v>
      </c>
      <c r="F114" s="67" t="n">
        <v>10.010116</v>
      </c>
      <c r="G114" s="67" t="n">
        <v>10.176404</v>
      </c>
      <c r="H114" s="67" t="n">
        <v>10.349755</v>
      </c>
      <c r="I114" s="67" t="n">
        <v>10.512976</v>
      </c>
      <c r="J114" s="67" t="n">
        <v>10.667722</v>
      </c>
      <c r="K114" s="67" t="n">
        <v>10.833881</v>
      </c>
      <c r="L114" s="67" t="n">
        <v>11.00269</v>
      </c>
      <c r="M114" s="67" t="n">
        <v>11.170674</v>
      </c>
      <c r="N114" s="67" t="n">
        <v>11.340459</v>
      </c>
      <c r="O114" s="67" t="n">
        <v>11.505156</v>
      </c>
      <c r="P114" s="67" t="n">
        <v>11.674732</v>
      </c>
      <c r="Q114" s="67" t="n">
        <v>11.854856</v>
      </c>
      <c r="R114" s="67" t="n">
        <v>12.040075</v>
      </c>
      <c r="S114" s="67" t="n">
        <v>12.223099</v>
      </c>
      <c r="T114" s="67" t="n">
        <v>12.400522</v>
      </c>
      <c r="U114" s="67" t="n">
        <v>12.580059</v>
      </c>
      <c r="V114" s="67" t="n">
        <v>12.763688</v>
      </c>
      <c r="W114" s="67" t="n">
        <v>12.938154</v>
      </c>
      <c r="X114" s="67" t="n">
        <v>13.111221</v>
      </c>
      <c r="Y114" s="67" t="n">
        <v>13.282557</v>
      </c>
      <c r="Z114" s="67" t="n">
        <v>13.452249</v>
      </c>
      <c r="AA114" s="67" t="n">
        <v>13.619216</v>
      </c>
      <c r="AB114" s="67" t="n">
        <v>13.780951</v>
      </c>
      <c r="AC114" s="67" t="n">
        <v>13.942422</v>
      </c>
      <c r="AD114" s="67" t="n">
        <v>14.102198</v>
      </c>
      <c r="AE114" s="67" t="n">
        <v>14.256623</v>
      </c>
      <c r="AF114" s="67" t="n">
        <v>14.40869</v>
      </c>
      <c r="AG114" s="67" t="n">
        <v>14.561205</v>
      </c>
      <c r="AH114" s="67" t="n">
        <v>14.709154</v>
      </c>
      <c r="AI114" s="103" t="n">
        <v>0.014196</v>
      </c>
      <c r="AJ114" s="69" t="n"/>
      <c r="AK114" s="104" t="n"/>
    </row>
    <row r="115" ht="15" customHeight="1" s="44">
      <c r="A115" s="62" t="inlineStr">
        <is>
          <t>ATE000:sal_Canada-wb</t>
        </is>
      </c>
      <c r="B115" s="66" t="inlineStr">
        <is>
          <t xml:space="preserve">    Wide Body Aircraft</t>
        </is>
      </c>
      <c r="C115" s="67" t="n">
        <v>6.18728</v>
      </c>
      <c r="D115" s="67" t="n">
        <v>6.302406</v>
      </c>
      <c r="E115" s="67" t="n">
        <v>6.411428</v>
      </c>
      <c r="F115" s="67" t="n">
        <v>6.518215</v>
      </c>
      <c r="G115" s="67" t="n">
        <v>6.626495</v>
      </c>
      <c r="H115" s="67" t="n">
        <v>6.739375</v>
      </c>
      <c r="I115" s="67" t="n">
        <v>6.845658</v>
      </c>
      <c r="J115" s="67" t="n">
        <v>6.946423</v>
      </c>
      <c r="K115" s="67" t="n">
        <v>7.05462</v>
      </c>
      <c r="L115" s="67" t="n">
        <v>7.164542</v>
      </c>
      <c r="M115" s="67" t="n">
        <v>7.273927</v>
      </c>
      <c r="N115" s="67" t="n">
        <v>7.384484</v>
      </c>
      <c r="O115" s="67" t="n">
        <v>7.491728</v>
      </c>
      <c r="P115" s="67" t="n">
        <v>7.60215</v>
      </c>
      <c r="Q115" s="67" t="n">
        <v>7.71944</v>
      </c>
      <c r="R115" s="67" t="n">
        <v>7.840048</v>
      </c>
      <c r="S115" s="67" t="n">
        <v>7.959226</v>
      </c>
      <c r="T115" s="67" t="n">
        <v>8.074757999999999</v>
      </c>
      <c r="U115" s="67" t="n">
        <v>8.191667000000001</v>
      </c>
      <c r="V115" s="67" t="n">
        <v>8.311237999999999</v>
      </c>
      <c r="W115" s="67" t="n">
        <v>8.424844</v>
      </c>
      <c r="X115" s="67" t="n">
        <v>8.537539000000001</v>
      </c>
      <c r="Y115" s="67" t="n">
        <v>8.649106</v>
      </c>
      <c r="Z115" s="67" t="n">
        <v>8.759604</v>
      </c>
      <c r="AA115" s="67" t="n">
        <v>8.868326</v>
      </c>
      <c r="AB115" s="67" t="n">
        <v>8.97364</v>
      </c>
      <c r="AC115" s="67" t="n">
        <v>9.078785</v>
      </c>
      <c r="AD115" s="67" t="n">
        <v>9.182826</v>
      </c>
      <c r="AE115" s="67" t="n">
        <v>9.283382</v>
      </c>
      <c r="AF115" s="67" t="n">
        <v>9.382402000000001</v>
      </c>
      <c r="AG115" s="67" t="n">
        <v>9.481714999999999</v>
      </c>
      <c r="AH115" s="67" t="n">
        <v>9.578053000000001</v>
      </c>
      <c r="AI115" s="103" t="n">
        <v>0.014196</v>
      </c>
      <c r="AJ115" s="69" t="n"/>
      <c r="AK115" s="104" t="n"/>
    </row>
    <row r="116" ht="15" customHeight="1" s="44">
      <c r="A116" s="62" t="inlineStr">
        <is>
          <t>ATE000:sal_Canada-rj</t>
        </is>
      </c>
      <c r="B116" s="66" t="inlineStr">
        <is>
          <t xml:space="preserve">    Regional Jets</t>
        </is>
      </c>
      <c r="C116" s="67" t="n">
        <v>13.258456</v>
      </c>
      <c r="D116" s="67" t="n">
        <v>13.505157</v>
      </c>
      <c r="E116" s="67" t="n">
        <v>13.738775</v>
      </c>
      <c r="F116" s="67" t="n">
        <v>13.967603</v>
      </c>
      <c r="G116" s="67" t="n">
        <v>14.199632</v>
      </c>
      <c r="H116" s="67" t="n">
        <v>14.441518</v>
      </c>
      <c r="I116" s="67" t="n">
        <v>14.669269</v>
      </c>
      <c r="J116" s="67" t="n">
        <v>14.885192</v>
      </c>
      <c r="K116" s="67" t="n">
        <v>15.117043</v>
      </c>
      <c r="L116" s="67" t="n">
        <v>15.35259</v>
      </c>
      <c r="M116" s="67" t="n">
        <v>15.586987</v>
      </c>
      <c r="N116" s="67" t="n">
        <v>15.823895</v>
      </c>
      <c r="O116" s="67" t="n">
        <v>16.053703</v>
      </c>
      <c r="P116" s="67" t="n">
        <v>16.290321</v>
      </c>
      <c r="Q116" s="67" t="n">
        <v>16.541658</v>
      </c>
      <c r="R116" s="67" t="n">
        <v>16.800104</v>
      </c>
      <c r="S116" s="67" t="n">
        <v>17.055485</v>
      </c>
      <c r="T116" s="67" t="n">
        <v>17.303053</v>
      </c>
      <c r="U116" s="67" t="n">
        <v>17.553572</v>
      </c>
      <c r="V116" s="67" t="n">
        <v>17.809795</v>
      </c>
      <c r="W116" s="67" t="n">
        <v>18.053238</v>
      </c>
      <c r="X116" s="67" t="n">
        <v>18.294725</v>
      </c>
      <c r="Y116" s="67" t="n">
        <v>18.533798</v>
      </c>
      <c r="Z116" s="67" t="n">
        <v>18.770578</v>
      </c>
      <c r="AA116" s="67" t="n">
        <v>19.003555</v>
      </c>
      <c r="AB116" s="67" t="n">
        <v>19.229231</v>
      </c>
      <c r="AC116" s="67" t="n">
        <v>19.45454</v>
      </c>
      <c r="AD116" s="67" t="n">
        <v>19.677485</v>
      </c>
      <c r="AE116" s="67" t="n">
        <v>19.892962</v>
      </c>
      <c r="AF116" s="67" t="n">
        <v>20.105148</v>
      </c>
      <c r="AG116" s="67" t="n">
        <v>20.317961</v>
      </c>
      <c r="AH116" s="67" t="n">
        <v>20.524401</v>
      </c>
      <c r="AI116" s="103" t="n">
        <v>0.014196</v>
      </c>
      <c r="AJ116" s="69" t="n"/>
      <c r="AK116" s="104" t="n"/>
    </row>
    <row r="117" ht="15" customHeight="1" s="44">
      <c r="A117" s="62" t="inlineStr">
        <is>
          <t>ATE000:sal_Central_Am</t>
        </is>
      </c>
      <c r="B117" s="66" t="inlineStr">
        <is>
          <t xml:space="preserve">  Central America</t>
        </is>
      </c>
      <c r="C117" s="67" t="n">
        <v>51.176842</v>
      </c>
      <c r="D117" s="67" t="n">
        <v>52.62315</v>
      </c>
      <c r="E117" s="67" t="n">
        <v>54.100113</v>
      </c>
      <c r="F117" s="67" t="n">
        <v>55.63282</v>
      </c>
      <c r="G117" s="67" t="n">
        <v>57.156204</v>
      </c>
      <c r="H117" s="67" t="n">
        <v>58.699013</v>
      </c>
      <c r="I117" s="67" t="n">
        <v>60.148647</v>
      </c>
      <c r="J117" s="67" t="n">
        <v>61.551178</v>
      </c>
      <c r="K117" s="67" t="n">
        <v>62.985458</v>
      </c>
      <c r="L117" s="67" t="n">
        <v>64.467827</v>
      </c>
      <c r="M117" s="67" t="n">
        <v>65.995193</v>
      </c>
      <c r="N117" s="67" t="n">
        <v>67.53840599999999</v>
      </c>
      <c r="O117" s="67" t="n">
        <v>69.10882599999999</v>
      </c>
      <c r="P117" s="67" t="n">
        <v>70.678825</v>
      </c>
      <c r="Q117" s="67" t="n">
        <v>72.333893</v>
      </c>
      <c r="R117" s="67" t="n">
        <v>74.046959</v>
      </c>
      <c r="S117" s="67" t="n">
        <v>75.741028</v>
      </c>
      <c r="T117" s="67" t="n">
        <v>77.421547</v>
      </c>
      <c r="U117" s="67" t="n">
        <v>79.103241</v>
      </c>
      <c r="V117" s="67" t="n">
        <v>80.82074</v>
      </c>
      <c r="W117" s="67" t="n">
        <v>82.465912</v>
      </c>
      <c r="X117" s="67" t="n">
        <v>84.10392</v>
      </c>
      <c r="Y117" s="67" t="n">
        <v>85.753113</v>
      </c>
      <c r="Z117" s="67" t="n">
        <v>87.380844</v>
      </c>
      <c r="AA117" s="67" t="n">
        <v>89.000793</v>
      </c>
      <c r="AB117" s="67" t="n">
        <v>90.57504299999999</v>
      </c>
      <c r="AC117" s="67" t="n">
        <v>92.145996</v>
      </c>
      <c r="AD117" s="67" t="n">
        <v>93.700729</v>
      </c>
      <c r="AE117" s="67" t="n">
        <v>95.183937</v>
      </c>
      <c r="AF117" s="67" t="n">
        <v>96.66893</v>
      </c>
      <c r="AG117" s="67" t="n">
        <v>98.196594</v>
      </c>
      <c r="AH117" s="67" t="n">
        <v>99.71505000000001</v>
      </c>
      <c r="AI117" s="103" t="n">
        <v>0.02175</v>
      </c>
      <c r="AJ117" s="69" t="n"/>
      <c r="AK117" s="104" t="n"/>
    </row>
    <row r="118" ht="15" customHeight="1" s="44">
      <c r="A118" s="62" t="inlineStr">
        <is>
          <t>ATE000:sal_Central_Am-n</t>
        </is>
      </c>
      <c r="B118" s="66" t="inlineStr">
        <is>
          <t xml:space="preserve">    Narrow Body Aircraft</t>
        </is>
      </c>
      <c r="C118" s="67" t="n">
        <v>32.690052</v>
      </c>
      <c r="D118" s="67" t="n">
        <v>33.613907</v>
      </c>
      <c r="E118" s="67" t="n">
        <v>34.557339</v>
      </c>
      <c r="F118" s="67" t="n">
        <v>35.536381</v>
      </c>
      <c r="G118" s="67" t="n">
        <v>36.509468</v>
      </c>
      <c r="H118" s="67" t="n">
        <v>37.494965</v>
      </c>
      <c r="I118" s="67" t="n">
        <v>38.42094</v>
      </c>
      <c r="J118" s="67" t="n">
        <v>39.316833</v>
      </c>
      <c r="K118" s="67" t="n">
        <v>40.233002</v>
      </c>
      <c r="L118" s="67" t="n">
        <v>41.17989</v>
      </c>
      <c r="M118" s="67" t="n">
        <v>42.155521</v>
      </c>
      <c r="N118" s="67" t="n">
        <v>43.141273</v>
      </c>
      <c r="O118" s="67" t="n">
        <v>44.144405</v>
      </c>
      <c r="P118" s="67" t="n">
        <v>45.147266</v>
      </c>
      <c r="Q118" s="67" t="n">
        <v>46.204468</v>
      </c>
      <c r="R118" s="67" t="n">
        <v>47.298717</v>
      </c>
      <c r="S118" s="67" t="n">
        <v>48.380833</v>
      </c>
      <c r="T118" s="67" t="n">
        <v>49.454288</v>
      </c>
      <c r="U118" s="67" t="n">
        <v>50.5285</v>
      </c>
      <c r="V118" s="67" t="n">
        <v>51.62558</v>
      </c>
      <c r="W118" s="67" t="n">
        <v>52.676464</v>
      </c>
      <c r="X118" s="67" t="n">
        <v>53.722767</v>
      </c>
      <c r="Y118" s="67" t="n">
        <v>54.776215</v>
      </c>
      <c r="Z118" s="67" t="n">
        <v>55.815956</v>
      </c>
      <c r="AA118" s="67" t="n">
        <v>56.850727</v>
      </c>
      <c r="AB118" s="67" t="n">
        <v>57.856304</v>
      </c>
      <c r="AC118" s="67" t="n">
        <v>58.859776</v>
      </c>
      <c r="AD118" s="67" t="n">
        <v>59.852886</v>
      </c>
      <c r="AE118" s="67" t="n">
        <v>60.800308</v>
      </c>
      <c r="AF118" s="67" t="n">
        <v>61.748875</v>
      </c>
      <c r="AG118" s="67" t="n">
        <v>62.724697</v>
      </c>
      <c r="AH118" s="67" t="n">
        <v>63.694637</v>
      </c>
      <c r="AI118" s="103" t="n">
        <v>0.02175</v>
      </c>
      <c r="AJ118" s="69" t="n"/>
      <c r="AK118" s="104" t="n"/>
    </row>
    <row r="119" ht="15" customHeight="1" s="44">
      <c r="A119" s="62" t="inlineStr">
        <is>
          <t>ATE000:sal_Central_Am-w</t>
        </is>
      </c>
      <c r="B119" s="66" t="inlineStr">
        <is>
          <t xml:space="preserve">    Wide Body Aircraft</t>
        </is>
      </c>
      <c r="C119" s="67" t="n">
        <v>2.930832</v>
      </c>
      <c r="D119" s="67" t="n">
        <v>3.013661</v>
      </c>
      <c r="E119" s="67" t="n">
        <v>3.098244</v>
      </c>
      <c r="F119" s="67" t="n">
        <v>3.18602</v>
      </c>
      <c r="G119" s="67" t="n">
        <v>3.273263</v>
      </c>
      <c r="H119" s="67" t="n">
        <v>3.361618</v>
      </c>
      <c r="I119" s="67" t="n">
        <v>3.444636</v>
      </c>
      <c r="J119" s="67" t="n">
        <v>3.524958</v>
      </c>
      <c r="K119" s="67" t="n">
        <v>3.607097</v>
      </c>
      <c r="L119" s="67" t="n">
        <v>3.69199</v>
      </c>
      <c r="M119" s="67" t="n">
        <v>3.779461</v>
      </c>
      <c r="N119" s="67" t="n">
        <v>3.867838</v>
      </c>
      <c r="O119" s="67" t="n">
        <v>3.957774</v>
      </c>
      <c r="P119" s="67" t="n">
        <v>4.047686</v>
      </c>
      <c r="Q119" s="67" t="n">
        <v>4.14247</v>
      </c>
      <c r="R119" s="67" t="n">
        <v>4.240575</v>
      </c>
      <c r="S119" s="67" t="n">
        <v>4.337592</v>
      </c>
      <c r="T119" s="67" t="n">
        <v>4.433833</v>
      </c>
      <c r="U119" s="67" t="n">
        <v>4.530141</v>
      </c>
      <c r="V119" s="67" t="n">
        <v>4.6285</v>
      </c>
      <c r="W119" s="67" t="n">
        <v>4.722718</v>
      </c>
      <c r="X119" s="67" t="n">
        <v>4.816525</v>
      </c>
      <c r="Y119" s="67" t="n">
        <v>4.910971</v>
      </c>
      <c r="Z119" s="67" t="n">
        <v>5.004189</v>
      </c>
      <c r="AA119" s="67" t="n">
        <v>5.096962</v>
      </c>
      <c r="AB119" s="67" t="n">
        <v>5.187117</v>
      </c>
      <c r="AC119" s="67" t="n">
        <v>5.277084</v>
      </c>
      <c r="AD119" s="67" t="n">
        <v>5.366121</v>
      </c>
      <c r="AE119" s="67" t="n">
        <v>5.451063</v>
      </c>
      <c r="AF119" s="67" t="n">
        <v>5.536107</v>
      </c>
      <c r="AG119" s="67" t="n">
        <v>5.623594</v>
      </c>
      <c r="AH119" s="67" t="n">
        <v>5.710554</v>
      </c>
      <c r="AI119" s="103" t="n">
        <v>0.02175</v>
      </c>
      <c r="AJ119" s="69" t="n"/>
      <c r="AK119" s="104" t="n"/>
    </row>
    <row r="120" ht="15" customHeight="1" s="44">
      <c r="A120" s="62" t="inlineStr">
        <is>
          <t>ATE000:sal_Central_Am-r</t>
        </is>
      </c>
      <c r="B120" s="66" t="inlineStr">
        <is>
          <t xml:space="preserve">    Regional Jets</t>
        </is>
      </c>
      <c r="C120" s="67" t="n">
        <v>15.555957</v>
      </c>
      <c r="D120" s="67" t="n">
        <v>15.995584</v>
      </c>
      <c r="E120" s="67" t="n">
        <v>16.444529</v>
      </c>
      <c r="F120" s="67" t="n">
        <v>16.910418</v>
      </c>
      <c r="G120" s="67" t="n">
        <v>17.373472</v>
      </c>
      <c r="H120" s="67" t="n">
        <v>17.842432</v>
      </c>
      <c r="I120" s="67" t="n">
        <v>18.28307</v>
      </c>
      <c r="J120" s="67" t="n">
        <v>18.709391</v>
      </c>
      <c r="K120" s="67" t="n">
        <v>19.145361</v>
      </c>
      <c r="L120" s="67" t="n">
        <v>19.595949</v>
      </c>
      <c r="M120" s="67" t="n">
        <v>20.060215</v>
      </c>
      <c r="N120" s="67" t="n">
        <v>20.529297</v>
      </c>
      <c r="O120" s="67" t="n">
        <v>21.006649</v>
      </c>
      <c r="P120" s="67" t="n">
        <v>21.483873</v>
      </c>
      <c r="Q120" s="67" t="n">
        <v>21.986954</v>
      </c>
      <c r="R120" s="67" t="n">
        <v>22.507669</v>
      </c>
      <c r="S120" s="67" t="n">
        <v>23.022604</v>
      </c>
      <c r="T120" s="67" t="n">
        <v>23.533422</v>
      </c>
      <c r="U120" s="67" t="n">
        <v>24.044598</v>
      </c>
      <c r="V120" s="67" t="n">
        <v>24.566658</v>
      </c>
      <c r="W120" s="67" t="n">
        <v>25.06673</v>
      </c>
      <c r="X120" s="67" t="n">
        <v>25.564631</v>
      </c>
      <c r="Y120" s="67" t="n">
        <v>26.065922</v>
      </c>
      <c r="Z120" s="67" t="n">
        <v>26.560699</v>
      </c>
      <c r="AA120" s="67" t="n">
        <v>27.053108</v>
      </c>
      <c r="AB120" s="67" t="n">
        <v>27.531624</v>
      </c>
      <c r="AC120" s="67" t="n">
        <v>28.009138</v>
      </c>
      <c r="AD120" s="67" t="n">
        <v>28.481718</v>
      </c>
      <c r="AE120" s="67" t="n">
        <v>28.932564</v>
      </c>
      <c r="AF120" s="67" t="n">
        <v>29.383951</v>
      </c>
      <c r="AG120" s="67" t="n">
        <v>29.848305</v>
      </c>
      <c r="AH120" s="67" t="n">
        <v>30.309862</v>
      </c>
      <c r="AI120" s="103" t="n">
        <v>0.02175</v>
      </c>
      <c r="AJ120" s="69" t="n"/>
      <c r="AK120" s="104" t="n"/>
    </row>
    <row r="121" ht="15" customHeight="1" s="44">
      <c r="A121" s="62" t="inlineStr">
        <is>
          <t>ATE000:sal_South_Am</t>
        </is>
      </c>
      <c r="B121" s="66" t="inlineStr">
        <is>
          <t xml:space="preserve">  South America</t>
        </is>
      </c>
      <c r="C121" s="67" t="n">
        <v>87.676529</v>
      </c>
      <c r="D121" s="67" t="n">
        <v>90.56806899999999</v>
      </c>
      <c r="E121" s="67" t="n">
        <v>93.272301</v>
      </c>
      <c r="F121" s="67" t="n">
        <v>95.922783</v>
      </c>
      <c r="G121" s="67" t="n">
        <v>98.573166</v>
      </c>
      <c r="H121" s="67" t="n">
        <v>101.210167</v>
      </c>
      <c r="I121" s="67" t="n">
        <v>103.720596</v>
      </c>
      <c r="J121" s="67" t="n">
        <v>106.103615</v>
      </c>
      <c r="K121" s="67" t="n">
        <v>108.348297</v>
      </c>
      <c r="L121" s="67" t="n">
        <v>110.593094</v>
      </c>
      <c r="M121" s="67" t="n">
        <v>112.86795</v>
      </c>
      <c r="N121" s="67" t="n">
        <v>115.137939</v>
      </c>
      <c r="O121" s="67" t="n">
        <v>117.384888</v>
      </c>
      <c r="P121" s="67" t="n">
        <v>119.572968</v>
      </c>
      <c r="Q121" s="67" t="n">
        <v>121.837357</v>
      </c>
      <c r="R121" s="67" t="n">
        <v>124.153137</v>
      </c>
      <c r="S121" s="67" t="n">
        <v>126.453629</v>
      </c>
      <c r="T121" s="67" t="n">
        <v>128.768234</v>
      </c>
      <c r="U121" s="67" t="n">
        <v>131.066772</v>
      </c>
      <c r="V121" s="67" t="n">
        <v>133.407867</v>
      </c>
      <c r="W121" s="67" t="n">
        <v>135.741409</v>
      </c>
      <c r="X121" s="67" t="n">
        <v>138.082214</v>
      </c>
      <c r="Y121" s="67" t="n">
        <v>140.452255</v>
      </c>
      <c r="Z121" s="67" t="n">
        <v>142.755585</v>
      </c>
      <c r="AA121" s="67" t="n">
        <v>145.041946</v>
      </c>
      <c r="AB121" s="67" t="n">
        <v>147.320099</v>
      </c>
      <c r="AC121" s="67" t="n">
        <v>149.608551</v>
      </c>
      <c r="AD121" s="67" t="n">
        <v>151.910553</v>
      </c>
      <c r="AE121" s="67" t="n">
        <v>154.116394</v>
      </c>
      <c r="AF121" s="67" t="n">
        <v>156.352341</v>
      </c>
      <c r="AG121" s="67" t="n">
        <v>158.653198</v>
      </c>
      <c r="AH121" s="67" t="n">
        <v>160.93898</v>
      </c>
      <c r="AI121" s="103" t="n">
        <v>0.019786</v>
      </c>
      <c r="AJ121" s="69" t="n"/>
      <c r="AK121" s="104" t="n"/>
    </row>
    <row r="122" ht="15" customHeight="1" s="44">
      <c r="A122" s="62" t="inlineStr">
        <is>
          <t>ATE000:sal_South_Am-nb</t>
        </is>
      </c>
      <c r="B122" s="66" t="inlineStr">
        <is>
          <t xml:space="preserve">    Narrow Body Aircraft</t>
        </is>
      </c>
      <c r="C122" s="67" t="n">
        <v>46.244663</v>
      </c>
      <c r="D122" s="67" t="n">
        <v>47.769794</v>
      </c>
      <c r="E122" s="67" t="n">
        <v>49.196129</v>
      </c>
      <c r="F122" s="67" t="n">
        <v>50.594116</v>
      </c>
      <c r="G122" s="67" t="n">
        <v>51.99205</v>
      </c>
      <c r="H122" s="67" t="n">
        <v>53.382931</v>
      </c>
      <c r="I122" s="67" t="n">
        <v>54.707043</v>
      </c>
      <c r="J122" s="67" t="n">
        <v>55.963959</v>
      </c>
      <c r="K122" s="67" t="n">
        <v>57.147907</v>
      </c>
      <c r="L122" s="67" t="n">
        <v>58.331917</v>
      </c>
      <c r="M122" s="67" t="n">
        <v>59.531784</v>
      </c>
      <c r="N122" s="67" t="n">
        <v>60.729088</v>
      </c>
      <c r="O122" s="67" t="n">
        <v>61.914223</v>
      </c>
      <c r="P122" s="67" t="n">
        <v>63.068317</v>
      </c>
      <c r="Q122" s="67" t="n">
        <v>64.262665</v>
      </c>
      <c r="R122" s="67" t="n">
        <v>65.48410800000001</v>
      </c>
      <c r="S122" s="67" t="n">
        <v>66.697502</v>
      </c>
      <c r="T122" s="67" t="n">
        <v>67.91832700000001</v>
      </c>
      <c r="U122" s="67" t="n">
        <v>69.130692</v>
      </c>
      <c r="V122" s="67" t="n">
        <v>70.365494</v>
      </c>
      <c r="W122" s="67" t="n">
        <v>71.596306</v>
      </c>
      <c r="X122" s="67" t="n">
        <v>72.830956</v>
      </c>
      <c r="Y122" s="67" t="n">
        <v>74.081024</v>
      </c>
      <c r="Z122" s="67" t="n">
        <v>75.295906</v>
      </c>
      <c r="AA122" s="67" t="n">
        <v>76.501846</v>
      </c>
      <c r="AB122" s="67" t="n">
        <v>77.703445</v>
      </c>
      <c r="AC122" s="67" t="n">
        <v>78.910484</v>
      </c>
      <c r="AD122" s="67" t="n">
        <v>80.124657</v>
      </c>
      <c r="AE122" s="67" t="n">
        <v>81.288116</v>
      </c>
      <c r="AF122" s="67" t="n">
        <v>82.467468</v>
      </c>
      <c r="AG122" s="67" t="n">
        <v>83.68104599999999</v>
      </c>
      <c r="AH122" s="67" t="n">
        <v>84.886673</v>
      </c>
      <c r="AI122" s="103" t="n">
        <v>0.019786</v>
      </c>
      <c r="AJ122" s="69" t="n"/>
      <c r="AK122" s="104" t="n"/>
    </row>
    <row r="123" ht="15" customHeight="1" s="44">
      <c r="A123" s="62" t="inlineStr">
        <is>
          <t>ATE000:sal_South_Am-wb</t>
        </is>
      </c>
      <c r="B123" s="66" t="inlineStr">
        <is>
          <t xml:space="preserve">    Wide Body Aircraft</t>
        </is>
      </c>
      <c r="C123" s="67" t="n">
        <v>15.275385</v>
      </c>
      <c r="D123" s="67" t="n">
        <v>15.77916</v>
      </c>
      <c r="E123" s="67" t="n">
        <v>16.250305</v>
      </c>
      <c r="F123" s="67" t="n">
        <v>16.712084</v>
      </c>
      <c r="G123" s="67" t="n">
        <v>17.173843</v>
      </c>
      <c r="H123" s="67" t="n">
        <v>17.633272</v>
      </c>
      <c r="I123" s="67" t="n">
        <v>18.070652</v>
      </c>
      <c r="J123" s="67" t="n">
        <v>18.48583</v>
      </c>
      <c r="K123" s="67" t="n">
        <v>18.876909</v>
      </c>
      <c r="L123" s="67" t="n">
        <v>19.268009</v>
      </c>
      <c r="M123" s="67" t="n">
        <v>19.664343</v>
      </c>
      <c r="N123" s="67" t="n">
        <v>20.059832</v>
      </c>
      <c r="O123" s="67" t="n">
        <v>20.451305</v>
      </c>
      <c r="P123" s="67" t="n">
        <v>20.832521</v>
      </c>
      <c r="Q123" s="67" t="n">
        <v>21.227034</v>
      </c>
      <c r="R123" s="67" t="n">
        <v>21.630497</v>
      </c>
      <c r="S123" s="67" t="n">
        <v>22.0313</v>
      </c>
      <c r="T123" s="67" t="n">
        <v>22.434559</v>
      </c>
      <c r="U123" s="67" t="n">
        <v>22.835022</v>
      </c>
      <c r="V123" s="67" t="n">
        <v>23.242899</v>
      </c>
      <c r="W123" s="67" t="n">
        <v>23.649458</v>
      </c>
      <c r="X123" s="67" t="n">
        <v>24.057283</v>
      </c>
      <c r="Y123" s="67" t="n">
        <v>24.4702</v>
      </c>
      <c r="Z123" s="67" t="n">
        <v>24.871496</v>
      </c>
      <c r="AA123" s="67" t="n">
        <v>25.269836</v>
      </c>
      <c r="AB123" s="67" t="n">
        <v>25.666748</v>
      </c>
      <c r="AC123" s="67" t="n">
        <v>26.065451</v>
      </c>
      <c r="AD123" s="67" t="n">
        <v>26.466513</v>
      </c>
      <c r="AE123" s="67" t="n">
        <v>26.850826</v>
      </c>
      <c r="AF123" s="67" t="n">
        <v>27.240381</v>
      </c>
      <c r="AG123" s="67" t="n">
        <v>27.641251</v>
      </c>
      <c r="AH123" s="67" t="n">
        <v>28.039488</v>
      </c>
      <c r="AI123" s="103" t="n">
        <v>0.019786</v>
      </c>
      <c r="AJ123" s="69" t="n"/>
      <c r="AK123" s="104" t="n"/>
    </row>
    <row r="124" ht="15" customHeight="1" s="44">
      <c r="A124" s="62" t="inlineStr">
        <is>
          <t>ATE000:sal_South_Am-rj</t>
        </is>
      </c>
      <c r="B124" s="66" t="inlineStr">
        <is>
          <t xml:space="preserve">    Regional Jets</t>
        </is>
      </c>
      <c r="C124" s="67" t="n">
        <v>26.156483</v>
      </c>
      <c r="D124" s="67" t="n">
        <v>27.019112</v>
      </c>
      <c r="E124" s="67" t="n">
        <v>27.825865</v>
      </c>
      <c r="F124" s="67" t="n">
        <v>28.616583</v>
      </c>
      <c r="G124" s="67" t="n">
        <v>29.40727</v>
      </c>
      <c r="H124" s="67" t="n">
        <v>30.193962</v>
      </c>
      <c r="I124" s="67" t="n">
        <v>30.9429</v>
      </c>
      <c r="J124" s="67" t="n">
        <v>31.653822</v>
      </c>
      <c r="K124" s="67" t="n">
        <v>32.323475</v>
      </c>
      <c r="L124" s="67" t="n">
        <v>32.993168</v>
      </c>
      <c r="M124" s="67" t="n">
        <v>33.671822</v>
      </c>
      <c r="N124" s="67" t="n">
        <v>34.349026</v>
      </c>
      <c r="O124" s="67" t="n">
        <v>35.01936</v>
      </c>
      <c r="P124" s="67" t="n">
        <v>35.672127</v>
      </c>
      <c r="Q124" s="67" t="n">
        <v>36.34766</v>
      </c>
      <c r="R124" s="67" t="n">
        <v>37.038525</v>
      </c>
      <c r="S124" s="67" t="n">
        <v>37.724827</v>
      </c>
      <c r="T124" s="67" t="n">
        <v>38.415344</v>
      </c>
      <c r="U124" s="67" t="n">
        <v>39.101067</v>
      </c>
      <c r="V124" s="67" t="n">
        <v>39.799484</v>
      </c>
      <c r="W124" s="67" t="n">
        <v>40.495647</v>
      </c>
      <c r="X124" s="67" t="n">
        <v>41.193977</v>
      </c>
      <c r="Y124" s="67" t="n">
        <v>41.901031</v>
      </c>
      <c r="Z124" s="67" t="n">
        <v>42.588181</v>
      </c>
      <c r="AA124" s="67" t="n">
        <v>43.270264</v>
      </c>
      <c r="AB124" s="67" t="n">
        <v>43.949913</v>
      </c>
      <c r="AC124" s="67" t="n">
        <v>44.632622</v>
      </c>
      <c r="AD124" s="67" t="n">
        <v>45.319374</v>
      </c>
      <c r="AE124" s="67" t="n">
        <v>45.97744</v>
      </c>
      <c r="AF124" s="67" t="n">
        <v>46.644493</v>
      </c>
      <c r="AG124" s="67" t="n">
        <v>47.33091</v>
      </c>
      <c r="AH124" s="67" t="n">
        <v>48.012821</v>
      </c>
      <c r="AI124" s="103" t="n">
        <v>0.019786</v>
      </c>
      <c r="AJ124" s="69" t="n"/>
      <c r="AK124" s="104" t="n"/>
    </row>
    <row r="125" ht="15" customHeight="1" s="44">
      <c r="A125" s="62" t="inlineStr">
        <is>
          <t>ATE000:sal_Europe</t>
        </is>
      </c>
      <c r="B125" s="66" t="inlineStr">
        <is>
          <t xml:space="preserve">  Europe</t>
        </is>
      </c>
      <c r="C125" s="67" t="n">
        <v>290.539246</v>
      </c>
      <c r="D125" s="67" t="n">
        <v>295.531586</v>
      </c>
      <c r="E125" s="67" t="n">
        <v>300.167236</v>
      </c>
      <c r="F125" s="67" t="n">
        <v>304.783905</v>
      </c>
      <c r="G125" s="67" t="n">
        <v>309.409393</v>
      </c>
      <c r="H125" s="67" t="n">
        <v>314.21991</v>
      </c>
      <c r="I125" s="67" t="n">
        <v>318.960175</v>
      </c>
      <c r="J125" s="67" t="n">
        <v>323.492767</v>
      </c>
      <c r="K125" s="67" t="n">
        <v>328.154724</v>
      </c>
      <c r="L125" s="67" t="n">
        <v>332.849762</v>
      </c>
      <c r="M125" s="67" t="n">
        <v>337.458252</v>
      </c>
      <c r="N125" s="67" t="n">
        <v>341.986694</v>
      </c>
      <c r="O125" s="67" t="n">
        <v>346.530884</v>
      </c>
      <c r="P125" s="67" t="n">
        <v>351.043274</v>
      </c>
      <c r="Q125" s="67" t="n">
        <v>355.642548</v>
      </c>
      <c r="R125" s="67" t="n">
        <v>360.275391</v>
      </c>
      <c r="S125" s="67" t="n">
        <v>364.854156</v>
      </c>
      <c r="T125" s="67" t="n">
        <v>369.455902</v>
      </c>
      <c r="U125" s="67" t="n">
        <v>374.043335</v>
      </c>
      <c r="V125" s="67" t="n">
        <v>378.670319</v>
      </c>
      <c r="W125" s="67" t="n">
        <v>383.173584</v>
      </c>
      <c r="X125" s="67" t="n">
        <v>387.720856</v>
      </c>
      <c r="Y125" s="67" t="n">
        <v>392.374207</v>
      </c>
      <c r="Z125" s="67" t="n">
        <v>396.992767</v>
      </c>
      <c r="AA125" s="67" t="n">
        <v>401.518066</v>
      </c>
      <c r="AB125" s="67" t="n">
        <v>405.941895</v>
      </c>
      <c r="AC125" s="67" t="n">
        <v>410.384521</v>
      </c>
      <c r="AD125" s="67" t="n">
        <v>414.906616</v>
      </c>
      <c r="AE125" s="67" t="n">
        <v>419.499176</v>
      </c>
      <c r="AF125" s="67" t="n">
        <v>424.384491</v>
      </c>
      <c r="AG125" s="67" t="n">
        <v>429.722809</v>
      </c>
      <c r="AH125" s="67" t="n">
        <v>435.352081</v>
      </c>
      <c r="AI125" s="103" t="n">
        <v>0.013131</v>
      </c>
      <c r="AJ125" s="69" t="n"/>
      <c r="AK125" s="104" t="n"/>
    </row>
    <row r="126" ht="15" customHeight="1" s="44">
      <c r="A126" s="62" t="inlineStr">
        <is>
          <t>ATE000:sal_Europe-nb</t>
        </is>
      </c>
      <c r="B126" s="66" t="inlineStr">
        <is>
          <t xml:space="preserve">    Narrow Body Aircraft</t>
        </is>
      </c>
      <c r="C126" s="67" t="n">
        <v>185.151917</v>
      </c>
      <c r="D126" s="67" t="n">
        <v>188.333405</v>
      </c>
      <c r="E126" s="67" t="n">
        <v>191.287567</v>
      </c>
      <c r="F126" s="67" t="n">
        <v>194.229614</v>
      </c>
      <c r="G126" s="67" t="n">
        <v>197.177322</v>
      </c>
      <c r="H126" s="67" t="n">
        <v>200.242889</v>
      </c>
      <c r="I126" s="67" t="n">
        <v>203.263748</v>
      </c>
      <c r="J126" s="67" t="n">
        <v>206.152222</v>
      </c>
      <c r="K126" s="67" t="n">
        <v>209.123138</v>
      </c>
      <c r="L126" s="67" t="n">
        <v>212.115143</v>
      </c>
      <c r="M126" s="67" t="n">
        <v>215.051987</v>
      </c>
      <c r="N126" s="67" t="n">
        <v>217.937836</v>
      </c>
      <c r="O126" s="67" t="n">
        <v>220.833694</v>
      </c>
      <c r="P126" s="67" t="n">
        <v>223.709335</v>
      </c>
      <c r="Q126" s="67" t="n">
        <v>226.640305</v>
      </c>
      <c r="R126" s="67" t="n">
        <v>229.592667</v>
      </c>
      <c r="S126" s="67" t="n">
        <v>232.510605</v>
      </c>
      <c r="T126" s="67" t="n">
        <v>235.443146</v>
      </c>
      <c r="U126" s="67" t="n">
        <v>238.366562</v>
      </c>
      <c r="V126" s="67" t="n">
        <v>241.315201</v>
      </c>
      <c r="W126" s="67" t="n">
        <v>244.185013</v>
      </c>
      <c r="X126" s="67" t="n">
        <v>247.08284</v>
      </c>
      <c r="Y126" s="67" t="n">
        <v>250.048279</v>
      </c>
      <c r="Z126" s="67" t="n">
        <v>252.991577</v>
      </c>
      <c r="AA126" s="67" t="n">
        <v>255.875397</v>
      </c>
      <c r="AB126" s="67" t="n">
        <v>258.69455</v>
      </c>
      <c r="AC126" s="67" t="n">
        <v>261.525726</v>
      </c>
      <c r="AD126" s="67" t="n">
        <v>264.407501</v>
      </c>
      <c r="AE126" s="67" t="n">
        <v>267.334229</v>
      </c>
      <c r="AF126" s="67" t="n">
        <v>270.447479</v>
      </c>
      <c r="AG126" s="67" t="n">
        <v>273.849426</v>
      </c>
      <c r="AH126" s="67" t="n">
        <v>277.436798</v>
      </c>
      <c r="AI126" s="103" t="n">
        <v>0.013131</v>
      </c>
      <c r="AJ126" s="69" t="n"/>
      <c r="AK126" s="104" t="n"/>
    </row>
    <row r="127" ht="15" customHeight="1" s="44">
      <c r="A127" s="62" t="inlineStr">
        <is>
          <t>ATE000:sal_Europe-wb</t>
        </is>
      </c>
      <c r="B127" s="66" t="inlineStr">
        <is>
          <t xml:space="preserve">    Wide Body Aircraft</t>
        </is>
      </c>
      <c r="C127" s="67" t="n">
        <v>61.27169</v>
      </c>
      <c r="D127" s="67" t="n">
        <v>62.324528</v>
      </c>
      <c r="E127" s="67" t="n">
        <v>63.302139</v>
      </c>
      <c r="F127" s="67" t="n">
        <v>64.27574199999999</v>
      </c>
      <c r="G127" s="67" t="n">
        <v>65.25121300000001</v>
      </c>
      <c r="H127" s="67" t="n">
        <v>66.26570100000001</v>
      </c>
      <c r="I127" s="67" t="n">
        <v>67.265373</v>
      </c>
      <c r="J127" s="67" t="n">
        <v>68.22125200000001</v>
      </c>
      <c r="K127" s="67" t="n">
        <v>69.204407</v>
      </c>
      <c r="L127" s="67" t="n">
        <v>70.194534</v>
      </c>
      <c r="M127" s="67" t="n">
        <v>71.16642</v>
      </c>
      <c r="N127" s="67" t="n">
        <v>72.121422</v>
      </c>
      <c r="O127" s="67" t="n">
        <v>73.079742</v>
      </c>
      <c r="P127" s="67" t="n">
        <v>74.031364</v>
      </c>
      <c r="Q127" s="67" t="n">
        <v>75.00129699999999</v>
      </c>
      <c r="R127" s="67" t="n">
        <v>75.978317</v>
      </c>
      <c r="S127" s="67" t="n">
        <v>76.943932</v>
      </c>
      <c r="T127" s="67" t="n">
        <v>77.91439800000001</v>
      </c>
      <c r="U127" s="67" t="n">
        <v>78.88183600000001</v>
      </c>
      <c r="V127" s="67" t="n">
        <v>79.857613</v>
      </c>
      <c r="W127" s="67" t="n">
        <v>80.807312</v>
      </c>
      <c r="X127" s="67" t="n">
        <v>81.76628100000001</v>
      </c>
      <c r="Y127" s="67" t="n">
        <v>82.74762699999999</v>
      </c>
      <c r="Z127" s="67" t="n">
        <v>83.72163399999999</v>
      </c>
      <c r="AA127" s="67" t="n">
        <v>84.675972</v>
      </c>
      <c r="AB127" s="67" t="n">
        <v>85.608902</v>
      </c>
      <c r="AC127" s="67" t="n">
        <v>86.545822</v>
      </c>
      <c r="AD127" s="67" t="n">
        <v>87.49947400000001</v>
      </c>
      <c r="AE127" s="67" t="n">
        <v>88.467995</v>
      </c>
      <c r="AF127" s="67" t="n">
        <v>89.49826</v>
      </c>
      <c r="AG127" s="67" t="n">
        <v>90.624054</v>
      </c>
      <c r="AH127" s="67" t="n">
        <v>91.811211</v>
      </c>
      <c r="AI127" s="103" t="n">
        <v>0.013131</v>
      </c>
      <c r="AJ127" s="69" t="n"/>
      <c r="AK127" s="104" t="n"/>
    </row>
    <row r="128" ht="15" customHeight="1" s="44">
      <c r="A128" s="62" t="inlineStr">
        <is>
          <t>ATE000:sal_Europe-rj</t>
        </is>
      </c>
      <c r="B128" s="66" t="inlineStr">
        <is>
          <t xml:space="preserve">    Regional Jets</t>
        </is>
      </c>
      <c r="C128" s="67" t="n">
        <v>44.11562</v>
      </c>
      <c r="D128" s="67" t="n">
        <v>44.873661</v>
      </c>
      <c r="E128" s="67" t="n">
        <v>45.577541</v>
      </c>
      <c r="F128" s="67" t="n">
        <v>46.278538</v>
      </c>
      <c r="G128" s="67" t="n">
        <v>46.980873</v>
      </c>
      <c r="H128" s="67" t="n">
        <v>47.711308</v>
      </c>
      <c r="I128" s="67" t="n">
        <v>48.431068</v>
      </c>
      <c r="J128" s="67" t="n">
        <v>49.119305</v>
      </c>
      <c r="K128" s="67" t="n">
        <v>49.827175</v>
      </c>
      <c r="L128" s="67" t="n">
        <v>50.540073</v>
      </c>
      <c r="M128" s="67" t="n">
        <v>51.239822</v>
      </c>
      <c r="N128" s="67" t="n">
        <v>51.927422</v>
      </c>
      <c r="O128" s="67" t="n">
        <v>52.617416</v>
      </c>
      <c r="P128" s="67" t="n">
        <v>53.302586</v>
      </c>
      <c r="Q128" s="67" t="n">
        <v>54.000935</v>
      </c>
      <c r="R128" s="67" t="n">
        <v>54.704391</v>
      </c>
      <c r="S128" s="67" t="n">
        <v>55.399635</v>
      </c>
      <c r="T128" s="67" t="n">
        <v>56.09837</v>
      </c>
      <c r="U128" s="67" t="n">
        <v>56.794926</v>
      </c>
      <c r="V128" s="67" t="n">
        <v>57.497486</v>
      </c>
      <c r="W128" s="67" t="n">
        <v>58.181267</v>
      </c>
      <c r="X128" s="67" t="n">
        <v>58.871727</v>
      </c>
      <c r="Y128" s="67" t="n">
        <v>59.578293</v>
      </c>
      <c r="Z128" s="67" t="n">
        <v>60.279579</v>
      </c>
      <c r="AA128" s="67" t="n">
        <v>60.966705</v>
      </c>
      <c r="AB128" s="67" t="n">
        <v>61.638412</v>
      </c>
      <c r="AC128" s="67" t="n">
        <v>62.312992</v>
      </c>
      <c r="AD128" s="67" t="n">
        <v>62.999626</v>
      </c>
      <c r="AE128" s="67" t="n">
        <v>63.69696</v>
      </c>
      <c r="AF128" s="67" t="n">
        <v>64.438751</v>
      </c>
      <c r="AG128" s="67" t="n">
        <v>65.24932099999999</v>
      </c>
      <c r="AH128" s="67" t="n">
        <v>66.104073</v>
      </c>
      <c r="AI128" s="103" t="n">
        <v>0.013131</v>
      </c>
      <c r="AJ128" s="69" t="n"/>
      <c r="AK128" s="104" t="n"/>
    </row>
    <row r="129" ht="15" customHeight="1" s="44">
      <c r="A129" s="62" t="inlineStr">
        <is>
          <t>ATE000:sal_Africa</t>
        </is>
      </c>
      <c r="B129" s="66" t="inlineStr">
        <is>
          <t xml:space="preserve">  Africa</t>
        </is>
      </c>
      <c r="C129" s="67" t="n">
        <v>42.848511</v>
      </c>
      <c r="D129" s="67" t="n">
        <v>44.567009</v>
      </c>
      <c r="E129" s="67" t="n">
        <v>46.37207</v>
      </c>
      <c r="F129" s="67" t="n">
        <v>48.27475</v>
      </c>
      <c r="G129" s="67" t="n">
        <v>50.278484</v>
      </c>
      <c r="H129" s="67" t="n">
        <v>52.359825</v>
      </c>
      <c r="I129" s="67" t="n">
        <v>54.494831</v>
      </c>
      <c r="J129" s="67" t="n">
        <v>56.675251</v>
      </c>
      <c r="K129" s="67" t="n">
        <v>58.912136</v>
      </c>
      <c r="L129" s="67" t="n">
        <v>61.218792</v>
      </c>
      <c r="M129" s="67" t="n">
        <v>63.615822</v>
      </c>
      <c r="N129" s="67" t="n">
        <v>66.080872</v>
      </c>
      <c r="O129" s="67" t="n">
        <v>68.656937</v>
      </c>
      <c r="P129" s="67" t="n">
        <v>71.289177</v>
      </c>
      <c r="Q129" s="67" t="n">
        <v>74.04538700000001</v>
      </c>
      <c r="R129" s="67" t="n">
        <v>76.94053599999999</v>
      </c>
      <c r="S129" s="67" t="n">
        <v>79.958511</v>
      </c>
      <c r="T129" s="67" t="n">
        <v>83.099113</v>
      </c>
      <c r="U129" s="67" t="n">
        <v>86.352844</v>
      </c>
      <c r="V129" s="67" t="n">
        <v>89.722916</v>
      </c>
      <c r="W129" s="67" t="n">
        <v>93.226761</v>
      </c>
      <c r="X129" s="67" t="n">
        <v>96.865509</v>
      </c>
      <c r="Y129" s="67" t="n">
        <v>100.626801</v>
      </c>
      <c r="Z129" s="67" t="n">
        <v>104.499908</v>
      </c>
      <c r="AA129" s="67" t="n">
        <v>108.51619</v>
      </c>
      <c r="AB129" s="67" t="n">
        <v>112.687347</v>
      </c>
      <c r="AC129" s="67" t="n">
        <v>117.022743</v>
      </c>
      <c r="AD129" s="67" t="n">
        <v>121.517937</v>
      </c>
      <c r="AE129" s="67" t="n">
        <v>126.114754</v>
      </c>
      <c r="AF129" s="67" t="n">
        <v>130.902756</v>
      </c>
      <c r="AG129" s="67" t="n">
        <v>135.902039</v>
      </c>
      <c r="AH129" s="67" t="n">
        <v>141.10434</v>
      </c>
      <c r="AI129" s="103" t="n">
        <v>0.039195</v>
      </c>
      <c r="AJ129" s="69" t="n"/>
      <c r="AK129" s="104" t="n"/>
    </row>
    <row r="130" ht="15" customHeight="1" s="44">
      <c r="A130" s="62" t="inlineStr">
        <is>
          <t>ATE000:sal_Africa-nb</t>
        </is>
      </c>
      <c r="B130" s="66" t="inlineStr">
        <is>
          <t xml:space="preserve">    Narrow Body Aircraft</t>
        </is>
      </c>
      <c r="C130" s="67" t="n">
        <v>15.369574</v>
      </c>
      <c r="D130" s="67" t="n">
        <v>15.985991</v>
      </c>
      <c r="E130" s="67" t="n">
        <v>16.633459</v>
      </c>
      <c r="F130" s="67" t="n">
        <v>17.315943</v>
      </c>
      <c r="G130" s="67" t="n">
        <v>18.034674</v>
      </c>
      <c r="H130" s="67" t="n">
        <v>18.781242</v>
      </c>
      <c r="I130" s="67" t="n">
        <v>19.547058</v>
      </c>
      <c r="J130" s="67" t="n">
        <v>20.329166</v>
      </c>
      <c r="K130" s="67" t="n">
        <v>21.131527</v>
      </c>
      <c r="L130" s="67" t="n">
        <v>21.958914</v>
      </c>
      <c r="M130" s="67" t="n">
        <v>22.818718</v>
      </c>
      <c r="N130" s="67" t="n">
        <v>23.702919</v>
      </c>
      <c r="O130" s="67" t="n">
        <v>24.626945</v>
      </c>
      <c r="P130" s="67" t="n">
        <v>25.571117</v>
      </c>
      <c r="Q130" s="67" t="n">
        <v>26.559757</v>
      </c>
      <c r="R130" s="67" t="n">
        <v>27.598236</v>
      </c>
      <c r="S130" s="67" t="n">
        <v>28.680769</v>
      </c>
      <c r="T130" s="67" t="n">
        <v>29.807289</v>
      </c>
      <c r="U130" s="67" t="n">
        <v>30.974388</v>
      </c>
      <c r="V130" s="67" t="n">
        <v>32.18322</v>
      </c>
      <c r="W130" s="67" t="n">
        <v>33.440033</v>
      </c>
      <c r="X130" s="67" t="n">
        <v>34.745235</v>
      </c>
      <c r="Y130" s="67" t="n">
        <v>36.094395</v>
      </c>
      <c r="Z130" s="67" t="n">
        <v>37.483662</v>
      </c>
      <c r="AA130" s="67" t="n">
        <v>38.924286</v>
      </c>
      <c r="AB130" s="67" t="n">
        <v>40.42046</v>
      </c>
      <c r="AC130" s="67" t="n">
        <v>41.975548</v>
      </c>
      <c r="AD130" s="67" t="n">
        <v>43.587955</v>
      </c>
      <c r="AE130" s="67" t="n">
        <v>45.236813</v>
      </c>
      <c r="AF130" s="67" t="n">
        <v>46.95425</v>
      </c>
      <c r="AG130" s="67" t="n">
        <v>48.747467</v>
      </c>
      <c r="AH130" s="67" t="n">
        <v>50.613514</v>
      </c>
      <c r="AI130" s="103" t="n">
        <v>0.039195</v>
      </c>
      <c r="AJ130" s="69" t="n"/>
      <c r="AK130" s="104" t="n"/>
    </row>
    <row r="131" ht="15" customHeight="1" s="44">
      <c r="A131" s="62" t="inlineStr">
        <is>
          <t>ATE000:sal_Africa-wb</t>
        </is>
      </c>
      <c r="B131" s="66" t="inlineStr">
        <is>
          <t xml:space="preserve">    Wide Body Aircraft</t>
        </is>
      </c>
      <c r="C131" s="67" t="n">
        <v>16.068192</v>
      </c>
      <c r="D131" s="67" t="n">
        <v>16.712627</v>
      </c>
      <c r="E131" s="67" t="n">
        <v>17.389526</v>
      </c>
      <c r="F131" s="67" t="n">
        <v>18.103031</v>
      </c>
      <c r="G131" s="67" t="n">
        <v>18.854433</v>
      </c>
      <c r="H131" s="67" t="n">
        <v>19.634935</v>
      </c>
      <c r="I131" s="67" t="n">
        <v>20.435562</v>
      </c>
      <c r="J131" s="67" t="n">
        <v>21.25322</v>
      </c>
      <c r="K131" s="67" t="n">
        <v>22.092052</v>
      </c>
      <c r="L131" s="67" t="n">
        <v>22.957047</v>
      </c>
      <c r="M131" s="67" t="n">
        <v>23.855932</v>
      </c>
      <c r="N131" s="67" t="n">
        <v>24.780325</v>
      </c>
      <c r="O131" s="67" t="n">
        <v>25.746353</v>
      </c>
      <c r="P131" s="67" t="n">
        <v>26.73344</v>
      </c>
      <c r="Q131" s="67" t="n">
        <v>27.767021</v>
      </c>
      <c r="R131" s="67" t="n">
        <v>28.852701</v>
      </c>
      <c r="S131" s="67" t="n">
        <v>29.984442</v>
      </c>
      <c r="T131" s="67" t="n">
        <v>31.162167</v>
      </c>
      <c r="U131" s="67" t="n">
        <v>32.382317</v>
      </c>
      <c r="V131" s="67" t="n">
        <v>33.646091</v>
      </c>
      <c r="W131" s="67" t="n">
        <v>34.960037</v>
      </c>
      <c r="X131" s="67" t="n">
        <v>36.324566</v>
      </c>
      <c r="Y131" s="67" t="n">
        <v>37.73505</v>
      </c>
      <c r="Z131" s="67" t="n">
        <v>39.187466</v>
      </c>
      <c r="AA131" s="67" t="n">
        <v>40.693573</v>
      </c>
      <c r="AB131" s="67" t="n">
        <v>42.257755</v>
      </c>
      <c r="AC131" s="67" t="n">
        <v>43.88353</v>
      </c>
      <c r="AD131" s="67" t="n">
        <v>45.569229</v>
      </c>
      <c r="AE131" s="67" t="n">
        <v>47.293034</v>
      </c>
      <c r="AF131" s="67" t="n">
        <v>49.088535</v>
      </c>
      <c r="AG131" s="67" t="n">
        <v>50.963264</v>
      </c>
      <c r="AH131" s="67" t="n">
        <v>52.914131</v>
      </c>
      <c r="AI131" s="103" t="n">
        <v>0.039195</v>
      </c>
      <c r="AJ131" s="69" t="n"/>
      <c r="AK131" s="104" t="n"/>
    </row>
    <row r="132" ht="15" customHeight="1" s="44">
      <c r="A132" s="62" t="inlineStr">
        <is>
          <t>ATE000:sal_Africa-rj</t>
        </is>
      </c>
      <c r="B132" s="66" t="inlineStr">
        <is>
          <t xml:space="preserve">    Regional Jets</t>
        </is>
      </c>
      <c r="C132" s="67" t="n">
        <v>11.410744</v>
      </c>
      <c r="D132" s="67" t="n">
        <v>11.868387</v>
      </c>
      <c r="E132" s="67" t="n">
        <v>12.349083</v>
      </c>
      <c r="F132" s="67" t="n">
        <v>12.855776</v>
      </c>
      <c r="G132" s="67" t="n">
        <v>13.389379</v>
      </c>
      <c r="H132" s="67" t="n">
        <v>13.94365</v>
      </c>
      <c r="I132" s="67" t="n">
        <v>14.51221</v>
      </c>
      <c r="J132" s="67" t="n">
        <v>15.092866</v>
      </c>
      <c r="K132" s="67" t="n">
        <v>15.688558</v>
      </c>
      <c r="L132" s="67" t="n">
        <v>16.30283</v>
      </c>
      <c r="M132" s="67" t="n">
        <v>16.94117</v>
      </c>
      <c r="N132" s="67" t="n">
        <v>17.597622</v>
      </c>
      <c r="O132" s="67" t="n">
        <v>18.283642</v>
      </c>
      <c r="P132" s="67" t="n">
        <v>18.984617</v>
      </c>
      <c r="Q132" s="67" t="n">
        <v>19.718609</v>
      </c>
      <c r="R132" s="67" t="n">
        <v>20.489599</v>
      </c>
      <c r="S132" s="67" t="n">
        <v>21.293299</v>
      </c>
      <c r="T132" s="67" t="n">
        <v>22.129656</v>
      </c>
      <c r="U132" s="67" t="n">
        <v>22.996136</v>
      </c>
      <c r="V132" s="67" t="n">
        <v>23.8936</v>
      </c>
      <c r="W132" s="67" t="n">
        <v>24.826691</v>
      </c>
      <c r="X132" s="67" t="n">
        <v>25.795706</v>
      </c>
      <c r="Y132" s="67" t="n">
        <v>26.797354</v>
      </c>
      <c r="Z132" s="67" t="n">
        <v>27.828777</v>
      </c>
      <c r="AA132" s="67" t="n">
        <v>28.898335</v>
      </c>
      <c r="AB132" s="67" t="n">
        <v>30.009129</v>
      </c>
      <c r="AC132" s="67" t="n">
        <v>31.163666</v>
      </c>
      <c r="AD132" s="67" t="n">
        <v>32.360756</v>
      </c>
      <c r="AE132" s="67" t="n">
        <v>33.584908</v>
      </c>
      <c r="AF132" s="67" t="n">
        <v>34.859974</v>
      </c>
      <c r="AG132" s="67" t="n">
        <v>36.191303</v>
      </c>
      <c r="AH132" s="67" t="n">
        <v>37.576698</v>
      </c>
      <c r="AI132" s="103" t="n">
        <v>0.039195</v>
      </c>
      <c r="AJ132" s="69" t="n"/>
      <c r="AK132" s="104" t="n"/>
    </row>
    <row r="133" ht="15" customHeight="1" s="44">
      <c r="A133" s="62" t="inlineStr">
        <is>
          <t>ATE000:sal_Mideast</t>
        </is>
      </c>
      <c r="B133" s="66" t="inlineStr">
        <is>
          <t xml:space="preserve">  Mideast</t>
        </is>
      </c>
      <c r="C133" s="67" t="n">
        <v>126.976639</v>
      </c>
      <c r="D133" s="67" t="n">
        <v>132.813202</v>
      </c>
      <c r="E133" s="67" t="n">
        <v>138.234131</v>
      </c>
      <c r="F133" s="67" t="n">
        <v>143.407715</v>
      </c>
      <c r="G133" s="67" t="n">
        <v>148.635162</v>
      </c>
      <c r="H133" s="67" t="n">
        <v>153.901917</v>
      </c>
      <c r="I133" s="67" t="n">
        <v>159.010193</v>
      </c>
      <c r="J133" s="67" t="n">
        <v>164.03598</v>
      </c>
      <c r="K133" s="67" t="n">
        <v>169.388306</v>
      </c>
      <c r="L133" s="67" t="n">
        <v>174.199844</v>
      </c>
      <c r="M133" s="67" t="n">
        <v>179.148956</v>
      </c>
      <c r="N133" s="67" t="n">
        <v>184.174744</v>
      </c>
      <c r="O133" s="67" t="n">
        <v>189.414337</v>
      </c>
      <c r="P133" s="67" t="n">
        <v>194.609329</v>
      </c>
      <c r="Q133" s="67" t="n">
        <v>199.763275</v>
      </c>
      <c r="R133" s="67" t="n">
        <v>205.081543</v>
      </c>
      <c r="S133" s="67" t="n">
        <v>210.465408</v>
      </c>
      <c r="T133" s="67" t="n">
        <v>215.881821</v>
      </c>
      <c r="U133" s="67" t="n">
        <v>221.246841</v>
      </c>
      <c r="V133" s="67" t="n">
        <v>226.354919</v>
      </c>
      <c r="W133" s="67" t="n">
        <v>231.503143</v>
      </c>
      <c r="X133" s="67" t="n">
        <v>236.726593</v>
      </c>
      <c r="Y133" s="67" t="n">
        <v>242.079147</v>
      </c>
      <c r="Z133" s="67" t="n">
        <v>247.492554</v>
      </c>
      <c r="AA133" s="67" t="n">
        <v>252.59259</v>
      </c>
      <c r="AB133" s="67" t="n">
        <v>257.747559</v>
      </c>
      <c r="AC133" s="67" t="n">
        <v>263.039917</v>
      </c>
      <c r="AD133" s="67" t="n">
        <v>268.470184</v>
      </c>
      <c r="AE133" s="67" t="n">
        <v>273.911102</v>
      </c>
      <c r="AF133" s="67" t="n">
        <v>278.952789</v>
      </c>
      <c r="AG133" s="67" t="n">
        <v>284.130585</v>
      </c>
      <c r="AH133" s="67" t="n">
        <v>289.452515</v>
      </c>
      <c r="AI133" s="103" t="n">
        <v>0.026937</v>
      </c>
      <c r="AJ133" s="69" t="n"/>
      <c r="AK133" s="104" t="n"/>
    </row>
    <row r="134" ht="15" customHeight="1" s="44">
      <c r="A134" s="62" t="inlineStr">
        <is>
          <t>ATE000:sal_Mideast-nb</t>
        </is>
      </c>
      <c r="B134" s="66" t="inlineStr">
        <is>
          <t xml:space="preserve">    Narrow Body Aircraft</t>
        </is>
      </c>
      <c r="C134" s="67" t="n">
        <v>46.793243</v>
      </c>
      <c r="D134" s="67" t="n">
        <v>48.944126</v>
      </c>
      <c r="E134" s="67" t="n">
        <v>50.941837</v>
      </c>
      <c r="F134" s="67" t="n">
        <v>52.848396</v>
      </c>
      <c r="G134" s="67" t="n">
        <v>54.774811</v>
      </c>
      <c r="H134" s="67" t="n">
        <v>56.71571</v>
      </c>
      <c r="I134" s="67" t="n">
        <v>58.598202</v>
      </c>
      <c r="J134" s="67" t="n">
        <v>60.450294</v>
      </c>
      <c r="K134" s="67" t="n">
        <v>62.422729</v>
      </c>
      <c r="L134" s="67" t="n">
        <v>64.195869</v>
      </c>
      <c r="M134" s="67" t="n">
        <v>66.019707</v>
      </c>
      <c r="N134" s="67" t="n">
        <v>67.871803</v>
      </c>
      <c r="O134" s="67" t="n">
        <v>69.802689</v>
      </c>
      <c r="P134" s="67" t="n">
        <v>71.71714</v>
      </c>
      <c r="Q134" s="67" t="n">
        <v>73.61647000000001</v>
      </c>
      <c r="R134" s="67" t="n">
        <v>75.576347</v>
      </c>
      <c r="S134" s="67" t="n">
        <v>77.560402</v>
      </c>
      <c r="T134" s="67" t="n">
        <v>79.55645</v>
      </c>
      <c r="U134" s="67" t="n">
        <v>81.533562</v>
      </c>
      <c r="V134" s="67" t="n">
        <v>83.415977</v>
      </c>
      <c r="W134" s="67" t="n">
        <v>85.313194</v>
      </c>
      <c r="X134" s="67" t="n">
        <v>87.238129</v>
      </c>
      <c r="Y134" s="67" t="n">
        <v>89.21064</v>
      </c>
      <c r="Z134" s="67" t="n">
        <v>91.20558200000001</v>
      </c>
      <c r="AA134" s="67" t="n">
        <v>93.08504499999999</v>
      </c>
      <c r="AB134" s="67" t="n">
        <v>94.98474899999999</v>
      </c>
      <c r="AC134" s="67" t="n">
        <v>96.935074</v>
      </c>
      <c r="AD134" s="67" t="n">
        <v>98.936241</v>
      </c>
      <c r="AE134" s="67" t="n">
        <v>100.941299</v>
      </c>
      <c r="AF134" s="67" t="n">
        <v>102.799271</v>
      </c>
      <c r="AG134" s="67" t="n">
        <v>104.707382</v>
      </c>
      <c r="AH134" s="67" t="n">
        <v>106.66861</v>
      </c>
      <c r="AI134" s="103" t="n">
        <v>0.026937</v>
      </c>
      <c r="AJ134" s="69" t="n"/>
      <c r="AK134" s="104" t="n"/>
    </row>
    <row r="135" ht="15" customHeight="1" s="44">
      <c r="A135" s="62" t="inlineStr">
        <is>
          <t>ATE000:sal_Mideast-wb</t>
        </is>
      </c>
      <c r="B135" s="66" t="inlineStr">
        <is>
          <t xml:space="preserve">    Wide Body Aircraft</t>
        </is>
      </c>
      <c r="C135" s="67" t="n">
        <v>75.48056</v>
      </c>
      <c r="D135" s="67" t="n">
        <v>78.950073</v>
      </c>
      <c r="E135" s="67" t="n">
        <v>82.172516</v>
      </c>
      <c r="F135" s="67" t="n">
        <v>85.247917</v>
      </c>
      <c r="G135" s="67" t="n">
        <v>88.35535400000001</v>
      </c>
      <c r="H135" s="67" t="n">
        <v>91.486137</v>
      </c>
      <c r="I135" s="67" t="n">
        <v>94.522728</v>
      </c>
      <c r="J135" s="67" t="n">
        <v>97.510277</v>
      </c>
      <c r="K135" s="67" t="n">
        <v>100.69194</v>
      </c>
      <c r="L135" s="67" t="n">
        <v>103.552132</v>
      </c>
      <c r="M135" s="67" t="n">
        <v>106.494102</v>
      </c>
      <c r="N135" s="67" t="n">
        <v>109.481651</v>
      </c>
      <c r="O135" s="67" t="n">
        <v>112.596306</v>
      </c>
      <c r="P135" s="67" t="n">
        <v>115.684433</v>
      </c>
      <c r="Q135" s="67" t="n">
        <v>118.748169</v>
      </c>
      <c r="R135" s="67" t="n">
        <v>121.909592</v>
      </c>
      <c r="S135" s="67" t="n">
        <v>125.109993</v>
      </c>
      <c r="T135" s="67" t="n">
        <v>128.329758</v>
      </c>
      <c r="U135" s="67" t="n">
        <v>131.518967</v>
      </c>
      <c r="V135" s="67" t="n">
        <v>134.555435</v>
      </c>
      <c r="W135" s="67" t="n">
        <v>137.615753</v>
      </c>
      <c r="X135" s="67" t="n">
        <v>140.72081</v>
      </c>
      <c r="Y135" s="67" t="n">
        <v>143.902603</v>
      </c>
      <c r="Z135" s="67" t="n">
        <v>147.120575</v>
      </c>
      <c r="AA135" s="67" t="n">
        <v>150.152267</v>
      </c>
      <c r="AB135" s="67" t="n">
        <v>153.216614</v>
      </c>
      <c r="AC135" s="67" t="n">
        <v>156.36261</v>
      </c>
      <c r="AD135" s="67" t="n">
        <v>159.590622</v>
      </c>
      <c r="AE135" s="67" t="n">
        <v>162.824921</v>
      </c>
      <c r="AF135" s="67" t="n">
        <v>165.821945</v>
      </c>
      <c r="AG135" s="67" t="n">
        <v>168.899857</v>
      </c>
      <c r="AH135" s="67" t="n">
        <v>172.063446</v>
      </c>
      <c r="AI135" s="103" t="n">
        <v>0.026937</v>
      </c>
      <c r="AJ135" s="69" t="n"/>
      <c r="AK135" s="104" t="n"/>
    </row>
    <row r="136" ht="15" customHeight="1" s="44">
      <c r="A136" s="62" t="inlineStr">
        <is>
          <t>ATE000:sal_Mideast-rj</t>
        </is>
      </c>
      <c r="B136" s="66" t="inlineStr">
        <is>
          <t xml:space="preserve">    Regional Jets</t>
        </is>
      </c>
      <c r="C136" s="67" t="n">
        <v>4.702838</v>
      </c>
      <c r="D136" s="67" t="n">
        <v>4.919007</v>
      </c>
      <c r="E136" s="67" t="n">
        <v>5.119782</v>
      </c>
      <c r="F136" s="67" t="n">
        <v>5.311396</v>
      </c>
      <c r="G136" s="67" t="n">
        <v>5.505006</v>
      </c>
      <c r="H136" s="67" t="n">
        <v>5.700072</v>
      </c>
      <c r="I136" s="67" t="n">
        <v>5.889266</v>
      </c>
      <c r="J136" s="67" t="n">
        <v>6.075407</v>
      </c>
      <c r="K136" s="67" t="n">
        <v>6.273641</v>
      </c>
      <c r="L136" s="67" t="n">
        <v>6.451846</v>
      </c>
      <c r="M136" s="67" t="n">
        <v>6.635146</v>
      </c>
      <c r="N136" s="67" t="n">
        <v>6.821287</v>
      </c>
      <c r="O136" s="67" t="n">
        <v>7.015346</v>
      </c>
      <c r="P136" s="67" t="n">
        <v>7.207753</v>
      </c>
      <c r="Q136" s="67" t="n">
        <v>7.39864</v>
      </c>
      <c r="R136" s="67" t="n">
        <v>7.595612</v>
      </c>
      <c r="S136" s="67" t="n">
        <v>7.795015</v>
      </c>
      <c r="T136" s="67" t="n">
        <v>7.995623</v>
      </c>
      <c r="U136" s="67" t="n">
        <v>8.194326999999999</v>
      </c>
      <c r="V136" s="67" t="n">
        <v>8.383514999999999</v>
      </c>
      <c r="W136" s="67" t="n">
        <v>8.57419</v>
      </c>
      <c r="X136" s="67" t="n">
        <v>8.767651000000001</v>
      </c>
      <c r="Y136" s="67" t="n">
        <v>8.965894</v>
      </c>
      <c r="Z136" s="67" t="n">
        <v>9.16639</v>
      </c>
      <c r="AA136" s="67" t="n">
        <v>9.355281</v>
      </c>
      <c r="AB136" s="67" t="n">
        <v>9.546206</v>
      </c>
      <c r="AC136" s="67" t="n">
        <v>9.742217999999999</v>
      </c>
      <c r="AD136" s="67" t="n">
        <v>9.943339999999999</v>
      </c>
      <c r="AE136" s="67" t="n">
        <v>10.144854</v>
      </c>
      <c r="AF136" s="67" t="n">
        <v>10.331585</v>
      </c>
      <c r="AG136" s="67" t="n">
        <v>10.523355</v>
      </c>
      <c r="AH136" s="67" t="n">
        <v>10.720463</v>
      </c>
      <c r="AI136" s="103" t="n">
        <v>0.026937</v>
      </c>
      <c r="AJ136" s="69" t="n"/>
      <c r="AK136" s="104" t="n"/>
    </row>
    <row r="137" ht="15" customHeight="1" s="44">
      <c r="A137" s="62" t="inlineStr">
        <is>
          <t>ATE000:sal_Russia</t>
        </is>
      </c>
      <c r="B137" s="66" t="inlineStr">
        <is>
          <t xml:space="preserve">  Commonwealth of Independent States</t>
        </is>
      </c>
      <c r="C137" s="67" t="n">
        <v>52.84095</v>
      </c>
      <c r="D137" s="67" t="n">
        <v>54.028671</v>
      </c>
      <c r="E137" s="67" t="n">
        <v>55.039017</v>
      </c>
      <c r="F137" s="67" t="n">
        <v>55.948311</v>
      </c>
      <c r="G137" s="67" t="n">
        <v>56.820518</v>
      </c>
      <c r="H137" s="67" t="n">
        <v>57.659935</v>
      </c>
      <c r="I137" s="67" t="n">
        <v>58.4674</v>
      </c>
      <c r="J137" s="67" t="n">
        <v>59.278503</v>
      </c>
      <c r="K137" s="67" t="n">
        <v>60.150887</v>
      </c>
      <c r="L137" s="67" t="n">
        <v>61.073639</v>
      </c>
      <c r="M137" s="67" t="n">
        <v>62.029819</v>
      </c>
      <c r="N137" s="67" t="n">
        <v>63.065109</v>
      </c>
      <c r="O137" s="67" t="n">
        <v>64.203102</v>
      </c>
      <c r="P137" s="67" t="n">
        <v>65.435349</v>
      </c>
      <c r="Q137" s="67" t="n">
        <v>66.69525899999999</v>
      </c>
      <c r="R137" s="67" t="n">
        <v>67.94107099999999</v>
      </c>
      <c r="S137" s="67" t="n">
        <v>69.118561</v>
      </c>
      <c r="T137" s="67" t="n">
        <v>70.233406</v>
      </c>
      <c r="U137" s="67" t="n">
        <v>71.339798</v>
      </c>
      <c r="V137" s="67" t="n">
        <v>72.401642</v>
      </c>
      <c r="W137" s="67" t="n">
        <v>73.45317799999999</v>
      </c>
      <c r="X137" s="67" t="n">
        <v>74.49818399999999</v>
      </c>
      <c r="Y137" s="67" t="n">
        <v>75.556641</v>
      </c>
      <c r="Z137" s="67" t="n">
        <v>76.60236399999999</v>
      </c>
      <c r="AA137" s="67" t="n">
        <v>77.63046300000001</v>
      </c>
      <c r="AB137" s="67" t="n">
        <v>78.659813</v>
      </c>
      <c r="AC137" s="67" t="n">
        <v>79.680351</v>
      </c>
      <c r="AD137" s="67" t="n">
        <v>80.690575</v>
      </c>
      <c r="AE137" s="67" t="n">
        <v>81.67147799999999</v>
      </c>
      <c r="AF137" s="67" t="n">
        <v>82.661697</v>
      </c>
      <c r="AG137" s="67" t="n">
        <v>83.687996</v>
      </c>
      <c r="AH137" s="67" t="n">
        <v>84.780579</v>
      </c>
      <c r="AI137" s="103" t="n">
        <v>0.015368</v>
      </c>
      <c r="AJ137" s="69" t="n"/>
      <c r="AK137" s="104" t="n"/>
    </row>
    <row r="138" ht="15" customHeight="1" s="44">
      <c r="A138" s="62" t="inlineStr">
        <is>
          <t>ATE000:sal_Russia-nb</t>
        </is>
      </c>
      <c r="B138" s="66" t="inlineStr">
        <is>
          <t xml:space="preserve">    Narrow Body Aircraft</t>
        </is>
      </c>
      <c r="C138" s="67" t="n">
        <v>29.793301</v>
      </c>
      <c r="D138" s="67" t="n">
        <v>30.462975</v>
      </c>
      <c r="E138" s="67" t="n">
        <v>31.032637</v>
      </c>
      <c r="F138" s="67" t="n">
        <v>31.545324</v>
      </c>
      <c r="G138" s="67" t="n">
        <v>32.037102</v>
      </c>
      <c r="H138" s="67" t="n">
        <v>32.510387</v>
      </c>
      <c r="I138" s="67" t="n">
        <v>32.96566</v>
      </c>
      <c r="J138" s="67" t="n">
        <v>33.422985</v>
      </c>
      <c r="K138" s="67" t="n">
        <v>33.914864</v>
      </c>
      <c r="L138" s="67" t="n">
        <v>34.435139</v>
      </c>
      <c r="M138" s="67" t="n">
        <v>34.974258</v>
      </c>
      <c r="N138" s="67" t="n">
        <v>35.557987</v>
      </c>
      <c r="O138" s="67" t="n">
        <v>36.199619</v>
      </c>
      <c r="P138" s="67" t="n">
        <v>36.894398</v>
      </c>
      <c r="Q138" s="67" t="n">
        <v>37.604774</v>
      </c>
      <c r="R138" s="67" t="n">
        <v>38.307198</v>
      </c>
      <c r="S138" s="67" t="n">
        <v>38.971104</v>
      </c>
      <c r="T138" s="67" t="n">
        <v>39.599686</v>
      </c>
      <c r="U138" s="67" t="n">
        <v>40.223503</v>
      </c>
      <c r="V138" s="67" t="n">
        <v>40.822201</v>
      </c>
      <c r="W138" s="67" t="n">
        <v>41.415089</v>
      </c>
      <c r="X138" s="67" t="n">
        <v>42.004295</v>
      </c>
      <c r="Y138" s="67" t="n">
        <v>42.601086</v>
      </c>
      <c r="Z138" s="67" t="n">
        <v>43.190697</v>
      </c>
      <c r="AA138" s="67" t="n">
        <v>43.770367</v>
      </c>
      <c r="AB138" s="67" t="n">
        <v>44.350746</v>
      </c>
      <c r="AC138" s="67" t="n">
        <v>44.926155</v>
      </c>
      <c r="AD138" s="67" t="n">
        <v>45.49575</v>
      </c>
      <c r="AE138" s="67" t="n">
        <v>46.048809</v>
      </c>
      <c r="AF138" s="67" t="n">
        <v>46.607128</v>
      </c>
      <c r="AG138" s="67" t="n">
        <v>47.185787</v>
      </c>
      <c r="AH138" s="67" t="n">
        <v>47.801815</v>
      </c>
      <c r="AI138" s="103" t="n">
        <v>0.015368</v>
      </c>
      <c r="AJ138" s="69" t="n"/>
      <c r="AK138" s="104" t="n"/>
    </row>
    <row r="139" ht="15" customHeight="1" s="44">
      <c r="A139" s="62" t="inlineStr">
        <is>
          <t>ATE000:sal_Russia-wb</t>
        </is>
      </c>
      <c r="B139" s="66" t="inlineStr">
        <is>
          <t xml:space="preserve">    Wide Body Aircraft</t>
        </is>
      </c>
      <c r="C139" s="67" t="n">
        <v>7.420218</v>
      </c>
      <c r="D139" s="67" t="n">
        <v>7.587004</v>
      </c>
      <c r="E139" s="67" t="n">
        <v>7.728882</v>
      </c>
      <c r="F139" s="67" t="n">
        <v>7.856571</v>
      </c>
      <c r="G139" s="67" t="n">
        <v>7.979051</v>
      </c>
      <c r="H139" s="67" t="n">
        <v>8.096926</v>
      </c>
      <c r="I139" s="67" t="n">
        <v>8.210315</v>
      </c>
      <c r="J139" s="67" t="n">
        <v>8.324214</v>
      </c>
      <c r="K139" s="67" t="n">
        <v>8.446719999999999</v>
      </c>
      <c r="L139" s="67" t="n">
        <v>8.576299000000001</v>
      </c>
      <c r="M139" s="67" t="n">
        <v>8.710570000000001</v>
      </c>
      <c r="N139" s="67" t="n">
        <v>8.855950999999999</v>
      </c>
      <c r="O139" s="67" t="n">
        <v>9.015753999999999</v>
      </c>
      <c r="P139" s="67" t="n">
        <v>9.188793</v>
      </c>
      <c r="Q139" s="67" t="n">
        <v>9.365717</v>
      </c>
      <c r="R139" s="67" t="n">
        <v>9.540660000000001</v>
      </c>
      <c r="S139" s="67" t="n">
        <v>9.706009999999999</v>
      </c>
      <c r="T139" s="67" t="n">
        <v>9.862563</v>
      </c>
      <c r="U139" s="67" t="n">
        <v>10.017929</v>
      </c>
      <c r="V139" s="67" t="n">
        <v>10.167038</v>
      </c>
      <c r="W139" s="67" t="n">
        <v>10.314701</v>
      </c>
      <c r="X139" s="67" t="n">
        <v>10.461446</v>
      </c>
      <c r="Y139" s="67" t="n">
        <v>10.610081</v>
      </c>
      <c r="Z139" s="67" t="n">
        <v>10.756927</v>
      </c>
      <c r="AA139" s="67" t="n">
        <v>10.901299</v>
      </c>
      <c r="AB139" s="67" t="n">
        <v>11.045845</v>
      </c>
      <c r="AC139" s="67" t="n">
        <v>11.189155</v>
      </c>
      <c r="AD139" s="67" t="n">
        <v>11.331016</v>
      </c>
      <c r="AE139" s="67" t="n">
        <v>11.46876</v>
      </c>
      <c r="AF139" s="67" t="n">
        <v>11.60781</v>
      </c>
      <c r="AG139" s="67" t="n">
        <v>11.751931</v>
      </c>
      <c r="AH139" s="67" t="n">
        <v>11.905358</v>
      </c>
      <c r="AI139" s="103" t="n">
        <v>0.015368</v>
      </c>
      <c r="AJ139" s="69" t="n"/>
      <c r="AK139" s="104" t="n"/>
    </row>
    <row r="140" ht="15" customHeight="1" s="44">
      <c r="A140" s="62" t="inlineStr">
        <is>
          <t>ATE000:sal_Russia-rj</t>
        </is>
      </c>
      <c r="B140" s="66" t="inlineStr">
        <is>
          <t xml:space="preserve">    Regional Jets</t>
        </is>
      </c>
      <c r="C140" s="67" t="n">
        <v>15.627429</v>
      </c>
      <c r="D140" s="67" t="n">
        <v>15.978691</v>
      </c>
      <c r="E140" s="67" t="n">
        <v>16.277496</v>
      </c>
      <c r="F140" s="67" t="n">
        <v>16.546415</v>
      </c>
      <c r="G140" s="67" t="n">
        <v>16.804367</v>
      </c>
      <c r="H140" s="67" t="n">
        <v>17.052618</v>
      </c>
      <c r="I140" s="67" t="n">
        <v>17.291422</v>
      </c>
      <c r="J140" s="67" t="n">
        <v>17.531301</v>
      </c>
      <c r="K140" s="67" t="n">
        <v>17.789305</v>
      </c>
      <c r="L140" s="67" t="n">
        <v>18.062204</v>
      </c>
      <c r="M140" s="67" t="n">
        <v>18.34499</v>
      </c>
      <c r="N140" s="67" t="n">
        <v>18.651171</v>
      </c>
      <c r="O140" s="67" t="n">
        <v>18.987726</v>
      </c>
      <c r="P140" s="67" t="n">
        <v>19.352156</v>
      </c>
      <c r="Q140" s="67" t="n">
        <v>19.72477</v>
      </c>
      <c r="R140" s="67" t="n">
        <v>20.09321</v>
      </c>
      <c r="S140" s="67" t="n">
        <v>20.44145</v>
      </c>
      <c r="T140" s="67" t="n">
        <v>20.771156</v>
      </c>
      <c r="U140" s="67" t="n">
        <v>21.098366</v>
      </c>
      <c r="V140" s="67" t="n">
        <v>21.412401</v>
      </c>
      <c r="W140" s="67" t="n">
        <v>21.723387</v>
      </c>
      <c r="X140" s="67" t="n">
        <v>22.032442</v>
      </c>
      <c r="Y140" s="67" t="n">
        <v>22.345474</v>
      </c>
      <c r="Z140" s="67" t="n">
        <v>22.654741</v>
      </c>
      <c r="AA140" s="67" t="n">
        <v>22.958797</v>
      </c>
      <c r="AB140" s="67" t="n">
        <v>23.263222</v>
      </c>
      <c r="AC140" s="67" t="n">
        <v>23.565041</v>
      </c>
      <c r="AD140" s="67" t="n">
        <v>23.86381</v>
      </c>
      <c r="AE140" s="67" t="n">
        <v>24.153904</v>
      </c>
      <c r="AF140" s="67" t="n">
        <v>24.446754</v>
      </c>
      <c r="AG140" s="67" t="n">
        <v>24.75028</v>
      </c>
      <c r="AH140" s="67" t="n">
        <v>25.073402</v>
      </c>
      <c r="AI140" s="103" t="n">
        <v>0.015368</v>
      </c>
      <c r="AJ140" s="69" t="n"/>
      <c r="AK140" s="104" t="n"/>
    </row>
    <row r="141" ht="15" customHeight="1" s="44">
      <c r="A141" s="62" t="inlineStr">
        <is>
          <t>ATE000:sal_China</t>
        </is>
      </c>
      <c r="B141" s="66" t="inlineStr">
        <is>
          <t xml:space="preserve">  China</t>
        </is>
      </c>
      <c r="C141" s="67" t="n">
        <v>443.830109</v>
      </c>
      <c r="D141" s="67" t="n">
        <v>468.282501</v>
      </c>
      <c r="E141" s="67" t="n">
        <v>492.746887</v>
      </c>
      <c r="F141" s="67" t="n">
        <v>518.55249</v>
      </c>
      <c r="G141" s="67" t="n">
        <v>543.4953</v>
      </c>
      <c r="H141" s="67" t="n">
        <v>569.391541</v>
      </c>
      <c r="I141" s="67" t="n">
        <v>595.056213</v>
      </c>
      <c r="J141" s="67" t="n">
        <v>619.973572</v>
      </c>
      <c r="K141" s="67" t="n">
        <v>646.023193</v>
      </c>
      <c r="L141" s="67" t="n">
        <v>673.672424</v>
      </c>
      <c r="M141" s="67" t="n">
        <v>701.839783</v>
      </c>
      <c r="N141" s="67" t="n">
        <v>729.842712</v>
      </c>
      <c r="O141" s="67" t="n">
        <v>758.136108</v>
      </c>
      <c r="P141" s="67" t="n">
        <v>786.484131</v>
      </c>
      <c r="Q141" s="67" t="n">
        <v>816.240723</v>
      </c>
      <c r="R141" s="67" t="n">
        <v>846.4039310000001</v>
      </c>
      <c r="S141" s="67" t="n">
        <v>876.592041</v>
      </c>
      <c r="T141" s="67" t="n">
        <v>907.093628</v>
      </c>
      <c r="U141" s="67" t="n">
        <v>937.783264</v>
      </c>
      <c r="V141" s="67" t="n">
        <v>968.969482</v>
      </c>
      <c r="W141" s="67" t="n">
        <v>1000.635254</v>
      </c>
      <c r="X141" s="67" t="n">
        <v>1032.096191</v>
      </c>
      <c r="Y141" s="67" t="n">
        <v>1065.349854</v>
      </c>
      <c r="Z141" s="67" t="n">
        <v>1099.325439</v>
      </c>
      <c r="AA141" s="67" t="n">
        <v>1133.52771</v>
      </c>
      <c r="AB141" s="67" t="n">
        <v>1167.555664</v>
      </c>
      <c r="AC141" s="67" t="n">
        <v>1201.017578</v>
      </c>
      <c r="AD141" s="67" t="n">
        <v>1234.603516</v>
      </c>
      <c r="AE141" s="67" t="n">
        <v>1267.289307</v>
      </c>
      <c r="AF141" s="67" t="n">
        <v>1300.572144</v>
      </c>
      <c r="AG141" s="67" t="n">
        <v>1333.350342</v>
      </c>
      <c r="AH141" s="67" t="n">
        <v>1364.817627</v>
      </c>
      <c r="AI141" s="103" t="n">
        <v>0.036901</v>
      </c>
      <c r="AJ141" s="69" t="n"/>
      <c r="AK141" s="104" t="n"/>
    </row>
    <row r="142" ht="15" customHeight="1" s="44">
      <c r="A142" s="62" t="inlineStr">
        <is>
          <t>ATE000:sal_China-nb</t>
        </is>
      </c>
      <c r="B142" s="66" t="inlineStr">
        <is>
          <t xml:space="preserve">    Narrow Body Aircraft</t>
        </is>
      </c>
      <c r="C142" s="67" t="n">
        <v>345.806274</v>
      </c>
      <c r="D142" s="67" t="n">
        <v>364.858124</v>
      </c>
      <c r="E142" s="67" t="n">
        <v>383.919373</v>
      </c>
      <c r="F142" s="67" t="n">
        <v>404.025543</v>
      </c>
      <c r="G142" s="67" t="n">
        <v>423.459503</v>
      </c>
      <c r="H142" s="67" t="n">
        <v>443.636353</v>
      </c>
      <c r="I142" s="67" t="n">
        <v>463.632721</v>
      </c>
      <c r="J142" s="67" t="n">
        <v>483.046906</v>
      </c>
      <c r="K142" s="67" t="n">
        <v>503.343201</v>
      </c>
      <c r="L142" s="67" t="n">
        <v>524.885864</v>
      </c>
      <c r="M142" s="67" t="n">
        <v>546.832214</v>
      </c>
      <c r="N142" s="67" t="n">
        <v>568.650452</v>
      </c>
      <c r="O142" s="67" t="n">
        <v>590.695007</v>
      </c>
      <c r="P142" s="67" t="n">
        <v>612.782104</v>
      </c>
      <c r="Q142" s="67" t="n">
        <v>635.966675</v>
      </c>
      <c r="R142" s="67" t="n">
        <v>659.468079</v>
      </c>
      <c r="S142" s="67" t="n">
        <v>682.988892</v>
      </c>
      <c r="T142" s="67" t="n">
        <v>706.753906</v>
      </c>
      <c r="U142" s="67" t="n">
        <v>730.665466</v>
      </c>
      <c r="V142" s="67" t="n">
        <v>754.963928</v>
      </c>
      <c r="W142" s="67" t="n">
        <v>779.636047</v>
      </c>
      <c r="X142" s="67" t="n">
        <v>804.14856</v>
      </c>
      <c r="Y142" s="67" t="n">
        <v>830.057861</v>
      </c>
      <c r="Z142" s="67" t="n">
        <v>856.529663</v>
      </c>
      <c r="AA142" s="67" t="n">
        <v>883.1779790000001</v>
      </c>
      <c r="AB142" s="67" t="n">
        <v>909.690613</v>
      </c>
      <c r="AC142" s="67" t="n">
        <v>935.762146</v>
      </c>
      <c r="AD142" s="67" t="n">
        <v>961.930359</v>
      </c>
      <c r="AE142" s="67" t="n">
        <v>987.397095</v>
      </c>
      <c r="AF142" s="67" t="n">
        <v>1013.329224</v>
      </c>
      <c r="AG142" s="67" t="n">
        <v>1038.868042</v>
      </c>
      <c r="AH142" s="67" t="n">
        <v>1063.385498</v>
      </c>
      <c r="AI142" s="103" t="n">
        <v>0.036901</v>
      </c>
      <c r="AJ142" s="69" t="n"/>
      <c r="AK142" s="104" t="n"/>
    </row>
    <row r="143" ht="15" customHeight="1" s="44">
      <c r="A143" s="62" t="inlineStr">
        <is>
          <t>ATE000:sal_China-wb</t>
        </is>
      </c>
      <c r="B143" s="66" t="inlineStr">
        <is>
          <t xml:space="preserve">    Wide Body Aircraft</t>
        </is>
      </c>
      <c r="C143" s="67" t="n">
        <v>74.60702499999999</v>
      </c>
      <c r="D143" s="67" t="n">
        <v>78.717422</v>
      </c>
      <c r="E143" s="67" t="n">
        <v>82.829849</v>
      </c>
      <c r="F143" s="67" t="n">
        <v>87.167717</v>
      </c>
      <c r="G143" s="67" t="n">
        <v>91.360558</v>
      </c>
      <c r="H143" s="67" t="n">
        <v>95.713684</v>
      </c>
      <c r="I143" s="67" t="n">
        <v>100.027855</v>
      </c>
      <c r="J143" s="67" t="n">
        <v>104.216423</v>
      </c>
      <c r="K143" s="67" t="n">
        <v>108.595314</v>
      </c>
      <c r="L143" s="67" t="n">
        <v>113.243095</v>
      </c>
      <c r="M143" s="67" t="n">
        <v>117.977982</v>
      </c>
      <c r="N143" s="67" t="n">
        <v>122.685219</v>
      </c>
      <c r="O143" s="67" t="n">
        <v>127.441292</v>
      </c>
      <c r="P143" s="67" t="n">
        <v>132.206543</v>
      </c>
      <c r="Q143" s="67" t="n">
        <v>137.208557</v>
      </c>
      <c r="R143" s="67" t="n">
        <v>142.278946</v>
      </c>
      <c r="S143" s="67" t="n">
        <v>147.353516</v>
      </c>
      <c r="T143" s="67" t="n">
        <v>152.480774</v>
      </c>
      <c r="U143" s="67" t="n">
        <v>157.639648</v>
      </c>
      <c r="V143" s="67" t="n">
        <v>162.881989</v>
      </c>
      <c r="W143" s="67" t="n">
        <v>168.204941</v>
      </c>
      <c r="X143" s="67" t="n">
        <v>173.493469</v>
      </c>
      <c r="Y143" s="67" t="n">
        <v>179.083359</v>
      </c>
      <c r="Z143" s="67" t="n">
        <v>184.794601</v>
      </c>
      <c r="AA143" s="67" t="n">
        <v>190.543915</v>
      </c>
      <c r="AB143" s="67" t="n">
        <v>196.263977</v>
      </c>
      <c r="AC143" s="67" t="n">
        <v>201.888855</v>
      </c>
      <c r="AD143" s="67" t="n">
        <v>207.534592</v>
      </c>
      <c r="AE143" s="67" t="n">
        <v>213.029007</v>
      </c>
      <c r="AF143" s="67" t="n">
        <v>218.62381</v>
      </c>
      <c r="AG143" s="67" t="n">
        <v>224.133774</v>
      </c>
      <c r="AH143" s="67" t="n">
        <v>229.42334</v>
      </c>
      <c r="AI143" s="103" t="n">
        <v>0.036901</v>
      </c>
      <c r="AJ143" s="69" t="n"/>
      <c r="AK143" s="104" t="n"/>
    </row>
    <row r="144" ht="15" customHeight="1" s="44">
      <c r="A144" s="62" t="inlineStr">
        <is>
          <t>ATE000:sal_China-rj</t>
        </is>
      </c>
      <c r="B144" s="66" t="inlineStr">
        <is>
          <t xml:space="preserve">    Regional Jets</t>
        </is>
      </c>
      <c r="C144" s="67" t="n">
        <v>23.416801</v>
      </c>
      <c r="D144" s="67" t="n">
        <v>24.706926</v>
      </c>
      <c r="E144" s="67" t="n">
        <v>25.99769</v>
      </c>
      <c r="F144" s="67" t="n">
        <v>27.359209</v>
      </c>
      <c r="G144" s="67" t="n">
        <v>28.675209</v>
      </c>
      <c r="H144" s="67" t="n">
        <v>30.041519</v>
      </c>
      <c r="I144" s="67" t="n">
        <v>31.395603</v>
      </c>
      <c r="J144" s="67" t="n">
        <v>32.710262</v>
      </c>
      <c r="K144" s="67" t="n">
        <v>34.084656</v>
      </c>
      <c r="L144" s="67" t="n">
        <v>35.543453</v>
      </c>
      <c r="M144" s="67" t="n">
        <v>37.029583</v>
      </c>
      <c r="N144" s="67" t="n">
        <v>38.507038</v>
      </c>
      <c r="O144" s="67" t="n">
        <v>39.999821</v>
      </c>
      <c r="P144" s="67" t="n">
        <v>41.49548</v>
      </c>
      <c r="Q144" s="67" t="n">
        <v>43.06546</v>
      </c>
      <c r="R144" s="67" t="n">
        <v>44.656895</v>
      </c>
      <c r="S144" s="67" t="n">
        <v>46.249641</v>
      </c>
      <c r="T144" s="67" t="n">
        <v>47.858925</v>
      </c>
      <c r="U144" s="67" t="n">
        <v>49.478134</v>
      </c>
      <c r="V144" s="67" t="n">
        <v>51.123543</v>
      </c>
      <c r="W144" s="67" t="n">
        <v>52.79425</v>
      </c>
      <c r="X144" s="67" t="n">
        <v>54.454155</v>
      </c>
      <c r="Y144" s="67" t="n">
        <v>56.208641</v>
      </c>
      <c r="Z144" s="67" t="n">
        <v>58.001221</v>
      </c>
      <c r="AA144" s="67" t="n">
        <v>59.805752</v>
      </c>
      <c r="AB144" s="67" t="n">
        <v>61.601093</v>
      </c>
      <c r="AC144" s="67" t="n">
        <v>63.36657</v>
      </c>
      <c r="AD144" s="67" t="n">
        <v>65.138588</v>
      </c>
      <c r="AE144" s="67" t="n">
        <v>66.863113</v>
      </c>
      <c r="AF144" s="67" t="n">
        <v>68.619148</v>
      </c>
      <c r="AG144" s="67" t="n">
        <v>70.34854900000001</v>
      </c>
      <c r="AH144" s="67" t="n">
        <v>72.008781</v>
      </c>
      <c r="AI144" s="103" t="n">
        <v>0.036901</v>
      </c>
      <c r="AJ144" s="69" t="n"/>
      <c r="AK144" s="104" t="n"/>
    </row>
    <row r="145" ht="15" customHeight="1" s="44">
      <c r="A145" s="62" t="inlineStr">
        <is>
          <t>ATE000:sal_NE_Asia</t>
        </is>
      </c>
      <c r="B145" s="66" t="inlineStr">
        <is>
          <t xml:space="preserve">  Northeast Asia</t>
        </is>
      </c>
      <c r="C145" s="67" t="n">
        <v>72.62814299999999</v>
      </c>
      <c r="D145" s="67" t="n">
        <v>73.109634</v>
      </c>
      <c r="E145" s="67" t="n">
        <v>73.988632</v>
      </c>
      <c r="F145" s="67" t="n">
        <v>74.764771</v>
      </c>
      <c r="G145" s="67" t="n">
        <v>75.529678</v>
      </c>
      <c r="H145" s="67" t="n">
        <v>76.33931</v>
      </c>
      <c r="I145" s="67" t="n">
        <v>77.09710699999999</v>
      </c>
      <c r="J145" s="67" t="n">
        <v>77.785782</v>
      </c>
      <c r="K145" s="67" t="n">
        <v>78.487846</v>
      </c>
      <c r="L145" s="67" t="n">
        <v>79.230217</v>
      </c>
      <c r="M145" s="67" t="n">
        <v>79.91877700000001</v>
      </c>
      <c r="N145" s="67" t="n">
        <v>80.47840100000001</v>
      </c>
      <c r="O145" s="67" t="n">
        <v>80.92585800000001</v>
      </c>
      <c r="P145" s="67" t="n">
        <v>81.32656900000001</v>
      </c>
      <c r="Q145" s="67" t="n">
        <v>81.775284</v>
      </c>
      <c r="R145" s="67" t="n">
        <v>82.294235</v>
      </c>
      <c r="S145" s="67" t="n">
        <v>82.82403600000001</v>
      </c>
      <c r="T145" s="67" t="n">
        <v>83.28363</v>
      </c>
      <c r="U145" s="67" t="n">
        <v>83.654984</v>
      </c>
      <c r="V145" s="67" t="n">
        <v>83.987236</v>
      </c>
      <c r="W145" s="67" t="n">
        <v>84.27967099999999</v>
      </c>
      <c r="X145" s="67" t="n">
        <v>84.59168200000001</v>
      </c>
      <c r="Y145" s="67" t="n">
        <v>84.980339</v>
      </c>
      <c r="Z145" s="67" t="n">
        <v>85.438118</v>
      </c>
      <c r="AA145" s="67" t="n">
        <v>85.934273</v>
      </c>
      <c r="AB145" s="67" t="n">
        <v>86.421509</v>
      </c>
      <c r="AC145" s="67" t="n">
        <v>86.88826</v>
      </c>
      <c r="AD145" s="67" t="n">
        <v>87.356346</v>
      </c>
      <c r="AE145" s="67" t="n">
        <v>87.820114</v>
      </c>
      <c r="AF145" s="67" t="n">
        <v>88.30697600000001</v>
      </c>
      <c r="AG145" s="67" t="n">
        <v>88.85236399999999</v>
      </c>
      <c r="AH145" s="67" t="n">
        <v>89.458282</v>
      </c>
      <c r="AI145" s="103" t="n">
        <v>0.006746</v>
      </c>
      <c r="AJ145" s="69" t="n"/>
      <c r="AK145" s="104" t="n"/>
    </row>
    <row r="146" ht="15" customHeight="1" s="44">
      <c r="A146" s="62" t="inlineStr">
        <is>
          <t>ATE000:sal_NE_Asia-nb</t>
        </is>
      </c>
      <c r="B146" s="66" t="inlineStr">
        <is>
          <t xml:space="preserve">    Narrow Body Aircraft</t>
        </is>
      </c>
      <c r="C146" s="67" t="n">
        <v>34.574471</v>
      </c>
      <c r="D146" s="67" t="n">
        <v>34.803688</v>
      </c>
      <c r="E146" s="67" t="n">
        <v>35.222134</v>
      </c>
      <c r="F146" s="67" t="n">
        <v>35.59161</v>
      </c>
      <c r="G146" s="67" t="n">
        <v>35.955742</v>
      </c>
      <c r="H146" s="67" t="n">
        <v>36.341167</v>
      </c>
      <c r="I146" s="67" t="n">
        <v>36.701916</v>
      </c>
      <c r="J146" s="67" t="n">
        <v>37.029758</v>
      </c>
      <c r="K146" s="67" t="n">
        <v>37.363972</v>
      </c>
      <c r="L146" s="67" t="n">
        <v>37.717377</v>
      </c>
      <c r="M146" s="67" t="n">
        <v>38.045162</v>
      </c>
      <c r="N146" s="67" t="n">
        <v>38.311573</v>
      </c>
      <c r="O146" s="67" t="n">
        <v>38.524582</v>
      </c>
      <c r="P146" s="67" t="n">
        <v>38.715343</v>
      </c>
      <c r="Q146" s="67" t="n">
        <v>38.928951</v>
      </c>
      <c r="R146" s="67" t="n">
        <v>39.175995</v>
      </c>
      <c r="S146" s="67" t="n">
        <v>39.428207</v>
      </c>
      <c r="T146" s="67" t="n">
        <v>39.646996</v>
      </c>
      <c r="U146" s="67" t="n">
        <v>39.82378</v>
      </c>
      <c r="V146" s="67" t="n">
        <v>39.981949</v>
      </c>
      <c r="W146" s="67" t="n">
        <v>40.121162</v>
      </c>
      <c r="X146" s="67" t="n">
        <v>40.269691</v>
      </c>
      <c r="Y146" s="67" t="n">
        <v>40.454712</v>
      </c>
      <c r="Z146" s="67" t="n">
        <v>40.672634</v>
      </c>
      <c r="AA146" s="67" t="n">
        <v>40.908833</v>
      </c>
      <c r="AB146" s="67" t="n">
        <v>41.140781</v>
      </c>
      <c r="AC146" s="67" t="n">
        <v>41.362972</v>
      </c>
      <c r="AD146" s="67" t="n">
        <v>41.585804</v>
      </c>
      <c r="AE146" s="67" t="n">
        <v>41.80658</v>
      </c>
      <c r="AF146" s="67" t="n">
        <v>42.038349</v>
      </c>
      <c r="AG146" s="67" t="n">
        <v>42.297977</v>
      </c>
      <c r="AH146" s="67" t="n">
        <v>42.586426</v>
      </c>
      <c r="AI146" s="103" t="n">
        <v>0.006746</v>
      </c>
      <c r="AJ146" s="69" t="n"/>
      <c r="AK146" s="104" t="n"/>
    </row>
    <row r="147" ht="15" customHeight="1" s="44">
      <c r="A147" s="62" t="inlineStr">
        <is>
          <t>ATE000:sal_NE_Asia-wb</t>
        </is>
      </c>
      <c r="B147" s="66" t="inlineStr">
        <is>
          <t xml:space="preserve">    Wide Body Aircraft</t>
        </is>
      </c>
      <c r="C147" s="67" t="n">
        <v>31.747633</v>
      </c>
      <c r="D147" s="67" t="n">
        <v>31.958107</v>
      </c>
      <c r="E147" s="67" t="n">
        <v>32.342339</v>
      </c>
      <c r="F147" s="67" t="n">
        <v>32.681606</v>
      </c>
      <c r="G147" s="67" t="n">
        <v>33.015968</v>
      </c>
      <c r="H147" s="67" t="n">
        <v>33.369881</v>
      </c>
      <c r="I147" s="67" t="n">
        <v>33.701134</v>
      </c>
      <c r="J147" s="67" t="n">
        <v>34.002171</v>
      </c>
      <c r="K147" s="67" t="n">
        <v>34.309059</v>
      </c>
      <c r="L147" s="67" t="n">
        <v>34.633568</v>
      </c>
      <c r="M147" s="67" t="n">
        <v>34.934555</v>
      </c>
      <c r="N147" s="67" t="n">
        <v>35.179184</v>
      </c>
      <c r="O147" s="67" t="n">
        <v>35.374779</v>
      </c>
      <c r="P147" s="67" t="n">
        <v>35.549938</v>
      </c>
      <c r="Q147" s="67" t="n">
        <v>35.746082</v>
      </c>
      <c r="R147" s="67" t="n">
        <v>35.972927</v>
      </c>
      <c r="S147" s="67" t="n">
        <v>36.204521</v>
      </c>
      <c r="T147" s="67" t="n">
        <v>36.405418</v>
      </c>
      <c r="U147" s="67" t="n">
        <v>36.567749</v>
      </c>
      <c r="V147" s="67" t="n">
        <v>36.712986</v>
      </c>
      <c r="W147" s="67" t="n">
        <v>36.840816</v>
      </c>
      <c r="X147" s="67" t="n">
        <v>36.977203</v>
      </c>
      <c r="Y147" s="67" t="n">
        <v>37.147095</v>
      </c>
      <c r="Z147" s="67" t="n">
        <v>37.347202</v>
      </c>
      <c r="AA147" s="67" t="n">
        <v>37.564087</v>
      </c>
      <c r="AB147" s="67" t="n">
        <v>37.777069</v>
      </c>
      <c r="AC147" s="67" t="n">
        <v>37.981094</v>
      </c>
      <c r="AD147" s="67" t="n">
        <v>38.185707</v>
      </c>
      <c r="AE147" s="67" t="n">
        <v>38.388435</v>
      </c>
      <c r="AF147" s="67" t="n">
        <v>38.601254</v>
      </c>
      <c r="AG147" s="67" t="n">
        <v>38.839653</v>
      </c>
      <c r="AH147" s="67" t="n">
        <v>39.104519</v>
      </c>
      <c r="AI147" s="103" t="n">
        <v>0.006746</v>
      </c>
      <c r="AJ147" s="69" t="n"/>
      <c r="AK147" s="104" t="n"/>
    </row>
    <row r="148" ht="15" customHeight="1" s="44">
      <c r="A148" s="62" t="inlineStr">
        <is>
          <t>ATE000:sal_NE_Asia-rj</t>
        </is>
      </c>
      <c r="B148" s="66" t="inlineStr">
        <is>
          <t xml:space="preserve">    Regional Jets</t>
        </is>
      </c>
      <c r="C148" s="67" t="n">
        <v>6.306036</v>
      </c>
      <c r="D148" s="67" t="n">
        <v>6.347843</v>
      </c>
      <c r="E148" s="67" t="n">
        <v>6.424163</v>
      </c>
      <c r="F148" s="67" t="n">
        <v>6.491552</v>
      </c>
      <c r="G148" s="67" t="n">
        <v>6.557967</v>
      </c>
      <c r="H148" s="67" t="n">
        <v>6.628264</v>
      </c>
      <c r="I148" s="67" t="n">
        <v>6.694061</v>
      </c>
      <c r="J148" s="67" t="n">
        <v>6.753856</v>
      </c>
      <c r="K148" s="67" t="n">
        <v>6.814813</v>
      </c>
      <c r="L148" s="67" t="n">
        <v>6.87927</v>
      </c>
      <c r="M148" s="67" t="n">
        <v>6.939055</v>
      </c>
      <c r="N148" s="67" t="n">
        <v>6.987646</v>
      </c>
      <c r="O148" s="67" t="n">
        <v>7.026497</v>
      </c>
      <c r="P148" s="67" t="n">
        <v>7.061289</v>
      </c>
      <c r="Q148" s="67" t="n">
        <v>7.100249</v>
      </c>
      <c r="R148" s="67" t="n">
        <v>7.145308</v>
      </c>
      <c r="S148" s="67" t="n">
        <v>7.191309</v>
      </c>
      <c r="T148" s="67" t="n">
        <v>7.231214</v>
      </c>
      <c r="U148" s="67" t="n">
        <v>7.263457</v>
      </c>
      <c r="V148" s="67" t="n">
        <v>7.292305</v>
      </c>
      <c r="W148" s="67" t="n">
        <v>7.317697</v>
      </c>
      <c r="X148" s="67" t="n">
        <v>7.344787</v>
      </c>
      <c r="Y148" s="67" t="n">
        <v>7.378532</v>
      </c>
      <c r="Z148" s="67" t="n">
        <v>7.41828</v>
      </c>
      <c r="AA148" s="67" t="n">
        <v>7.46136</v>
      </c>
      <c r="AB148" s="67" t="n">
        <v>7.503665</v>
      </c>
      <c r="AC148" s="67" t="n">
        <v>7.54419</v>
      </c>
      <c r="AD148" s="67" t="n">
        <v>7.584832</v>
      </c>
      <c r="AE148" s="67" t="n">
        <v>7.6251</v>
      </c>
      <c r="AF148" s="67" t="n">
        <v>7.667373</v>
      </c>
      <c r="AG148" s="67" t="n">
        <v>7.714726</v>
      </c>
      <c r="AH148" s="67" t="n">
        <v>7.767336</v>
      </c>
      <c r="AI148" s="103" t="n">
        <v>0.006746</v>
      </c>
      <c r="AJ148" s="69" t="n"/>
      <c r="AK148" s="104" t="n"/>
    </row>
    <row r="149" ht="15" customHeight="1" s="44">
      <c r="A149" s="62" t="inlineStr">
        <is>
          <t>ATE000:sal_SE_Asia</t>
        </is>
      </c>
      <c r="B149" s="66" t="inlineStr">
        <is>
          <t xml:space="preserve">  Southeast Asia</t>
        </is>
      </c>
      <c r="C149" s="67" t="n">
        <v>247.455612</v>
      </c>
      <c r="D149" s="67" t="n">
        <v>258.737671</v>
      </c>
      <c r="E149" s="67" t="n">
        <v>270.374786</v>
      </c>
      <c r="F149" s="67" t="n">
        <v>282.69928</v>
      </c>
      <c r="G149" s="67" t="n">
        <v>295.657196</v>
      </c>
      <c r="H149" s="67" t="n">
        <v>309.110779</v>
      </c>
      <c r="I149" s="67" t="n">
        <v>322.798248</v>
      </c>
      <c r="J149" s="67" t="n">
        <v>336.600006</v>
      </c>
      <c r="K149" s="67" t="n">
        <v>350.983368</v>
      </c>
      <c r="L149" s="67" t="n">
        <v>365.980988</v>
      </c>
      <c r="M149" s="67" t="n">
        <v>381.221405</v>
      </c>
      <c r="N149" s="67" t="n">
        <v>396.728699</v>
      </c>
      <c r="O149" s="67" t="n">
        <v>412.496399</v>
      </c>
      <c r="P149" s="67" t="n">
        <v>428.514343</v>
      </c>
      <c r="Q149" s="67" t="n">
        <v>445.13446</v>
      </c>
      <c r="R149" s="67" t="n">
        <v>462.351257</v>
      </c>
      <c r="S149" s="67" t="n">
        <v>479.925995</v>
      </c>
      <c r="T149" s="67" t="n">
        <v>497.881927</v>
      </c>
      <c r="U149" s="67" t="n">
        <v>516.258179</v>
      </c>
      <c r="V149" s="67" t="n">
        <v>535.24231</v>
      </c>
      <c r="W149" s="67" t="n">
        <v>554.559021</v>
      </c>
      <c r="X149" s="67" t="n">
        <v>574.389832</v>
      </c>
      <c r="Y149" s="67" t="n">
        <v>594.858276</v>
      </c>
      <c r="Z149" s="67" t="n">
        <v>615.671143</v>
      </c>
      <c r="AA149" s="67" t="n">
        <v>636.967834</v>
      </c>
      <c r="AB149" s="67" t="n">
        <v>658.6669920000001</v>
      </c>
      <c r="AC149" s="67" t="n">
        <v>680.970703</v>
      </c>
      <c r="AD149" s="67" t="n">
        <v>703.612244</v>
      </c>
      <c r="AE149" s="67" t="n">
        <v>726.253906</v>
      </c>
      <c r="AF149" s="67" t="n">
        <v>749.595703</v>
      </c>
      <c r="AG149" s="67" t="n">
        <v>774.0271</v>
      </c>
      <c r="AH149" s="67" t="n">
        <v>798.9830930000001</v>
      </c>
      <c r="AI149" s="103" t="n">
        <v>0.038534</v>
      </c>
      <c r="AJ149" s="69" t="n"/>
      <c r="AK149" s="104" t="n"/>
    </row>
    <row r="150" ht="15" customHeight="1" s="44">
      <c r="A150" s="62" t="inlineStr">
        <is>
          <t>ATE000:sal_SE_Asia-nb</t>
        </is>
      </c>
      <c r="B150" s="66" t="inlineStr">
        <is>
          <t xml:space="preserve">    Narrow Body Aircraft</t>
        </is>
      </c>
      <c r="C150" s="67" t="n">
        <v>148.121292</v>
      </c>
      <c r="D150" s="67" t="n">
        <v>154.874481</v>
      </c>
      <c r="E150" s="67" t="n">
        <v>161.840195</v>
      </c>
      <c r="F150" s="67" t="n">
        <v>169.217346</v>
      </c>
      <c r="G150" s="67" t="n">
        <v>176.973663</v>
      </c>
      <c r="H150" s="67" t="n">
        <v>185.026688</v>
      </c>
      <c r="I150" s="67" t="n">
        <v>193.219666</v>
      </c>
      <c r="J150" s="67" t="n">
        <v>201.481094</v>
      </c>
      <c r="K150" s="67" t="n">
        <v>210.090652</v>
      </c>
      <c r="L150" s="67" t="n">
        <v>219.067886</v>
      </c>
      <c r="M150" s="67" t="n">
        <v>228.190445</v>
      </c>
      <c r="N150" s="67" t="n">
        <v>237.472778</v>
      </c>
      <c r="O150" s="67" t="n">
        <v>246.910965</v>
      </c>
      <c r="P150" s="67" t="n">
        <v>256.498932</v>
      </c>
      <c r="Q150" s="67" t="n">
        <v>266.447357</v>
      </c>
      <c r="R150" s="67" t="n">
        <v>276.75293</v>
      </c>
      <c r="S150" s="67" t="n">
        <v>287.272766</v>
      </c>
      <c r="T150" s="67" t="n">
        <v>298.020782</v>
      </c>
      <c r="U150" s="67" t="n">
        <v>309.020386</v>
      </c>
      <c r="V150" s="67" t="n">
        <v>320.383881</v>
      </c>
      <c r="W150" s="67" t="n">
        <v>331.946411</v>
      </c>
      <c r="X150" s="67" t="n">
        <v>343.81665</v>
      </c>
      <c r="Y150" s="67" t="n">
        <v>356.068634</v>
      </c>
      <c r="Z150" s="67" t="n">
        <v>368.526733</v>
      </c>
      <c r="AA150" s="67" t="n">
        <v>381.274475</v>
      </c>
      <c r="AB150" s="67" t="n">
        <v>394.263092</v>
      </c>
      <c r="AC150" s="67" t="n">
        <v>407.613525</v>
      </c>
      <c r="AD150" s="67" t="n">
        <v>421.16626</v>
      </c>
      <c r="AE150" s="67" t="n">
        <v>434.719086</v>
      </c>
      <c r="AF150" s="67" t="n">
        <v>448.690918</v>
      </c>
      <c r="AG150" s="67" t="n">
        <v>463.314972</v>
      </c>
      <c r="AH150" s="67" t="n">
        <v>478.253082</v>
      </c>
      <c r="AI150" s="103" t="n">
        <v>0.038534</v>
      </c>
      <c r="AJ150" s="69" t="n"/>
      <c r="AK150" s="104" t="n"/>
    </row>
    <row r="151" ht="15" customHeight="1" s="44">
      <c r="A151" s="62" t="inlineStr">
        <is>
          <t>ATE000:sal_SE_Asia-wb</t>
        </is>
      </c>
      <c r="B151" s="66" t="inlineStr">
        <is>
          <t xml:space="preserve">    Wide Body Aircraft</t>
        </is>
      </c>
      <c r="C151" s="67" t="n">
        <v>57.588757</v>
      </c>
      <c r="D151" s="67" t="n">
        <v>60.214363</v>
      </c>
      <c r="E151" s="67" t="n">
        <v>62.922592</v>
      </c>
      <c r="F151" s="67" t="n">
        <v>65.79078699999999</v>
      </c>
      <c r="G151" s="67" t="n">
        <v>68.806404</v>
      </c>
      <c r="H151" s="67" t="n">
        <v>71.937378</v>
      </c>
      <c r="I151" s="67" t="n">
        <v>75.122765</v>
      </c>
      <c r="J151" s="67" t="n">
        <v>78.334763</v>
      </c>
      <c r="K151" s="67" t="n">
        <v>81.682098</v>
      </c>
      <c r="L151" s="67" t="n">
        <v>85.17240099999999</v>
      </c>
      <c r="M151" s="67" t="n">
        <v>88.71920799999999</v>
      </c>
      <c r="N151" s="67" t="n">
        <v>92.328125</v>
      </c>
      <c r="O151" s="67" t="n">
        <v>95.997643</v>
      </c>
      <c r="P151" s="67" t="n">
        <v>99.72539500000001</v>
      </c>
      <c r="Q151" s="67" t="n">
        <v>103.593285</v>
      </c>
      <c r="R151" s="67" t="n">
        <v>107.600037</v>
      </c>
      <c r="S151" s="67" t="n">
        <v>111.690102</v>
      </c>
      <c r="T151" s="67" t="n">
        <v>115.868866</v>
      </c>
      <c r="U151" s="67" t="n">
        <v>120.145454</v>
      </c>
      <c r="V151" s="67" t="n">
        <v>124.563515</v>
      </c>
      <c r="W151" s="67" t="n">
        <v>129.058975</v>
      </c>
      <c r="X151" s="67" t="n">
        <v>133.674057</v>
      </c>
      <c r="Y151" s="67" t="n">
        <v>138.437546</v>
      </c>
      <c r="Z151" s="67" t="n">
        <v>143.281189</v>
      </c>
      <c r="AA151" s="67" t="n">
        <v>148.237442</v>
      </c>
      <c r="AB151" s="67" t="n">
        <v>153.287354</v>
      </c>
      <c r="AC151" s="67" t="n">
        <v>158.477951</v>
      </c>
      <c r="AD151" s="67" t="n">
        <v>163.747162</v>
      </c>
      <c r="AE151" s="67" t="n">
        <v>169.016418</v>
      </c>
      <c r="AF151" s="67" t="n">
        <v>174.448593</v>
      </c>
      <c r="AG151" s="67" t="n">
        <v>180.134354</v>
      </c>
      <c r="AH151" s="67" t="n">
        <v>185.9422</v>
      </c>
      <c r="AI151" s="103" t="n">
        <v>0.038534</v>
      </c>
      <c r="AJ151" s="69" t="n"/>
      <c r="AK151" s="104" t="n"/>
    </row>
    <row r="152" ht="15" customHeight="1" s="44">
      <c r="A152" s="62" t="inlineStr">
        <is>
          <t>ATE000:sal_SE_Asia-rj</t>
        </is>
      </c>
      <c r="B152" s="66" t="inlineStr">
        <is>
          <t xml:space="preserve">    Regional Jets</t>
        </is>
      </c>
      <c r="C152" s="67" t="n">
        <v>41.74556</v>
      </c>
      <c r="D152" s="67" t="n">
        <v>43.648838</v>
      </c>
      <c r="E152" s="67" t="n">
        <v>45.612007</v>
      </c>
      <c r="F152" s="67" t="n">
        <v>47.691135</v>
      </c>
      <c r="G152" s="67" t="n">
        <v>49.877129</v>
      </c>
      <c r="H152" s="67" t="n">
        <v>52.14674</v>
      </c>
      <c r="I152" s="67" t="n">
        <v>54.455799</v>
      </c>
      <c r="J152" s="67" t="n">
        <v>56.784142</v>
      </c>
      <c r="K152" s="67" t="n">
        <v>59.210598</v>
      </c>
      <c r="L152" s="67" t="n">
        <v>61.740692</v>
      </c>
      <c r="M152" s="67" t="n">
        <v>64.31173699999999</v>
      </c>
      <c r="N152" s="67" t="n">
        <v>66.92781100000001</v>
      </c>
      <c r="O152" s="67" t="n">
        <v>69.587807</v>
      </c>
      <c r="P152" s="67" t="n">
        <v>72.290024</v>
      </c>
      <c r="Q152" s="67" t="n">
        <v>75.093819</v>
      </c>
      <c r="R152" s="67" t="n">
        <v>77.998276</v>
      </c>
      <c r="S152" s="67" t="n">
        <v>80.963127</v>
      </c>
      <c r="T152" s="67" t="n">
        <v>83.992271</v>
      </c>
      <c r="U152" s="67" t="n">
        <v>87.092331</v>
      </c>
      <c r="V152" s="67" t="n">
        <v>90.294945</v>
      </c>
      <c r="W152" s="67" t="n">
        <v>93.553658</v>
      </c>
      <c r="X152" s="67" t="n">
        <v>96.899086</v>
      </c>
      <c r="Y152" s="67" t="n">
        <v>100.352104</v>
      </c>
      <c r="Z152" s="67" t="n">
        <v>103.86322</v>
      </c>
      <c r="AA152" s="67" t="n">
        <v>107.455956</v>
      </c>
      <c r="AB152" s="67" t="n">
        <v>111.116585</v>
      </c>
      <c r="AC152" s="67" t="n">
        <v>114.879204</v>
      </c>
      <c r="AD152" s="67" t="n">
        <v>118.698807</v>
      </c>
      <c r="AE152" s="67" t="n">
        <v>122.518433</v>
      </c>
      <c r="AF152" s="67" t="n">
        <v>126.456192</v>
      </c>
      <c r="AG152" s="67" t="n">
        <v>130.577728</v>
      </c>
      <c r="AH152" s="67" t="n">
        <v>134.787796</v>
      </c>
      <c r="AI152" s="103" t="n">
        <v>0.038534</v>
      </c>
      <c r="AJ152" s="69" t="n"/>
      <c r="AK152" s="104" t="n"/>
    </row>
    <row r="153" ht="15" customHeight="1" s="44">
      <c r="A153" s="62" t="inlineStr">
        <is>
          <t>ATE000:sal_SW_Asia</t>
        </is>
      </c>
      <c r="B153" s="66" t="inlineStr">
        <is>
          <t xml:space="preserve">  Southwest Asia</t>
        </is>
      </c>
      <c r="C153" s="67" t="n">
        <v>62.789173</v>
      </c>
      <c r="D153" s="67" t="n">
        <v>66.75804100000001</v>
      </c>
      <c r="E153" s="67" t="n">
        <v>70.778076</v>
      </c>
      <c r="F153" s="67" t="n">
        <v>74.987656</v>
      </c>
      <c r="G153" s="67" t="n">
        <v>79.527237</v>
      </c>
      <c r="H153" s="67" t="n">
        <v>84.39959</v>
      </c>
      <c r="I153" s="67" t="n">
        <v>89.486664</v>
      </c>
      <c r="J153" s="67" t="n">
        <v>94.798332</v>
      </c>
      <c r="K153" s="67" t="n">
        <v>100.394485</v>
      </c>
      <c r="L153" s="67" t="n">
        <v>106.23336</v>
      </c>
      <c r="M153" s="67" t="n">
        <v>112.257584</v>
      </c>
      <c r="N153" s="67" t="n">
        <v>118.479492</v>
      </c>
      <c r="O153" s="67" t="n">
        <v>124.92057</v>
      </c>
      <c r="P153" s="67" t="n">
        <v>131.633026</v>
      </c>
      <c r="Q153" s="67" t="n">
        <v>138.669693</v>
      </c>
      <c r="R153" s="67" t="n">
        <v>145.991211</v>
      </c>
      <c r="S153" s="67" t="n">
        <v>153.565445</v>
      </c>
      <c r="T153" s="67" t="n">
        <v>161.449448</v>
      </c>
      <c r="U153" s="67" t="n">
        <v>169.637589</v>
      </c>
      <c r="V153" s="67" t="n">
        <v>178.127563</v>
      </c>
      <c r="W153" s="67" t="n">
        <v>186.851929</v>
      </c>
      <c r="X153" s="67" t="n">
        <v>195.907333</v>
      </c>
      <c r="Y153" s="67" t="n">
        <v>205.31163</v>
      </c>
      <c r="Z153" s="67" t="n">
        <v>214.969757</v>
      </c>
      <c r="AA153" s="67" t="n">
        <v>224.913239</v>
      </c>
      <c r="AB153" s="67" t="n">
        <v>235.103897</v>
      </c>
      <c r="AC153" s="67" t="n">
        <v>245.611008</v>
      </c>
      <c r="AD153" s="67" t="n">
        <v>256.372223</v>
      </c>
      <c r="AE153" s="67" t="n">
        <v>267.331726</v>
      </c>
      <c r="AF153" s="67" t="n">
        <v>278.599976</v>
      </c>
      <c r="AG153" s="67" t="n">
        <v>290.289764</v>
      </c>
      <c r="AH153" s="67" t="n">
        <v>302.279846</v>
      </c>
      <c r="AI153" s="103" t="n">
        <v>0.052003</v>
      </c>
      <c r="AJ153" s="69" t="n"/>
      <c r="AK153" s="104" t="n"/>
    </row>
    <row r="154" ht="15" customHeight="1" s="44">
      <c r="A154" s="62" t="inlineStr">
        <is>
          <t>ATE000:sal_SW_Asia-nb</t>
        </is>
      </c>
      <c r="B154" s="66" t="inlineStr">
        <is>
          <t xml:space="preserve">    Narrow Body Aircraft</t>
        </is>
      </c>
      <c r="C154" s="67" t="n">
        <v>45.389763</v>
      </c>
      <c r="D154" s="67" t="n">
        <v>48.258823</v>
      </c>
      <c r="E154" s="67" t="n">
        <v>51.164875</v>
      </c>
      <c r="F154" s="67" t="n">
        <v>54.207947</v>
      </c>
      <c r="G154" s="67" t="n">
        <v>57.489571</v>
      </c>
      <c r="H154" s="67" t="n">
        <v>61.011753</v>
      </c>
      <c r="I154" s="67" t="n">
        <v>64.689156</v>
      </c>
      <c r="J154" s="67" t="n">
        <v>68.528915</v>
      </c>
      <c r="K154" s="67" t="n">
        <v>72.574326</v>
      </c>
      <c r="L154" s="67" t="n">
        <v>76.795197</v>
      </c>
      <c r="M154" s="67" t="n">
        <v>81.150063</v>
      </c>
      <c r="N154" s="67" t="n">
        <v>85.64782700000001</v>
      </c>
      <c r="O154" s="67" t="n">
        <v>90.304024</v>
      </c>
      <c r="P154" s="67" t="n">
        <v>95.156403</v>
      </c>
      <c r="Q154" s="67" t="n">
        <v>100.243149</v>
      </c>
      <c r="R154" s="67" t="n">
        <v>105.535812</v>
      </c>
      <c r="S154" s="67" t="n">
        <v>111.011177</v>
      </c>
      <c r="T154" s="67" t="n">
        <v>116.710442</v>
      </c>
      <c r="U154" s="67" t="n">
        <v>122.629593</v>
      </c>
      <c r="V154" s="67" t="n">
        <v>128.766907</v>
      </c>
      <c r="W154" s="67" t="n">
        <v>135.073685</v>
      </c>
      <c r="X154" s="67" t="n">
        <v>141.619751</v>
      </c>
      <c r="Y154" s="67" t="n">
        <v>148.418045</v>
      </c>
      <c r="Z154" s="67" t="n">
        <v>155.399826</v>
      </c>
      <c r="AA154" s="67" t="n">
        <v>162.587891</v>
      </c>
      <c r="AB154" s="67" t="n">
        <v>169.954636</v>
      </c>
      <c r="AC154" s="67" t="n">
        <v>177.550125</v>
      </c>
      <c r="AD154" s="67" t="n">
        <v>185.32933</v>
      </c>
      <c r="AE154" s="67" t="n">
        <v>193.251846</v>
      </c>
      <c r="AF154" s="67" t="n">
        <v>201.397583</v>
      </c>
      <c r="AG154" s="67" t="n">
        <v>209.848038</v>
      </c>
      <c r="AH154" s="67" t="n">
        <v>218.515549</v>
      </c>
      <c r="AI154" s="103" t="n">
        <v>0.052003</v>
      </c>
      <c r="AJ154" s="69" t="n"/>
      <c r="AK154" s="104" t="n"/>
    </row>
    <row r="155" ht="15" customHeight="1" s="44">
      <c r="A155" s="62" t="inlineStr">
        <is>
          <t>ATE000:sal_SW_Asia-wb</t>
        </is>
      </c>
      <c r="B155" s="66" t="inlineStr">
        <is>
          <t xml:space="preserve">    Wide Body Aircraft</t>
        </is>
      </c>
      <c r="C155" s="67" t="n">
        <v>8.888828</v>
      </c>
      <c r="D155" s="67" t="n">
        <v>9.450685999999999</v>
      </c>
      <c r="E155" s="67" t="n">
        <v>10.019787</v>
      </c>
      <c r="F155" s="67" t="n">
        <v>10.615724</v>
      </c>
      <c r="G155" s="67" t="n">
        <v>11.258373</v>
      </c>
      <c r="H155" s="67" t="n">
        <v>11.948134</v>
      </c>
      <c r="I155" s="67" t="n">
        <v>12.668292</v>
      </c>
      <c r="J155" s="67" t="n">
        <v>13.420245</v>
      </c>
      <c r="K155" s="67" t="n">
        <v>14.212471</v>
      </c>
      <c r="L155" s="67" t="n">
        <v>15.039059</v>
      </c>
      <c r="M155" s="67" t="n">
        <v>15.891887</v>
      </c>
      <c r="N155" s="67" t="n">
        <v>16.772699</v>
      </c>
      <c r="O155" s="67" t="n">
        <v>17.684538</v>
      </c>
      <c r="P155" s="67" t="n">
        <v>18.634792</v>
      </c>
      <c r="Q155" s="67" t="n">
        <v>19.630949</v>
      </c>
      <c r="R155" s="67" t="n">
        <v>20.667431</v>
      </c>
      <c r="S155" s="67" t="n">
        <v>21.739685</v>
      </c>
      <c r="T155" s="67" t="n">
        <v>22.855795</v>
      </c>
      <c r="U155" s="67" t="n">
        <v>24.014959</v>
      </c>
      <c r="V155" s="67" t="n">
        <v>25.216852</v>
      </c>
      <c r="W155" s="67" t="n">
        <v>26.451929</v>
      </c>
      <c r="X155" s="67" t="n">
        <v>27.733866</v>
      </c>
      <c r="Y155" s="67" t="n">
        <v>29.065197</v>
      </c>
      <c r="Z155" s="67" t="n">
        <v>30.432465</v>
      </c>
      <c r="AA155" s="67" t="n">
        <v>31.840126</v>
      </c>
      <c r="AB155" s="67" t="n">
        <v>33.28278</v>
      </c>
      <c r="AC155" s="67" t="n">
        <v>34.770229</v>
      </c>
      <c r="AD155" s="67" t="n">
        <v>36.293659</v>
      </c>
      <c r="AE155" s="67" t="n">
        <v>37.84515</v>
      </c>
      <c r="AF155" s="67" t="n">
        <v>39.440357</v>
      </c>
      <c r="AG155" s="67" t="n">
        <v>41.095238</v>
      </c>
      <c r="AH155" s="67" t="n">
        <v>42.792622</v>
      </c>
      <c r="AI155" s="103" t="n">
        <v>0.052003</v>
      </c>
      <c r="AJ155" s="69" t="n"/>
      <c r="AK155" s="104" t="n"/>
    </row>
    <row r="156" ht="15" customHeight="1" s="44">
      <c r="A156" s="62" t="inlineStr">
        <is>
          <t>ATE000:sal_SW_Asia-rj</t>
        </is>
      </c>
      <c r="B156" s="66" t="inlineStr">
        <is>
          <t xml:space="preserve">    Regional Jets</t>
        </is>
      </c>
      <c r="C156" s="67" t="n">
        <v>8.510581</v>
      </c>
      <c r="D156" s="67" t="n">
        <v>9.04853</v>
      </c>
      <c r="E156" s="67" t="n">
        <v>9.593413</v>
      </c>
      <c r="F156" s="67" t="n">
        <v>10.163989</v>
      </c>
      <c r="G156" s="67" t="n">
        <v>10.779295</v>
      </c>
      <c r="H156" s="67" t="n">
        <v>11.439703</v>
      </c>
      <c r="I156" s="67" t="n">
        <v>12.129216</v>
      </c>
      <c r="J156" s="67" t="n">
        <v>12.849172</v>
      </c>
      <c r="K156" s="67" t="n">
        <v>13.607686</v>
      </c>
      <c r="L156" s="67" t="n">
        <v>14.399099</v>
      </c>
      <c r="M156" s="67" t="n">
        <v>15.215636</v>
      </c>
      <c r="N156" s="67" t="n">
        <v>16.058968</v>
      </c>
      <c r="O156" s="67" t="n">
        <v>16.932005</v>
      </c>
      <c r="P156" s="67" t="n">
        <v>17.841825</v>
      </c>
      <c r="Q156" s="67" t="n">
        <v>18.795591</v>
      </c>
      <c r="R156" s="67" t="n">
        <v>19.787966</v>
      </c>
      <c r="S156" s="67" t="n">
        <v>20.814594</v>
      </c>
      <c r="T156" s="67" t="n">
        <v>21.883209</v>
      </c>
      <c r="U156" s="67" t="n">
        <v>22.993046</v>
      </c>
      <c r="V156" s="67" t="n">
        <v>24.143795</v>
      </c>
      <c r="W156" s="67" t="n">
        <v>25.326315</v>
      </c>
      <c r="X156" s="67" t="n">
        <v>26.553705</v>
      </c>
      <c r="Y156" s="67" t="n">
        <v>27.828382</v>
      </c>
      <c r="Z156" s="67" t="n">
        <v>29.137466</v>
      </c>
      <c r="AA156" s="67" t="n">
        <v>30.485228</v>
      </c>
      <c r="AB156" s="67" t="n">
        <v>31.866491</v>
      </c>
      <c r="AC156" s="67" t="n">
        <v>33.290646</v>
      </c>
      <c r="AD156" s="67" t="n">
        <v>34.749249</v>
      </c>
      <c r="AE156" s="67" t="n">
        <v>36.234722</v>
      </c>
      <c r="AF156" s="67" t="n">
        <v>37.762047</v>
      </c>
      <c r="AG156" s="67" t="n">
        <v>39.346504</v>
      </c>
      <c r="AH156" s="67" t="n">
        <v>40.971668</v>
      </c>
      <c r="AI156" s="103" t="n">
        <v>0.052003</v>
      </c>
      <c r="AJ156" s="69" t="n"/>
      <c r="AK156" s="104" t="n"/>
    </row>
    <row r="157" ht="15" customHeight="1" s="44">
      <c r="A157" s="62" t="inlineStr">
        <is>
          <t>ATE000:sal_Oceania</t>
        </is>
      </c>
      <c r="B157" s="66" t="inlineStr">
        <is>
          <t xml:space="preserve">  Oceania</t>
        </is>
      </c>
      <c r="C157" s="67" t="n">
        <v>34.255257</v>
      </c>
      <c r="D157" s="67" t="n">
        <v>35.199181</v>
      </c>
      <c r="E157" s="67" t="n">
        <v>36.249947</v>
      </c>
      <c r="F157" s="67" t="n">
        <v>37.342125</v>
      </c>
      <c r="G157" s="67" t="n">
        <v>38.369133</v>
      </c>
      <c r="H157" s="67" t="n">
        <v>39.364658</v>
      </c>
      <c r="I157" s="67" t="n">
        <v>40.317589</v>
      </c>
      <c r="J157" s="67" t="n">
        <v>41.248535</v>
      </c>
      <c r="K157" s="67" t="n">
        <v>42.190048</v>
      </c>
      <c r="L157" s="67" t="n">
        <v>43.165565</v>
      </c>
      <c r="M157" s="67" t="n">
        <v>44.157951</v>
      </c>
      <c r="N157" s="67" t="n">
        <v>45.160736</v>
      </c>
      <c r="O157" s="67" t="n">
        <v>46.14822</v>
      </c>
      <c r="P157" s="67" t="n">
        <v>47.133316</v>
      </c>
      <c r="Q157" s="67" t="n">
        <v>48.182362</v>
      </c>
      <c r="R157" s="67" t="n">
        <v>49.265167</v>
      </c>
      <c r="S157" s="67" t="n">
        <v>50.353119</v>
      </c>
      <c r="T157" s="67" t="n">
        <v>51.444756</v>
      </c>
      <c r="U157" s="67" t="n">
        <v>52.559902</v>
      </c>
      <c r="V157" s="67" t="n">
        <v>53.692047</v>
      </c>
      <c r="W157" s="67" t="n">
        <v>54.834461</v>
      </c>
      <c r="X157" s="67" t="n">
        <v>55.996811</v>
      </c>
      <c r="Y157" s="67" t="n">
        <v>57.193092</v>
      </c>
      <c r="Z157" s="67" t="n">
        <v>58.420708</v>
      </c>
      <c r="AA157" s="67" t="n">
        <v>59.669243</v>
      </c>
      <c r="AB157" s="67" t="n">
        <v>60.932785</v>
      </c>
      <c r="AC157" s="67" t="n">
        <v>62.213478</v>
      </c>
      <c r="AD157" s="67" t="n">
        <v>63.518089</v>
      </c>
      <c r="AE157" s="67" t="n">
        <v>64.812195</v>
      </c>
      <c r="AF157" s="67" t="n">
        <v>66.11203</v>
      </c>
      <c r="AG157" s="67" t="n">
        <v>67.406265</v>
      </c>
      <c r="AH157" s="67" t="n">
        <v>68.681129</v>
      </c>
      <c r="AI157" s="103" t="n">
        <v>0.022694</v>
      </c>
      <c r="AJ157" s="69" t="n"/>
      <c r="AK157" s="104" t="n"/>
    </row>
    <row r="158" ht="15" customHeight="1" s="44">
      <c r="A158" s="62" t="inlineStr">
        <is>
          <t>ATE000:sal_Oceania-nb</t>
        </is>
      </c>
      <c r="B158" s="66" t="inlineStr">
        <is>
          <t xml:space="preserve">    Narrow Body Aircraft</t>
        </is>
      </c>
      <c r="C158" s="67" t="n">
        <v>16.451538</v>
      </c>
      <c r="D158" s="67" t="n">
        <v>16.904869</v>
      </c>
      <c r="E158" s="67" t="n">
        <v>17.409513</v>
      </c>
      <c r="F158" s="67" t="n">
        <v>17.934048</v>
      </c>
      <c r="G158" s="67" t="n">
        <v>18.42728</v>
      </c>
      <c r="H158" s="67" t="n">
        <v>18.905396</v>
      </c>
      <c r="I158" s="67" t="n">
        <v>19.363054</v>
      </c>
      <c r="J158" s="67" t="n">
        <v>19.81015</v>
      </c>
      <c r="K158" s="67" t="n">
        <v>20.262325</v>
      </c>
      <c r="L158" s="67" t="n">
        <v>20.730831</v>
      </c>
      <c r="M158" s="67" t="n">
        <v>21.207438</v>
      </c>
      <c r="N158" s="67" t="n">
        <v>21.689037</v>
      </c>
      <c r="O158" s="67" t="n">
        <v>22.16329</v>
      </c>
      <c r="P158" s="67" t="n">
        <v>22.636396</v>
      </c>
      <c r="Q158" s="67" t="n">
        <v>23.140215</v>
      </c>
      <c r="R158" s="67" t="n">
        <v>23.660246</v>
      </c>
      <c r="S158" s="67" t="n">
        <v>24.182749</v>
      </c>
      <c r="T158" s="67" t="n">
        <v>24.707022</v>
      </c>
      <c r="U158" s="67" t="n">
        <v>25.242584</v>
      </c>
      <c r="V158" s="67" t="n">
        <v>25.786312</v>
      </c>
      <c r="W158" s="67" t="n">
        <v>26.334972</v>
      </c>
      <c r="X158" s="67" t="n">
        <v>26.893206</v>
      </c>
      <c r="Y158" s="67" t="n">
        <v>27.467733</v>
      </c>
      <c r="Z158" s="67" t="n">
        <v>28.057314</v>
      </c>
      <c r="AA158" s="67" t="n">
        <v>28.656939</v>
      </c>
      <c r="AB158" s="67" t="n">
        <v>29.263773</v>
      </c>
      <c r="AC158" s="67" t="n">
        <v>29.878841</v>
      </c>
      <c r="AD158" s="67" t="n">
        <v>30.505398</v>
      </c>
      <c r="AE158" s="67" t="n">
        <v>31.126907</v>
      </c>
      <c r="AF158" s="67" t="n">
        <v>31.751169</v>
      </c>
      <c r="AG158" s="67" t="n">
        <v>32.372746</v>
      </c>
      <c r="AH158" s="67" t="n">
        <v>32.985016</v>
      </c>
      <c r="AI158" s="103" t="n">
        <v>0.022694</v>
      </c>
      <c r="AJ158" s="69" t="n"/>
      <c r="AK158" s="104" t="n"/>
    </row>
    <row r="159" ht="15" customHeight="1" s="44">
      <c r="A159" s="62" t="inlineStr">
        <is>
          <t>ATE000:sal_Oceania-wb</t>
        </is>
      </c>
      <c r="B159" s="66" t="inlineStr">
        <is>
          <t xml:space="preserve">    Wide Body Aircraft</t>
        </is>
      </c>
      <c r="C159" s="67" t="n">
        <v>7.662361</v>
      </c>
      <c r="D159" s="67" t="n">
        <v>7.873501</v>
      </c>
      <c r="E159" s="67" t="n">
        <v>8.108541000000001</v>
      </c>
      <c r="F159" s="67" t="n">
        <v>8.352843999999999</v>
      </c>
      <c r="G159" s="67" t="n">
        <v>8.582568999999999</v>
      </c>
      <c r="H159" s="67" t="n">
        <v>8.805253</v>
      </c>
      <c r="I159" s="67" t="n">
        <v>9.018409</v>
      </c>
      <c r="J159" s="67" t="n">
        <v>9.226645</v>
      </c>
      <c r="K159" s="67" t="n">
        <v>9.437246999999999</v>
      </c>
      <c r="L159" s="67" t="n">
        <v>9.655455999999999</v>
      </c>
      <c r="M159" s="67" t="n">
        <v>9.877437</v>
      </c>
      <c r="N159" s="67" t="n">
        <v>10.101744</v>
      </c>
      <c r="O159" s="67" t="n">
        <v>10.322628</v>
      </c>
      <c r="P159" s="67" t="n">
        <v>10.542979</v>
      </c>
      <c r="Q159" s="67" t="n">
        <v>10.777634</v>
      </c>
      <c r="R159" s="67" t="n">
        <v>11.01984</v>
      </c>
      <c r="S159" s="67" t="n">
        <v>11.263198</v>
      </c>
      <c r="T159" s="67" t="n">
        <v>11.50738</v>
      </c>
      <c r="U159" s="67" t="n">
        <v>11.75682</v>
      </c>
      <c r="V159" s="67" t="n">
        <v>12.010063</v>
      </c>
      <c r="W159" s="67" t="n">
        <v>12.265603</v>
      </c>
      <c r="X159" s="67" t="n">
        <v>12.525602</v>
      </c>
      <c r="Y159" s="67" t="n">
        <v>12.793191</v>
      </c>
      <c r="Z159" s="67" t="n">
        <v>13.06779</v>
      </c>
      <c r="AA159" s="67" t="n">
        <v>13.347067</v>
      </c>
      <c r="AB159" s="67" t="n">
        <v>13.629703</v>
      </c>
      <c r="AC159" s="67" t="n">
        <v>13.916173</v>
      </c>
      <c r="AD159" s="67" t="n">
        <v>14.207994</v>
      </c>
      <c r="AE159" s="67" t="n">
        <v>14.497463</v>
      </c>
      <c r="AF159" s="67" t="n">
        <v>14.788217</v>
      </c>
      <c r="AG159" s="67" t="n">
        <v>15.077717</v>
      </c>
      <c r="AH159" s="67" t="n">
        <v>15.362884</v>
      </c>
      <c r="AI159" s="103" t="n">
        <v>0.022694</v>
      </c>
      <c r="AJ159" s="69" t="n"/>
      <c r="AK159" s="104" t="n"/>
    </row>
    <row r="160" ht="15" customHeight="1" s="44">
      <c r="A160" s="62" t="inlineStr">
        <is>
          <t>ATE000:sal_Oceania-rj</t>
        </is>
      </c>
      <c r="B160" s="66" t="inlineStr">
        <is>
          <t xml:space="preserve">    Regional Jets</t>
        </is>
      </c>
      <c r="C160" s="67" t="n">
        <v>10.141359</v>
      </c>
      <c r="D160" s="67" t="n">
        <v>10.420812</v>
      </c>
      <c r="E160" s="67" t="n">
        <v>10.731891</v>
      </c>
      <c r="F160" s="67" t="n">
        <v>11.055235</v>
      </c>
      <c r="G160" s="67" t="n">
        <v>11.359282</v>
      </c>
      <c r="H160" s="67" t="n">
        <v>11.654012</v>
      </c>
      <c r="I160" s="67" t="n">
        <v>11.936129</v>
      </c>
      <c r="J160" s="67" t="n">
        <v>12.211738</v>
      </c>
      <c r="K160" s="67" t="n">
        <v>12.490475</v>
      </c>
      <c r="L160" s="67" t="n">
        <v>12.77928</v>
      </c>
      <c r="M160" s="67" t="n">
        <v>13.073078</v>
      </c>
      <c r="N160" s="67" t="n">
        <v>13.369955</v>
      </c>
      <c r="O160" s="67" t="n">
        <v>13.662304</v>
      </c>
      <c r="P160" s="67" t="n">
        <v>13.953943</v>
      </c>
      <c r="Q160" s="67" t="n">
        <v>14.264516</v>
      </c>
      <c r="R160" s="67" t="n">
        <v>14.585084</v>
      </c>
      <c r="S160" s="67" t="n">
        <v>14.907173</v>
      </c>
      <c r="T160" s="67" t="n">
        <v>15.230356</v>
      </c>
      <c r="U160" s="67" t="n">
        <v>15.560497</v>
      </c>
      <c r="V160" s="67" t="n">
        <v>15.895673</v>
      </c>
      <c r="W160" s="67" t="n">
        <v>16.233887</v>
      </c>
      <c r="X160" s="67" t="n">
        <v>16.578003</v>
      </c>
      <c r="Y160" s="67" t="n">
        <v>16.932165</v>
      </c>
      <c r="Z160" s="67" t="n">
        <v>17.295605</v>
      </c>
      <c r="AA160" s="67" t="n">
        <v>17.665236</v>
      </c>
      <c r="AB160" s="67" t="n">
        <v>18.039312</v>
      </c>
      <c r="AC160" s="67" t="n">
        <v>18.418465</v>
      </c>
      <c r="AD160" s="67" t="n">
        <v>18.804697</v>
      </c>
      <c r="AE160" s="67" t="n">
        <v>19.18782</v>
      </c>
      <c r="AF160" s="67" t="n">
        <v>19.572639</v>
      </c>
      <c r="AG160" s="67" t="n">
        <v>19.955801</v>
      </c>
      <c r="AH160" s="67" t="n">
        <v>20.333229</v>
      </c>
      <c r="AI160" s="103" t="n">
        <v>0.022694</v>
      </c>
      <c r="AJ160" s="69" t="n"/>
      <c r="AK160" s="104" t="n"/>
    </row>
    <row r="161" ht="15" customHeight="1" s="44">
      <c r="A161" s="62" t="inlineStr">
        <is>
          <t>ATE000:sal_WorldTotal</t>
        </is>
      </c>
      <c r="B161" s="65" t="inlineStr">
        <is>
          <t>Total World</t>
        </is>
      </c>
      <c r="C161" s="80" t="n">
        <v>1881.015381</v>
      </c>
      <c r="D161" s="80" t="n">
        <v>1947.80835</v>
      </c>
      <c r="E161" s="80" t="n">
        <v>2011.650757</v>
      </c>
      <c r="F161" s="80" t="n">
        <v>2076.579346</v>
      </c>
      <c r="G161" s="80" t="n">
        <v>2141.317139</v>
      </c>
      <c r="H161" s="80" t="n">
        <v>2207.108643</v>
      </c>
      <c r="I161" s="80" t="n">
        <v>2274.096924</v>
      </c>
      <c r="J161" s="80" t="n">
        <v>2340.829834</v>
      </c>
      <c r="K161" s="80" t="n">
        <v>2410.040527</v>
      </c>
      <c r="L161" s="80" t="n">
        <v>2481.663818</v>
      </c>
      <c r="M161" s="80" t="n">
        <v>2554.769775</v>
      </c>
      <c r="N161" s="80" t="n">
        <v>2628.423584</v>
      </c>
      <c r="O161" s="80" t="n">
        <v>2703.098877</v>
      </c>
      <c r="P161" s="80" t="n">
        <v>2777.888672</v>
      </c>
      <c r="Q161" s="80" t="n">
        <v>2855.234619</v>
      </c>
      <c r="R161" s="80" t="n">
        <v>2933.893799</v>
      </c>
      <c r="S161" s="80" t="n">
        <v>3012.943359</v>
      </c>
      <c r="T161" s="80" t="n">
        <v>3092.610352</v>
      </c>
      <c r="U161" s="80" t="n">
        <v>3172.964355</v>
      </c>
      <c r="V161" s="80" t="n">
        <v>3254.574463</v>
      </c>
      <c r="W161" s="80" t="n">
        <v>3337.027832</v>
      </c>
      <c r="X161" s="80" t="n">
        <v>3420.500977</v>
      </c>
      <c r="Y161" s="80" t="n">
        <v>3507.645996</v>
      </c>
      <c r="Z161" s="80" t="n">
        <v>3596.193848</v>
      </c>
      <c r="AA161" s="80" t="n">
        <v>3685.4021</v>
      </c>
      <c r="AB161" s="80" t="n">
        <v>3775.239014</v>
      </c>
      <c r="AC161" s="80" t="n">
        <v>3865.453857</v>
      </c>
      <c r="AD161" s="80" t="n">
        <v>3956.6521</v>
      </c>
      <c r="AE161" s="80" t="n">
        <v>4046.931152</v>
      </c>
      <c r="AF161" s="80" t="n">
        <v>4138.932617</v>
      </c>
      <c r="AG161" s="80" t="n">
        <v>4232.737793</v>
      </c>
      <c r="AH161" s="80" t="n">
        <v>4326.608398</v>
      </c>
      <c r="AI161" s="107" t="n">
        <v>0.027234</v>
      </c>
      <c r="AJ161" s="80" t="n"/>
      <c r="AK161" s="107" t="n"/>
    </row>
    <row r="163" ht="15" customHeight="1" s="44">
      <c r="A163" s="58" t="n"/>
      <c r="B163" s="65" t="inlineStr">
        <is>
          <t>Advanced Technology Penetration</t>
        </is>
      </c>
      <c r="C163" s="58" t="n"/>
      <c r="D163" s="58" t="n"/>
      <c r="E163" s="58" t="n"/>
      <c r="F163" s="58" t="n"/>
      <c r="G163" s="58" t="n"/>
      <c r="H163" s="58" t="n"/>
      <c r="I163" s="58" t="n"/>
      <c r="J163" s="58" t="n"/>
      <c r="K163" s="58" t="n"/>
      <c r="L163" s="58" t="n"/>
      <c r="M163" s="58" t="n"/>
      <c r="N163" s="58" t="n"/>
      <c r="O163" s="58" t="n"/>
      <c r="P163" s="58" t="n"/>
      <c r="Q163" s="58" t="n"/>
      <c r="R163" s="58" t="n"/>
      <c r="S163" s="58" t="n"/>
      <c r="T163" s="58" t="n"/>
      <c r="U163" s="58" t="n"/>
      <c r="V163" s="58" t="n"/>
      <c r="W163" s="58" t="n"/>
      <c r="X163" s="58" t="n"/>
      <c r="Y163" s="58" t="n"/>
      <c r="Z163" s="58" t="n"/>
      <c r="AA163" s="58" t="n"/>
      <c r="AB163" s="58" t="n"/>
      <c r="AC163" s="58" t="n"/>
      <c r="AD163" s="58" t="n"/>
      <c r="AE163" s="58" t="n"/>
      <c r="AF163" s="58" t="n"/>
      <c r="AG163" s="58" t="n"/>
      <c r="AH163" s="58" t="n"/>
      <c r="AI163" s="58" t="n"/>
    </row>
    <row r="164" ht="15" customHeight="1" s="44">
      <c r="A164" s="62" t="inlineStr">
        <is>
          <t>ATE000:la_gen_tech_1</t>
        </is>
      </c>
      <c r="B164" s="66" t="inlineStr">
        <is>
          <t xml:space="preserve">  General Technology 1</t>
        </is>
      </c>
      <c r="C164" s="73" t="n">
        <v>1</v>
      </c>
      <c r="D164" s="73" t="n">
        <v>0</v>
      </c>
      <c r="E164" s="73" t="n">
        <v>0</v>
      </c>
      <c r="F164" s="73" t="n">
        <v>0</v>
      </c>
      <c r="G164" s="73" t="n">
        <v>0</v>
      </c>
      <c r="H164" s="73" t="n">
        <v>0</v>
      </c>
      <c r="I164" s="73" t="n">
        <v>0</v>
      </c>
      <c r="J164" s="73" t="n">
        <v>0</v>
      </c>
      <c r="K164" s="73" t="n">
        <v>0</v>
      </c>
      <c r="L164" s="73" t="n">
        <v>0</v>
      </c>
      <c r="M164" s="73" t="n">
        <v>0</v>
      </c>
      <c r="N164" s="73" t="n">
        <v>0</v>
      </c>
      <c r="O164" s="73" t="n">
        <v>0</v>
      </c>
      <c r="P164" s="73" t="n">
        <v>0</v>
      </c>
      <c r="Q164" s="73" t="n">
        <v>0</v>
      </c>
      <c r="R164" s="73" t="n">
        <v>0</v>
      </c>
      <c r="S164" s="73" t="n">
        <v>0</v>
      </c>
      <c r="T164" s="73" t="n">
        <v>0</v>
      </c>
      <c r="U164" s="73" t="n">
        <v>0</v>
      </c>
      <c r="V164" s="73" t="n">
        <v>0</v>
      </c>
      <c r="W164" s="73" t="n">
        <v>0</v>
      </c>
      <c r="X164" s="73" t="n">
        <v>0</v>
      </c>
      <c r="Y164" s="73" t="n">
        <v>0</v>
      </c>
      <c r="Z164" s="73" t="n">
        <v>0</v>
      </c>
      <c r="AA164" s="73" t="n">
        <v>0</v>
      </c>
      <c r="AB164" s="73" t="n">
        <v>0</v>
      </c>
      <c r="AC164" s="73" t="n">
        <v>0</v>
      </c>
      <c r="AD164" s="73" t="n">
        <v>0</v>
      </c>
      <c r="AE164" s="73" t="n">
        <v>0</v>
      </c>
      <c r="AF164" s="73" t="n">
        <v>0</v>
      </c>
      <c r="AG164" s="73" t="n">
        <v>0</v>
      </c>
      <c r="AH164" s="73" t="n">
        <v>0</v>
      </c>
      <c r="AI164" s="103" t="inlineStr">
        <is>
          <t>- -</t>
        </is>
      </c>
      <c r="AJ164" s="74" t="n"/>
      <c r="AK164" s="104" t="n"/>
    </row>
    <row r="165" ht="15" customHeight="1" s="44">
      <c r="A165" s="62" t="inlineStr">
        <is>
          <t>ATE000:la_gen_tech_2</t>
        </is>
      </c>
      <c r="B165" s="66" t="inlineStr">
        <is>
          <t xml:space="preserve">  General Technology 2</t>
        </is>
      </c>
      <c r="C165" s="73" t="n">
        <v>0</v>
      </c>
      <c r="D165" s="73" t="n">
        <v>0.417</v>
      </c>
      <c r="E165" s="73" t="n">
        <v>0.5629999999999999</v>
      </c>
      <c r="F165" s="73" t="n">
        <v>0.708</v>
      </c>
      <c r="G165" s="73" t="n">
        <v>0.854</v>
      </c>
      <c r="H165" s="73" t="n">
        <v>1</v>
      </c>
      <c r="I165" s="73" t="n">
        <v>0</v>
      </c>
      <c r="J165" s="73" t="n">
        <v>0</v>
      </c>
      <c r="K165" s="73" t="n">
        <v>0</v>
      </c>
      <c r="L165" s="73" t="n">
        <v>0</v>
      </c>
      <c r="M165" s="73" t="n">
        <v>0</v>
      </c>
      <c r="N165" s="73" t="n">
        <v>0</v>
      </c>
      <c r="O165" s="73" t="n">
        <v>0</v>
      </c>
      <c r="P165" s="73" t="n">
        <v>0</v>
      </c>
      <c r="Q165" s="73" t="n">
        <v>0</v>
      </c>
      <c r="R165" s="73" t="n">
        <v>0</v>
      </c>
      <c r="S165" s="73" t="n">
        <v>0</v>
      </c>
      <c r="T165" s="73" t="n">
        <v>0</v>
      </c>
      <c r="U165" s="73" t="n">
        <v>0</v>
      </c>
      <c r="V165" s="73" t="n">
        <v>0</v>
      </c>
      <c r="W165" s="73" t="n">
        <v>0</v>
      </c>
      <c r="X165" s="73" t="n">
        <v>0</v>
      </c>
      <c r="Y165" s="73" t="n">
        <v>0</v>
      </c>
      <c r="Z165" s="73" t="n">
        <v>0</v>
      </c>
      <c r="AA165" s="73" t="n">
        <v>0</v>
      </c>
      <c r="AB165" s="73" t="n">
        <v>0</v>
      </c>
      <c r="AC165" s="73" t="n">
        <v>0</v>
      </c>
      <c r="AD165" s="73" t="n">
        <v>0</v>
      </c>
      <c r="AE165" s="73" t="n">
        <v>0</v>
      </c>
      <c r="AF165" s="73" t="n">
        <v>0</v>
      </c>
      <c r="AG165" s="73" t="n">
        <v>0</v>
      </c>
      <c r="AH165" s="73" t="n">
        <v>0</v>
      </c>
      <c r="AI165" s="103" t="inlineStr">
        <is>
          <t>- -</t>
        </is>
      </c>
      <c r="AJ165" s="74" t="n"/>
      <c r="AK165" s="104" t="n"/>
    </row>
    <row r="166" ht="15" customHeight="1" s="44">
      <c r="A166" s="62" t="inlineStr">
        <is>
          <t>ATE000:la_gen_tech_3</t>
        </is>
      </c>
      <c r="B166" s="66" t="inlineStr">
        <is>
          <t xml:space="preserve">  General Technology 3</t>
        </is>
      </c>
      <c r="C166" s="73" t="n">
        <v>0</v>
      </c>
      <c r="D166" s="73" t="n">
        <v>0</v>
      </c>
      <c r="E166" s="73" t="n">
        <v>0</v>
      </c>
      <c r="F166" s="73" t="n">
        <v>0</v>
      </c>
      <c r="G166" s="73" t="n">
        <v>0</v>
      </c>
      <c r="H166" s="73" t="n">
        <v>0</v>
      </c>
      <c r="I166" s="73" t="n">
        <v>0.5</v>
      </c>
      <c r="J166" s="73" t="n">
        <v>0.625</v>
      </c>
      <c r="K166" s="73" t="n">
        <v>0.75</v>
      </c>
      <c r="L166" s="73" t="n">
        <v>0.875</v>
      </c>
      <c r="M166" s="73" t="n">
        <v>1</v>
      </c>
      <c r="N166" s="73" t="n">
        <v>0</v>
      </c>
      <c r="O166" s="73" t="n">
        <v>0</v>
      </c>
      <c r="P166" s="73" t="n">
        <v>0</v>
      </c>
      <c r="Q166" s="73" t="n">
        <v>0</v>
      </c>
      <c r="R166" s="73" t="n">
        <v>0</v>
      </c>
      <c r="S166" s="73" t="n">
        <v>0</v>
      </c>
      <c r="T166" s="73" t="n">
        <v>0</v>
      </c>
      <c r="U166" s="73" t="n">
        <v>0</v>
      </c>
      <c r="V166" s="73" t="n">
        <v>0</v>
      </c>
      <c r="W166" s="73" t="n">
        <v>0</v>
      </c>
      <c r="X166" s="73" t="n">
        <v>0</v>
      </c>
      <c r="Y166" s="73" t="n">
        <v>0</v>
      </c>
      <c r="Z166" s="73" t="n">
        <v>0</v>
      </c>
      <c r="AA166" s="73" t="n">
        <v>0</v>
      </c>
      <c r="AB166" s="73" t="n">
        <v>0</v>
      </c>
      <c r="AC166" s="73" t="n">
        <v>0</v>
      </c>
      <c r="AD166" s="73" t="n">
        <v>0</v>
      </c>
      <c r="AE166" s="73" t="n">
        <v>0</v>
      </c>
      <c r="AF166" s="73" t="n">
        <v>0</v>
      </c>
      <c r="AG166" s="73" t="n">
        <v>0</v>
      </c>
      <c r="AH166" s="73" t="n">
        <v>0</v>
      </c>
      <c r="AI166" s="103" t="inlineStr">
        <is>
          <t>- -</t>
        </is>
      </c>
      <c r="AJ166" s="74" t="n"/>
      <c r="AK166" s="104" t="n"/>
    </row>
    <row r="167" ht="15" customHeight="1" s="44">
      <c r="A167" s="62" t="inlineStr">
        <is>
          <t>ATE000:la_gen_tech_4</t>
        </is>
      </c>
      <c r="B167" s="66" t="inlineStr">
        <is>
          <t xml:space="preserve">  General Technology 4</t>
        </is>
      </c>
      <c r="C167" s="73" t="n">
        <v>0</v>
      </c>
      <c r="D167" s="73" t="n">
        <v>0</v>
      </c>
      <c r="E167" s="73" t="n">
        <v>0</v>
      </c>
      <c r="F167" s="73" t="n">
        <v>0</v>
      </c>
      <c r="G167" s="73" t="n">
        <v>0</v>
      </c>
      <c r="H167" s="73" t="n">
        <v>0</v>
      </c>
      <c r="I167" s="73" t="n">
        <v>0</v>
      </c>
      <c r="J167" s="73" t="n">
        <v>0</v>
      </c>
      <c r="K167" s="73" t="n">
        <v>0</v>
      </c>
      <c r="L167" s="73" t="n">
        <v>0</v>
      </c>
      <c r="M167" s="73" t="n">
        <v>0</v>
      </c>
      <c r="N167" s="73" t="n">
        <v>0.857</v>
      </c>
      <c r="O167" s="73" t="n">
        <v>0.893</v>
      </c>
      <c r="P167" s="73" t="n">
        <v>0.929</v>
      </c>
      <c r="Q167" s="73" t="n">
        <v>0.964</v>
      </c>
      <c r="R167" s="73" t="n">
        <v>1</v>
      </c>
      <c r="S167" s="73" t="n">
        <v>0</v>
      </c>
      <c r="T167" s="73" t="n">
        <v>0</v>
      </c>
      <c r="U167" s="73" t="n">
        <v>0</v>
      </c>
      <c r="V167" s="73" t="n">
        <v>0</v>
      </c>
      <c r="W167" s="73" t="n">
        <v>0</v>
      </c>
      <c r="X167" s="73" t="n">
        <v>0</v>
      </c>
      <c r="Y167" s="73" t="n">
        <v>0</v>
      </c>
      <c r="Z167" s="73" t="n">
        <v>0</v>
      </c>
      <c r="AA167" s="73" t="n">
        <v>0</v>
      </c>
      <c r="AB167" s="73" t="n">
        <v>0</v>
      </c>
      <c r="AC167" s="73" t="n">
        <v>0</v>
      </c>
      <c r="AD167" s="73" t="n">
        <v>0</v>
      </c>
      <c r="AE167" s="73" t="n">
        <v>0</v>
      </c>
      <c r="AF167" s="73" t="n">
        <v>0</v>
      </c>
      <c r="AG167" s="73" t="n">
        <v>0</v>
      </c>
      <c r="AH167" s="73" t="n">
        <v>0</v>
      </c>
      <c r="AI167" s="103" t="inlineStr">
        <is>
          <t>- -</t>
        </is>
      </c>
      <c r="AJ167" s="74" t="n"/>
      <c r="AK167" s="104" t="n"/>
    </row>
    <row r="168" ht="15" customHeight="1" s="44">
      <c r="A168" s="62" t="inlineStr">
        <is>
          <t>ATE000:la_gen_tech_5</t>
        </is>
      </c>
      <c r="B168" s="66" t="inlineStr">
        <is>
          <t xml:space="preserve">  General Technology 5</t>
        </is>
      </c>
      <c r="C168" s="73" t="n">
        <v>0</v>
      </c>
      <c r="D168" s="73" t="n">
        <v>0</v>
      </c>
      <c r="E168" s="73" t="n">
        <v>0</v>
      </c>
      <c r="F168" s="73" t="n">
        <v>0</v>
      </c>
      <c r="G168" s="73" t="n">
        <v>0</v>
      </c>
      <c r="H168" s="73" t="n">
        <v>0</v>
      </c>
      <c r="I168" s="73" t="n">
        <v>0</v>
      </c>
      <c r="J168" s="73" t="n">
        <v>0</v>
      </c>
      <c r="K168" s="73" t="n">
        <v>0</v>
      </c>
      <c r="L168" s="73" t="n">
        <v>0</v>
      </c>
      <c r="M168" s="73" t="n">
        <v>0</v>
      </c>
      <c r="N168" s="73" t="n">
        <v>0</v>
      </c>
      <c r="O168" s="73" t="n">
        <v>0</v>
      </c>
      <c r="P168" s="73" t="n">
        <v>0</v>
      </c>
      <c r="Q168" s="73" t="n">
        <v>0</v>
      </c>
      <c r="R168" s="73" t="n">
        <v>0</v>
      </c>
      <c r="S168" s="73" t="n">
        <v>0.824</v>
      </c>
      <c r="T168" s="73" t="n">
        <v>0.859</v>
      </c>
      <c r="U168" s="73" t="n">
        <v>0.894</v>
      </c>
      <c r="V168" s="73" t="n">
        <v>0.929</v>
      </c>
      <c r="W168" s="73" t="n">
        <v>0.965</v>
      </c>
      <c r="X168" s="73" t="n">
        <v>1</v>
      </c>
      <c r="Y168" s="73" t="n">
        <v>1</v>
      </c>
      <c r="Z168" s="73" t="n">
        <v>1</v>
      </c>
      <c r="AA168" s="73" t="n">
        <v>1</v>
      </c>
      <c r="AB168" s="73" t="n">
        <v>1</v>
      </c>
      <c r="AC168" s="73" t="n">
        <v>1</v>
      </c>
      <c r="AD168" s="73" t="n">
        <v>1</v>
      </c>
      <c r="AE168" s="73" t="n">
        <v>1</v>
      </c>
      <c r="AF168" s="73" t="n">
        <v>1</v>
      </c>
      <c r="AG168" s="73" t="n">
        <v>1</v>
      </c>
      <c r="AH168" s="73" t="n">
        <v>1</v>
      </c>
      <c r="AI168" s="103" t="inlineStr">
        <is>
          <t>- -</t>
        </is>
      </c>
      <c r="AJ168" s="74" t="n"/>
      <c r="AK168" s="104" t="n"/>
    </row>
    <row r="169" ht="15" customHeight="1" s="44">
      <c r="A169" s="62" t="inlineStr">
        <is>
          <t>ATE000:la_LaminarFlowCo</t>
        </is>
      </c>
      <c r="B169" s="66" t="inlineStr">
        <is>
          <t xml:space="preserve">  Laminar Flow Control</t>
        </is>
      </c>
      <c r="C169" s="73" t="n">
        <v>7.499999999999999e-05</v>
      </c>
      <c r="D169" s="73" t="n">
        <v>7.499999999999999e-05</v>
      </c>
      <c r="E169" s="73" t="n">
        <v>7.499999999999999e-05</v>
      </c>
      <c r="F169" s="73" t="n">
        <v>7.499999999999999e-05</v>
      </c>
      <c r="G169" s="73" t="n">
        <v>7.499999999999999e-05</v>
      </c>
      <c r="H169" s="73" t="n">
        <v>7.499999999999999e-05</v>
      </c>
      <c r="I169" s="73" t="n">
        <v>7.499999999999999e-05</v>
      </c>
      <c r="J169" s="73" t="n">
        <v>7.499999999999999e-05</v>
      </c>
      <c r="K169" s="73" t="n">
        <v>7.499999999999999e-05</v>
      </c>
      <c r="L169" s="73" t="n">
        <v>7.499999999999999e-05</v>
      </c>
      <c r="M169" s="73" t="n">
        <v>7.499999999999999e-05</v>
      </c>
      <c r="N169" s="73" t="n">
        <v>7.499999999999999e-05</v>
      </c>
      <c r="O169" s="73" t="n">
        <v>7.499999999999999e-05</v>
      </c>
      <c r="P169" s="73" t="n">
        <v>7.499999999999999e-05</v>
      </c>
      <c r="Q169" s="73" t="n">
        <v>7.499999999999999e-05</v>
      </c>
      <c r="R169" s="73" t="n">
        <v>7.499999999999999e-05</v>
      </c>
      <c r="S169" s="73" t="n">
        <v>7.499999999999999e-05</v>
      </c>
      <c r="T169" s="73" t="n">
        <v>7.499999999999999e-05</v>
      </c>
      <c r="U169" s="73" t="n">
        <v>7.499999999999999e-05</v>
      </c>
      <c r="V169" s="73" t="n">
        <v>7.499999999999999e-05</v>
      </c>
      <c r="W169" s="73" t="n">
        <v>7.499999999999999e-05</v>
      </c>
      <c r="X169" s="73" t="n">
        <v>7.499999999999999e-05</v>
      </c>
      <c r="Y169" s="73" t="n">
        <v>7.499999999999999e-05</v>
      </c>
      <c r="Z169" s="73" t="n">
        <v>0.00012</v>
      </c>
      <c r="AA169" s="73" t="n">
        <v>0.000184</v>
      </c>
      <c r="AB169" s="73" t="n">
        <v>0.000285</v>
      </c>
      <c r="AC169" s="73" t="n">
        <v>0.000481</v>
      </c>
      <c r="AD169" s="73" t="n">
        <v>0.00068</v>
      </c>
      <c r="AE169" s="73" t="n">
        <v>0.001138</v>
      </c>
      <c r="AF169" s="73" t="n">
        <v>0.001824</v>
      </c>
      <c r="AG169" s="73" t="n">
        <v>0.002794</v>
      </c>
      <c r="AH169" s="73" t="n">
        <v>0.004013</v>
      </c>
      <c r="AI169" s="103" t="n">
        <v>0.137058</v>
      </c>
      <c r="AJ169" s="74" t="n"/>
      <c r="AK169" s="104" t="n"/>
    </row>
    <row r="170" ht="15" customHeight="1" s="44">
      <c r="A170" s="62" t="inlineStr">
        <is>
          <t>ATE000:la_Advanced Aero</t>
        </is>
      </c>
      <c r="B170" s="66" t="inlineStr">
        <is>
          <t xml:space="preserve">  Advanced Aerodynamics</t>
        </is>
      </c>
      <c r="C170" s="73" t="n">
        <v>7.499999999999999e-05</v>
      </c>
      <c r="D170" s="73" t="n">
        <v>7.499999999999999e-05</v>
      </c>
      <c r="E170" s="73" t="n">
        <v>7.499999999999999e-05</v>
      </c>
      <c r="F170" s="73" t="n">
        <v>7.499999999999999e-05</v>
      </c>
      <c r="G170" s="73" t="n">
        <v>7.499999999999999e-05</v>
      </c>
      <c r="H170" s="73" t="n">
        <v>7.499999999999999e-05</v>
      </c>
      <c r="I170" s="73" t="n">
        <v>0.000161</v>
      </c>
      <c r="J170" s="73" t="n">
        <v>0.000294</v>
      </c>
      <c r="K170" s="73" t="n">
        <v>0.000414</v>
      </c>
      <c r="L170" s="73" t="n">
        <v>0.00075</v>
      </c>
      <c r="M170" s="73" t="n">
        <v>0.001166</v>
      </c>
      <c r="N170" s="73" t="n">
        <v>0.001829</v>
      </c>
      <c r="O170" s="73" t="n">
        <v>0.003029</v>
      </c>
      <c r="P170" s="73" t="n">
        <v>0.004562</v>
      </c>
      <c r="Q170" s="73" t="n">
        <v>0.007634</v>
      </c>
      <c r="R170" s="73" t="n">
        <v>0.012013</v>
      </c>
      <c r="S170" s="73" t="n">
        <v>0.018683</v>
      </c>
      <c r="T170" s="73" t="n">
        <v>0.028405</v>
      </c>
      <c r="U170" s="73" t="n">
        <v>0.042839</v>
      </c>
      <c r="V170" s="73" t="n">
        <v>0.06292499999999999</v>
      </c>
      <c r="W170" s="73" t="n">
        <v>0.094594</v>
      </c>
      <c r="X170" s="73" t="n">
        <v>0.130376</v>
      </c>
      <c r="Y170" s="73" t="n">
        <v>0.186833</v>
      </c>
      <c r="Z170" s="73" t="n">
        <v>0.26858</v>
      </c>
      <c r="AA170" s="73" t="n">
        <v>0.35445</v>
      </c>
      <c r="AB170" s="73" t="n">
        <v>0.451758</v>
      </c>
      <c r="AC170" s="73" t="n">
        <v>0.569658</v>
      </c>
      <c r="AD170" s="73" t="n">
        <v>0.650732</v>
      </c>
      <c r="AE170" s="73" t="n">
        <v>0.748143</v>
      </c>
      <c r="AF170" s="73" t="n">
        <v>0.821119</v>
      </c>
      <c r="AG170" s="73" t="n">
        <v>0.872752</v>
      </c>
      <c r="AH170" s="73" t="n">
        <v>0.9071129999999999</v>
      </c>
      <c r="AI170" s="103" t="n">
        <v>0.354333</v>
      </c>
      <c r="AJ170" s="74" t="n"/>
      <c r="AK170" s="104" t="n"/>
    </row>
    <row r="171" ht="15" customHeight="1" s="44">
      <c r="A171" s="62" t="inlineStr">
        <is>
          <t>ATE000:la_WeightReducin</t>
        </is>
      </c>
      <c r="B171" s="66" t="inlineStr">
        <is>
          <t xml:space="preserve">  Weight Reducing Materials</t>
        </is>
      </c>
      <c r="C171" s="73" t="n">
        <v>7.499999999999999e-05</v>
      </c>
      <c r="D171" s="73" t="n">
        <v>7.499999999999999e-05</v>
      </c>
      <c r="E171" s="73" t="n">
        <v>7.499999999999999e-05</v>
      </c>
      <c r="F171" s="73" t="n">
        <v>7.499999999999999e-05</v>
      </c>
      <c r="G171" s="73" t="n">
        <v>7.499999999999999e-05</v>
      </c>
      <c r="H171" s="73" t="n">
        <v>7.499999999999999e-05</v>
      </c>
      <c r="I171" s="73" t="n">
        <v>7.499999999999999e-05</v>
      </c>
      <c r="J171" s="73" t="n">
        <v>7.499999999999999e-05</v>
      </c>
      <c r="K171" s="73" t="n">
        <v>7.499999999999999e-05</v>
      </c>
      <c r="L171" s="73" t="n">
        <v>7.499999999999999e-05</v>
      </c>
      <c r="M171" s="73" t="n">
        <v>7.499999999999999e-05</v>
      </c>
      <c r="N171" s="73" t="n">
        <v>7.499999999999999e-05</v>
      </c>
      <c r="O171" s="73" t="n">
        <v>7.499999999999999e-05</v>
      </c>
      <c r="P171" s="73" t="n">
        <v>7.499999999999999e-05</v>
      </c>
      <c r="Q171" s="73" t="n">
        <v>7.499999999999999e-05</v>
      </c>
      <c r="R171" s="73" t="n">
        <v>7.499999999999999e-05</v>
      </c>
      <c r="S171" s="73" t="n">
        <v>7.499999999999999e-05</v>
      </c>
      <c r="T171" s="73" t="n">
        <v>7.499999999999999e-05</v>
      </c>
      <c r="U171" s="73" t="n">
        <v>7.499999999999999e-05</v>
      </c>
      <c r="V171" s="73" t="n">
        <v>7.499999999999999e-05</v>
      </c>
      <c r="W171" s="73" t="n">
        <v>7.499999999999999e-05</v>
      </c>
      <c r="X171" s="73" t="n">
        <v>7.499999999999999e-05</v>
      </c>
      <c r="Y171" s="73" t="n">
        <v>7.499999999999999e-05</v>
      </c>
      <c r="Z171" s="73" t="n">
        <v>7.499999999999999e-05</v>
      </c>
      <c r="AA171" s="73" t="n">
        <v>7.499999999999999e-05</v>
      </c>
      <c r="AB171" s="73" t="n">
        <v>7.499999999999999e-05</v>
      </c>
      <c r="AC171" s="73" t="n">
        <v>7.499999999999999e-05</v>
      </c>
      <c r="AD171" s="73" t="n">
        <v>7.499999999999999e-05</v>
      </c>
      <c r="AE171" s="73" t="n">
        <v>7.499999999999999e-05</v>
      </c>
      <c r="AF171" s="73" t="n">
        <v>7.499999999999999e-05</v>
      </c>
      <c r="AG171" s="73" t="n">
        <v>7.499999999999999e-05</v>
      </c>
      <c r="AH171" s="73" t="n">
        <v>7.499999999999999e-05</v>
      </c>
      <c r="AI171" s="103" t="n">
        <v>0</v>
      </c>
      <c r="AJ171" s="74" t="n"/>
      <c r="AK171" s="104" t="n"/>
    </row>
    <row r="172" ht="15" customHeight="1" s="44">
      <c r="A172" s="62" t="inlineStr">
        <is>
          <t>ATE000:la_ElectricallyA</t>
        </is>
      </c>
      <c r="B172" s="66" t="inlineStr">
        <is>
          <t xml:space="preserve">  Electrically Active Controls</t>
        </is>
      </c>
      <c r="C172" s="73" t="n">
        <v>7.499999999999999e-05</v>
      </c>
      <c r="D172" s="73" t="n">
        <v>7.499999999999999e-05</v>
      </c>
      <c r="E172" s="73" t="n">
        <v>7.499999999999999e-05</v>
      </c>
      <c r="F172" s="73" t="n">
        <v>7.499999999999999e-05</v>
      </c>
      <c r="G172" s="73" t="n">
        <v>7.499999999999999e-05</v>
      </c>
      <c r="H172" s="73" t="n">
        <v>7.499999999999999e-05</v>
      </c>
      <c r="I172" s="73" t="n">
        <v>7.499999999999999e-05</v>
      </c>
      <c r="J172" s="73" t="n">
        <v>7.499999999999999e-05</v>
      </c>
      <c r="K172" s="73" t="n">
        <v>7.499999999999999e-05</v>
      </c>
      <c r="L172" s="73" t="n">
        <v>7.499999999999999e-05</v>
      </c>
      <c r="M172" s="73" t="n">
        <v>7.499999999999999e-05</v>
      </c>
      <c r="N172" s="73" t="n">
        <v>7.499999999999999e-05</v>
      </c>
      <c r="O172" s="73" t="n">
        <v>7.499999999999999e-05</v>
      </c>
      <c r="P172" s="73" t="n">
        <v>7.499999999999999e-05</v>
      </c>
      <c r="Q172" s="73" t="n">
        <v>7.499999999999999e-05</v>
      </c>
      <c r="R172" s="73" t="n">
        <v>7.499999999999999e-05</v>
      </c>
      <c r="S172" s="73" t="n">
        <v>7.499999999999999e-05</v>
      </c>
      <c r="T172" s="73" t="n">
        <v>7.499999999999999e-05</v>
      </c>
      <c r="U172" s="73" t="n">
        <v>7.499999999999999e-05</v>
      </c>
      <c r="V172" s="73" t="n">
        <v>7.499999999999999e-05</v>
      </c>
      <c r="W172" s="73" t="n">
        <v>7.499999999999999e-05</v>
      </c>
      <c r="X172" s="73" t="n">
        <v>7.499999999999999e-05</v>
      </c>
      <c r="Y172" s="73" t="n">
        <v>7.499999999999999e-05</v>
      </c>
      <c r="Z172" s="73" t="n">
        <v>7.499999999999999e-05</v>
      </c>
      <c r="AA172" s="73" t="n">
        <v>7.499999999999999e-05</v>
      </c>
      <c r="AB172" s="73" t="n">
        <v>7.499999999999999e-05</v>
      </c>
      <c r="AC172" s="73" t="n">
        <v>7.499999999999999e-05</v>
      </c>
      <c r="AD172" s="73" t="n">
        <v>7.499999999999999e-05</v>
      </c>
      <c r="AE172" s="73" t="n">
        <v>7.499999999999999e-05</v>
      </c>
      <c r="AF172" s="73" t="n">
        <v>7.499999999999999e-05</v>
      </c>
      <c r="AG172" s="73" t="n">
        <v>7.499999999999999e-05</v>
      </c>
      <c r="AH172" s="73" t="n">
        <v>7.499999999999999e-05</v>
      </c>
      <c r="AI172" s="103" t="n">
        <v>0</v>
      </c>
      <c r="AJ172" s="74" t="n"/>
      <c r="AK172" s="104" t="n"/>
    </row>
    <row r="174" ht="15" customHeight="1" s="44">
      <c r="A174" s="58" t="n"/>
      <c r="B174" s="65" t="inlineStr">
        <is>
          <t>Aircraft Efficiency (seat miles per gallon) 2/</t>
        </is>
      </c>
      <c r="C174" s="58" t="n"/>
      <c r="D174" s="58" t="n"/>
      <c r="E174" s="58" t="n"/>
      <c r="F174" s="58" t="n"/>
      <c r="G174" s="58" t="n"/>
      <c r="H174" s="58" t="n"/>
      <c r="I174" s="58" t="n"/>
      <c r="J174" s="58" t="n"/>
      <c r="K174" s="58" t="n"/>
      <c r="L174" s="58" t="n"/>
      <c r="M174" s="58" t="n"/>
      <c r="N174" s="58" t="n"/>
      <c r="O174" s="58" t="n"/>
      <c r="P174" s="58" t="n"/>
      <c r="Q174" s="58" t="n"/>
      <c r="R174" s="58" t="n"/>
      <c r="S174" s="58" t="n"/>
      <c r="T174" s="58" t="n"/>
      <c r="U174" s="58" t="n"/>
      <c r="V174" s="58" t="n"/>
      <c r="W174" s="58" t="n"/>
      <c r="X174" s="58" t="n"/>
      <c r="Y174" s="58" t="n"/>
      <c r="Z174" s="58" t="n"/>
      <c r="AA174" s="58" t="n"/>
      <c r="AB174" s="58" t="n"/>
      <c r="AC174" s="58" t="n"/>
      <c r="AD174" s="58" t="n"/>
      <c r="AE174" s="58" t="n"/>
      <c r="AF174" s="58" t="n"/>
      <c r="AG174" s="58" t="n"/>
      <c r="AH174" s="58" t="n"/>
      <c r="AI174" s="58" t="n"/>
    </row>
    <row r="175" ht="15" customHeight="1" s="44">
      <c r="A175" s="58" t="n"/>
      <c r="B175" s="65" t="inlineStr">
        <is>
          <t xml:space="preserve">  New Aircraft</t>
        </is>
      </c>
      <c r="C175" s="58" t="n"/>
      <c r="D175" s="58" t="n"/>
      <c r="E175" s="58" t="n"/>
      <c r="F175" s="58" t="n"/>
      <c r="G175" s="58" t="n"/>
      <c r="H175" s="58" t="n"/>
      <c r="I175" s="58" t="n"/>
      <c r="J175" s="58" t="n"/>
      <c r="K175" s="58" t="n"/>
      <c r="L175" s="58" t="n"/>
      <c r="M175" s="58" t="n"/>
      <c r="N175" s="58" t="n"/>
      <c r="O175" s="58" t="n"/>
      <c r="P175" s="58" t="n"/>
      <c r="Q175" s="58" t="n"/>
      <c r="R175" s="58" t="n"/>
      <c r="S175" s="58" t="n"/>
      <c r="T175" s="58" t="n"/>
      <c r="U175" s="58" t="n"/>
      <c r="V175" s="58" t="n"/>
      <c r="W175" s="58" t="n"/>
      <c r="X175" s="58" t="n"/>
      <c r="Y175" s="58" t="n"/>
      <c r="Z175" s="58" t="n"/>
      <c r="AA175" s="58" t="n"/>
      <c r="AB175" s="58" t="n"/>
      <c r="AC175" s="58" t="n"/>
      <c r="AD175" s="58" t="n"/>
      <c r="AE175" s="58" t="n"/>
      <c r="AF175" s="58" t="n"/>
      <c r="AG175" s="58" t="n"/>
      <c r="AH175" s="58" t="n"/>
      <c r="AI175" s="58" t="n"/>
    </row>
    <row r="176" ht="15" customHeight="1" s="44">
      <c r="A176" s="62" t="inlineStr">
        <is>
          <t>ATE000:ma_NarrowBodyAir</t>
        </is>
      </c>
      <c r="B176" s="66" t="inlineStr">
        <is>
          <t xml:space="preserve">    Narrow Body Aircraft</t>
        </is>
      </c>
      <c r="C176" s="105" t="n">
        <v>78.05033899999999</v>
      </c>
      <c r="D176" s="105" t="n">
        <v>78.05186500000001</v>
      </c>
      <c r="E176" s="105" t="n">
        <v>78.718903</v>
      </c>
      <c r="F176" s="105" t="n">
        <v>79.381378</v>
      </c>
      <c r="G176" s="105" t="n">
        <v>80.04840900000001</v>
      </c>
      <c r="H176" s="105" t="n">
        <v>80.715462</v>
      </c>
      <c r="I176" s="105" t="n">
        <v>80.715591</v>
      </c>
      <c r="J176" s="105" t="n">
        <v>81.85799400000001</v>
      </c>
      <c r="K176" s="105" t="n">
        <v>83.000359</v>
      </c>
      <c r="L176" s="105" t="n">
        <v>84.143074</v>
      </c>
      <c r="M176" s="105" t="n">
        <v>85.285904</v>
      </c>
      <c r="N176" s="105" t="n">
        <v>85.28538500000001</v>
      </c>
      <c r="O176" s="105" t="n">
        <v>85.67099</v>
      </c>
      <c r="P176" s="105" t="n">
        <v>86.05708300000001</v>
      </c>
      <c r="Q176" s="105" t="n">
        <v>86.43489099999999</v>
      </c>
      <c r="R176" s="105" t="n">
        <v>86.82534</v>
      </c>
      <c r="S176" s="105" t="n">
        <v>86.841583</v>
      </c>
      <c r="T176" s="105" t="n">
        <v>87.309471</v>
      </c>
      <c r="U176" s="105" t="n">
        <v>87.78452299999999</v>
      </c>
      <c r="V176" s="105" t="n">
        <v>88.268181</v>
      </c>
      <c r="W176" s="105" t="n">
        <v>88.782425</v>
      </c>
      <c r="X176" s="105" t="n">
        <v>89.289993</v>
      </c>
      <c r="Y176" s="105" t="n">
        <v>89.375969</v>
      </c>
      <c r="Z176" s="105" t="n">
        <v>89.50063299999999</v>
      </c>
      <c r="AA176" s="105" t="n">
        <v>89.63166</v>
      </c>
      <c r="AB176" s="105" t="n">
        <v>89.78021200000001</v>
      </c>
      <c r="AC176" s="105" t="n">
        <v>89.960526</v>
      </c>
      <c r="AD176" s="105" t="n">
        <v>90.084755</v>
      </c>
      <c r="AE176" s="105" t="n">
        <v>90.23485599999999</v>
      </c>
      <c r="AF176" s="105" t="n">
        <v>90.348602</v>
      </c>
      <c r="AG176" s="105" t="n">
        <v>90.430931</v>
      </c>
      <c r="AH176" s="105" t="n">
        <v>90.48788500000001</v>
      </c>
      <c r="AI176" s="103" t="n">
        <v>0.004781</v>
      </c>
      <c r="AJ176" s="106" t="n"/>
      <c r="AK176" s="104" t="n"/>
    </row>
    <row r="177" ht="15" customHeight="1" s="44">
      <c r="A177" s="62" t="inlineStr">
        <is>
          <t>ATE000:ma_WideBodyAircr</t>
        </is>
      </c>
      <c r="B177" s="66" t="inlineStr">
        <is>
          <t xml:space="preserve">    Wide Body Aircraft</t>
        </is>
      </c>
      <c r="C177" s="105" t="n">
        <v>76.175804</v>
      </c>
      <c r="D177" s="105" t="n">
        <v>76.177299</v>
      </c>
      <c r="E177" s="105" t="n">
        <v>76.828323</v>
      </c>
      <c r="F177" s="105" t="n">
        <v>77.474884</v>
      </c>
      <c r="G177" s="105" t="n">
        <v>78.125908</v>
      </c>
      <c r="H177" s="105" t="n">
        <v>78.77692399999999</v>
      </c>
      <c r="I177" s="105" t="n">
        <v>78.777046</v>
      </c>
      <c r="J177" s="105" t="n">
        <v>79.892014</v>
      </c>
      <c r="K177" s="105" t="n">
        <v>81.00695</v>
      </c>
      <c r="L177" s="105" t="n">
        <v>82.122215</v>
      </c>
      <c r="M177" s="105" t="n">
        <v>83.237602</v>
      </c>
      <c r="N177" s="105" t="n">
        <v>83.237099</v>
      </c>
      <c r="O177" s="105" t="n">
        <v>83.61344099999999</v>
      </c>
      <c r="P177" s="105" t="n">
        <v>83.99026499999999</v>
      </c>
      <c r="Q177" s="105" t="n">
        <v>84.358994</v>
      </c>
      <c r="R177" s="105" t="n">
        <v>84.74007400000001</v>
      </c>
      <c r="S177" s="105" t="n">
        <v>84.75592</v>
      </c>
      <c r="T177" s="105" t="n">
        <v>85.21257</v>
      </c>
      <c r="U177" s="105" t="n">
        <v>85.676208</v>
      </c>
      <c r="V177" s="105" t="n">
        <v>86.14825399999999</v>
      </c>
      <c r="W177" s="105" t="n">
        <v>86.65014600000001</v>
      </c>
      <c r="X177" s="105" t="n">
        <v>87.145523</v>
      </c>
      <c r="Y177" s="105" t="n">
        <v>87.22942399999999</v>
      </c>
      <c r="Z177" s="105" t="n">
        <v>87.351105</v>
      </c>
      <c r="AA177" s="105" t="n">
        <v>87.478981</v>
      </c>
      <c r="AB177" s="105" t="n">
        <v>87.62397799999999</v>
      </c>
      <c r="AC177" s="105" t="n">
        <v>87.79997299999999</v>
      </c>
      <c r="AD177" s="105" t="n">
        <v>87.921204</v>
      </c>
      <c r="AE177" s="105" t="n">
        <v>88.067688</v>
      </c>
      <c r="AF177" s="105" t="n">
        <v>88.17871100000001</v>
      </c>
      <c r="AG177" s="105" t="n">
        <v>88.25907100000001</v>
      </c>
      <c r="AH177" s="105" t="n">
        <v>88.314651</v>
      </c>
      <c r="AI177" s="103" t="n">
        <v>0.004781</v>
      </c>
      <c r="AJ177" s="106" t="n"/>
      <c r="AK177" s="104" t="n"/>
    </row>
    <row r="178" ht="15" customHeight="1" s="44">
      <c r="A178" s="62" t="inlineStr">
        <is>
          <t>ATE000:ma_RegionalJets</t>
        </is>
      </c>
      <c r="B178" s="66" t="inlineStr">
        <is>
          <t xml:space="preserve">    Regional Jets</t>
        </is>
      </c>
      <c r="C178" s="105" t="n">
        <v>49.841015</v>
      </c>
      <c r="D178" s="105" t="n">
        <v>49.841995</v>
      </c>
      <c r="E178" s="105" t="n">
        <v>50.267944</v>
      </c>
      <c r="F178" s="105" t="n">
        <v>50.690983</v>
      </c>
      <c r="G178" s="105" t="n">
        <v>51.11694</v>
      </c>
      <c r="H178" s="105" t="n">
        <v>51.542896</v>
      </c>
      <c r="I178" s="105" t="n">
        <v>51.542984</v>
      </c>
      <c r="J178" s="105" t="n">
        <v>52.272484</v>
      </c>
      <c r="K178" s="105" t="n">
        <v>53.00198</v>
      </c>
      <c r="L178" s="105" t="n">
        <v>53.731689</v>
      </c>
      <c r="M178" s="105" t="n">
        <v>54.461472</v>
      </c>
      <c r="N178" s="105" t="n">
        <v>54.461136</v>
      </c>
      <c r="O178" s="105" t="n">
        <v>54.707375</v>
      </c>
      <c r="P178" s="105" t="n">
        <v>54.953934</v>
      </c>
      <c r="Q178" s="105" t="n">
        <v>55.195187</v>
      </c>
      <c r="R178" s="105" t="n">
        <v>55.444515</v>
      </c>
      <c r="S178" s="105" t="n">
        <v>55.454895</v>
      </c>
      <c r="T178" s="105" t="n">
        <v>55.75367</v>
      </c>
      <c r="U178" s="105" t="n">
        <v>56.057026</v>
      </c>
      <c r="V178" s="105" t="n">
        <v>56.365879</v>
      </c>
      <c r="W178" s="105" t="n">
        <v>56.69426</v>
      </c>
      <c r="X178" s="105" t="n">
        <v>57.018387</v>
      </c>
      <c r="Y178" s="105" t="n">
        <v>57.07328</v>
      </c>
      <c r="Z178" s="105" t="n">
        <v>57.152893</v>
      </c>
      <c r="AA178" s="105" t="n">
        <v>57.236561</v>
      </c>
      <c r="AB178" s="105" t="n">
        <v>57.331432</v>
      </c>
      <c r="AC178" s="105" t="n">
        <v>57.446575</v>
      </c>
      <c r="AD178" s="105" t="n">
        <v>57.525902</v>
      </c>
      <c r="AE178" s="105" t="n">
        <v>57.621742</v>
      </c>
      <c r="AF178" s="105" t="n">
        <v>57.694382</v>
      </c>
      <c r="AG178" s="105" t="n">
        <v>57.74696</v>
      </c>
      <c r="AH178" s="105" t="n">
        <v>57.783337</v>
      </c>
      <c r="AI178" s="103" t="n">
        <v>0.004781</v>
      </c>
      <c r="AJ178" s="106" t="n"/>
      <c r="AK178" s="104" t="n"/>
    </row>
    <row r="179" ht="15" customHeight="1" s="44">
      <c r="A179" s="62" t="inlineStr">
        <is>
          <t>ATE000:ma_AverageAircra</t>
        </is>
      </c>
      <c r="B179" s="66" t="inlineStr">
        <is>
          <t xml:space="preserve">      Average Aircraft</t>
        </is>
      </c>
      <c r="C179" s="105" t="n">
        <v>73.842484</v>
      </c>
      <c r="D179" s="105" t="n">
        <v>73.923134</v>
      </c>
      <c r="E179" s="105" t="n">
        <v>74.63299600000001</v>
      </c>
      <c r="F179" s="105" t="n">
        <v>75.338005</v>
      </c>
      <c r="G179" s="105" t="n">
        <v>76.04692799999999</v>
      </c>
      <c r="H179" s="105" t="n">
        <v>76.75569900000001</v>
      </c>
      <c r="I179" s="105" t="n">
        <v>76.82942199999999</v>
      </c>
      <c r="J179" s="105" t="n">
        <v>77.98994399999999</v>
      </c>
      <c r="K179" s="105" t="n">
        <v>79.151009</v>
      </c>
      <c r="L179" s="105" t="n">
        <v>80.31295799999999</v>
      </c>
      <c r="M179" s="105" t="n">
        <v>81.47554</v>
      </c>
      <c r="N179" s="105" t="n">
        <v>81.54537999999999</v>
      </c>
      <c r="O179" s="105" t="n">
        <v>81.983345</v>
      </c>
      <c r="P179" s="105" t="n">
        <v>82.42102800000001</v>
      </c>
      <c r="Q179" s="105" t="n">
        <v>82.850014</v>
      </c>
      <c r="R179" s="105" t="n">
        <v>83.290375</v>
      </c>
      <c r="S179" s="105" t="n">
        <v>83.370758</v>
      </c>
      <c r="T179" s="105" t="n">
        <v>83.883835</v>
      </c>
      <c r="U179" s="105" t="n">
        <v>84.403206</v>
      </c>
      <c r="V179" s="105" t="n">
        <v>84.930313</v>
      </c>
      <c r="W179" s="105" t="n">
        <v>85.48635899999999</v>
      </c>
      <c r="X179" s="105" t="n">
        <v>86.035492</v>
      </c>
      <c r="Y179" s="105" t="n">
        <v>86.17243999999999</v>
      </c>
      <c r="Z179" s="105" t="n">
        <v>86.345612</v>
      </c>
      <c r="AA179" s="105" t="n">
        <v>86.523872</v>
      </c>
      <c r="AB179" s="105" t="n">
        <v>86.718048</v>
      </c>
      <c r="AC179" s="105" t="n">
        <v>86.941917</v>
      </c>
      <c r="AD179" s="105" t="n">
        <v>87.11058800000001</v>
      </c>
      <c r="AE179" s="105" t="n">
        <v>87.303307</v>
      </c>
      <c r="AF179" s="105" t="n">
        <v>87.459869</v>
      </c>
      <c r="AG179" s="105" t="n">
        <v>87.585014</v>
      </c>
      <c r="AH179" s="105" t="n">
        <v>87.68444100000001</v>
      </c>
      <c r="AI179" s="103" t="n">
        <v>0.005558</v>
      </c>
      <c r="AJ179" s="106" t="n"/>
      <c r="AK179" s="104" t="n"/>
    </row>
    <row r="180" ht="15" customHeight="1" s="44">
      <c r="A180" s="58" t="n"/>
      <c r="B180" s="65" t="inlineStr">
        <is>
          <t xml:space="preserve">  Aircraft Stock</t>
        </is>
      </c>
      <c r="C180" s="58" t="n"/>
      <c r="D180" s="58" t="n"/>
      <c r="E180" s="58" t="n"/>
      <c r="F180" s="58" t="n"/>
      <c r="G180" s="58" t="n"/>
      <c r="H180" s="58" t="n"/>
      <c r="I180" s="58" t="n"/>
      <c r="J180" s="58" t="n"/>
      <c r="K180" s="58" t="n"/>
      <c r="L180" s="58" t="n"/>
      <c r="M180" s="58" t="n"/>
      <c r="N180" s="58" t="n"/>
      <c r="O180" s="58" t="n"/>
      <c r="P180" s="58" t="n"/>
      <c r="Q180" s="58" t="n"/>
      <c r="R180" s="58" t="n"/>
      <c r="S180" s="58" t="n"/>
      <c r="T180" s="58" t="n"/>
      <c r="U180" s="58" t="n"/>
      <c r="V180" s="58" t="n"/>
      <c r="W180" s="58" t="n"/>
      <c r="X180" s="58" t="n"/>
      <c r="Y180" s="58" t="n"/>
      <c r="Z180" s="58" t="n"/>
      <c r="AA180" s="58" t="n"/>
      <c r="AB180" s="58" t="n"/>
      <c r="AC180" s="58" t="n"/>
      <c r="AD180" s="58" t="n"/>
      <c r="AE180" s="58" t="n"/>
      <c r="AF180" s="58" t="n"/>
      <c r="AG180" s="58" t="n"/>
      <c r="AH180" s="58" t="n"/>
      <c r="AI180" s="58" t="n"/>
    </row>
    <row r="181" ht="15" customHeight="1" s="44">
      <c r="A181" s="62" t="inlineStr">
        <is>
          <t>ATE000:na_NarrowBodyAir</t>
        </is>
      </c>
      <c r="B181" s="66" t="inlineStr">
        <is>
          <t xml:space="preserve">    Narrow Body Aircraft</t>
        </is>
      </c>
      <c r="C181" s="105" t="n">
        <v>74.640236</v>
      </c>
      <c r="D181" s="105" t="n">
        <v>74.90164900000001</v>
      </c>
      <c r="E181" s="105" t="n">
        <v>75.152466</v>
      </c>
      <c r="F181" s="105" t="n">
        <v>75.404709</v>
      </c>
      <c r="G181" s="105" t="n">
        <v>75.673851</v>
      </c>
      <c r="H181" s="105" t="n">
        <v>75.95169799999999</v>
      </c>
      <c r="I181" s="105" t="n">
        <v>76.22714999999999</v>
      </c>
      <c r="J181" s="105" t="n">
        <v>76.538757</v>
      </c>
      <c r="K181" s="105" t="n">
        <v>76.891212</v>
      </c>
      <c r="L181" s="105" t="n">
        <v>77.276901</v>
      </c>
      <c r="M181" s="105" t="n">
        <v>77.69154399999999</v>
      </c>
      <c r="N181" s="105" t="n">
        <v>78.100319</v>
      </c>
      <c r="O181" s="105" t="n">
        <v>78.512787</v>
      </c>
      <c r="P181" s="105" t="n">
        <v>78.935112</v>
      </c>
      <c r="Q181" s="105" t="n">
        <v>79.36389200000001</v>
      </c>
      <c r="R181" s="105" t="n">
        <v>79.798378</v>
      </c>
      <c r="S181" s="105" t="n">
        <v>80.23674800000001</v>
      </c>
      <c r="T181" s="105" t="n">
        <v>80.67305</v>
      </c>
      <c r="U181" s="105" t="n">
        <v>81.120705</v>
      </c>
      <c r="V181" s="105" t="n">
        <v>81.57991</v>
      </c>
      <c r="W181" s="105" t="n">
        <v>82.05059799999999</v>
      </c>
      <c r="X181" s="105" t="n">
        <v>82.527237</v>
      </c>
      <c r="Y181" s="105" t="n">
        <v>82.988861</v>
      </c>
      <c r="Z181" s="105" t="n">
        <v>83.434349</v>
      </c>
      <c r="AA181" s="105" t="n">
        <v>83.86391399999999</v>
      </c>
      <c r="AB181" s="105" t="n">
        <v>84.27256800000001</v>
      </c>
      <c r="AC181" s="105" t="n">
        <v>84.668663</v>
      </c>
      <c r="AD181" s="105" t="n">
        <v>85.046234</v>
      </c>
      <c r="AE181" s="105" t="n">
        <v>85.416298</v>
      </c>
      <c r="AF181" s="105" t="n">
        <v>85.77494799999999</v>
      </c>
      <c r="AG181" s="105" t="n">
        <v>86.124405</v>
      </c>
      <c r="AH181" s="105" t="n">
        <v>86.466911</v>
      </c>
      <c r="AI181" s="103" t="n">
        <v>0.004756</v>
      </c>
      <c r="AJ181" s="106" t="n"/>
      <c r="AK181" s="104" t="n"/>
    </row>
    <row r="182" ht="15" customHeight="1" s="44">
      <c r="A182" s="62" t="inlineStr">
        <is>
          <t>ATE000:na_WideBodyAircr</t>
        </is>
      </c>
      <c r="B182" s="66" t="inlineStr">
        <is>
          <t xml:space="preserve">    Wide Body Aircraft</t>
        </is>
      </c>
      <c r="C182" s="105" t="n">
        <v>72.538399</v>
      </c>
      <c r="D182" s="105" t="n">
        <v>72.83068799999999</v>
      </c>
      <c r="E182" s="105" t="n">
        <v>73.134834</v>
      </c>
      <c r="F182" s="105" t="n">
        <v>73.46281399999999</v>
      </c>
      <c r="G182" s="105" t="n">
        <v>73.76696</v>
      </c>
      <c r="H182" s="105" t="n">
        <v>74.112663</v>
      </c>
      <c r="I182" s="105" t="n">
        <v>74.44251300000001</v>
      </c>
      <c r="J182" s="105" t="n">
        <v>74.853111</v>
      </c>
      <c r="K182" s="105" t="n">
        <v>75.24067700000001</v>
      </c>
      <c r="L182" s="105" t="n">
        <v>75.701401</v>
      </c>
      <c r="M182" s="105" t="n">
        <v>76.16851</v>
      </c>
      <c r="N182" s="105" t="n">
        <v>76.621971</v>
      </c>
      <c r="O182" s="105" t="n">
        <v>77.038033</v>
      </c>
      <c r="P182" s="105" t="n">
        <v>77.455437</v>
      </c>
      <c r="Q182" s="105" t="n">
        <v>77.892258</v>
      </c>
      <c r="R182" s="105" t="n">
        <v>78.275284</v>
      </c>
      <c r="S182" s="105" t="n">
        <v>78.69754</v>
      </c>
      <c r="T182" s="105" t="n">
        <v>79.14865899999999</v>
      </c>
      <c r="U182" s="105" t="n">
        <v>79.571274</v>
      </c>
      <c r="V182" s="105" t="n">
        <v>79.983574</v>
      </c>
      <c r="W182" s="105" t="n">
        <v>80.40630299999999</v>
      </c>
      <c r="X182" s="105" t="n">
        <v>80.83017</v>
      </c>
      <c r="Y182" s="105" t="n">
        <v>81.19313</v>
      </c>
      <c r="Z182" s="105" t="n">
        <v>81.616646</v>
      </c>
      <c r="AA182" s="105" t="n">
        <v>82.05587</v>
      </c>
      <c r="AB182" s="105" t="n">
        <v>82.44986</v>
      </c>
      <c r="AC182" s="105" t="n">
        <v>82.87660200000001</v>
      </c>
      <c r="AD182" s="105" t="n">
        <v>83.314896</v>
      </c>
      <c r="AE182" s="105" t="n">
        <v>83.777321</v>
      </c>
      <c r="AF182" s="105" t="n">
        <v>84.245262</v>
      </c>
      <c r="AG182" s="105" t="n">
        <v>84.67789500000001</v>
      </c>
      <c r="AH182" s="105" t="n">
        <v>85.057175</v>
      </c>
      <c r="AI182" s="103" t="n">
        <v>0.005149</v>
      </c>
      <c r="AJ182" s="106" t="n"/>
      <c r="AK182" s="104" t="n"/>
    </row>
    <row r="183" ht="15" customHeight="1" s="44">
      <c r="A183" s="62" t="inlineStr">
        <is>
          <t>ATE000:na_RegionalJets</t>
        </is>
      </c>
      <c r="B183" s="66" t="inlineStr">
        <is>
          <t xml:space="preserve">    Regional Jets</t>
        </is>
      </c>
      <c r="C183" s="105" t="n">
        <v>49.146702</v>
      </c>
      <c r="D183" s="105" t="n">
        <v>49.270939</v>
      </c>
      <c r="E183" s="105" t="n">
        <v>49.410969</v>
      </c>
      <c r="F183" s="105" t="n">
        <v>49.570515</v>
      </c>
      <c r="G183" s="105" t="n">
        <v>49.757866</v>
      </c>
      <c r="H183" s="105" t="n">
        <v>49.942684</v>
      </c>
      <c r="I183" s="105" t="n">
        <v>50.108315</v>
      </c>
      <c r="J183" s="105" t="n">
        <v>50.296558</v>
      </c>
      <c r="K183" s="105" t="n">
        <v>50.51086</v>
      </c>
      <c r="L183" s="105" t="n">
        <v>50.729786</v>
      </c>
      <c r="M183" s="105" t="n">
        <v>50.964756</v>
      </c>
      <c r="N183" s="105" t="n">
        <v>51.205761</v>
      </c>
      <c r="O183" s="105" t="n">
        <v>51.468666</v>
      </c>
      <c r="P183" s="105" t="n">
        <v>51.749165</v>
      </c>
      <c r="Q183" s="105" t="n">
        <v>52.042973</v>
      </c>
      <c r="R183" s="105" t="n">
        <v>52.331993</v>
      </c>
      <c r="S183" s="105" t="n">
        <v>52.609127</v>
      </c>
      <c r="T183" s="105" t="n">
        <v>52.894218</v>
      </c>
      <c r="U183" s="105" t="n">
        <v>53.188381</v>
      </c>
      <c r="V183" s="105" t="n">
        <v>53.48204</v>
      </c>
      <c r="W183" s="105" t="n">
        <v>53.784637</v>
      </c>
      <c r="X183" s="105" t="n">
        <v>54.09919</v>
      </c>
      <c r="Y183" s="105" t="n">
        <v>54.412285</v>
      </c>
      <c r="Z183" s="105" t="n">
        <v>54.728973</v>
      </c>
      <c r="AA183" s="105" t="n">
        <v>55.048008</v>
      </c>
      <c r="AB183" s="105" t="n">
        <v>55.357666</v>
      </c>
      <c r="AC183" s="105" t="n">
        <v>55.675037</v>
      </c>
      <c r="AD183" s="105" t="n">
        <v>55.988888</v>
      </c>
      <c r="AE183" s="105" t="n">
        <v>56.289558</v>
      </c>
      <c r="AF183" s="105" t="n">
        <v>56.624424</v>
      </c>
      <c r="AG183" s="105" t="n">
        <v>56.966206</v>
      </c>
      <c r="AH183" s="105" t="n">
        <v>57.293655</v>
      </c>
      <c r="AI183" s="103" t="n">
        <v>0.00496</v>
      </c>
      <c r="AJ183" s="106" t="n"/>
      <c r="AK183" s="104" t="n"/>
    </row>
    <row r="184" ht="15" customHeight="1" s="44">
      <c r="A184" s="62" t="inlineStr">
        <is>
          <t>ATE000:na_AverageAircra</t>
        </is>
      </c>
      <c r="B184" s="66" t="inlineStr">
        <is>
          <t xml:space="preserve">      Average Aircraft</t>
        </is>
      </c>
      <c r="C184" s="105" t="n">
        <v>69.061409</v>
      </c>
      <c r="D184" s="105" t="n">
        <v>69.384666</v>
      </c>
      <c r="E184" s="105" t="n">
        <v>69.70706199999999</v>
      </c>
      <c r="F184" s="105" t="n">
        <v>70.039108</v>
      </c>
      <c r="G184" s="105" t="n">
        <v>70.379417</v>
      </c>
      <c r="H184" s="105" t="n">
        <v>70.734291</v>
      </c>
      <c r="I184" s="105" t="n">
        <v>71.07981100000001</v>
      </c>
      <c r="J184" s="105" t="n">
        <v>71.47099300000001</v>
      </c>
      <c r="K184" s="105" t="n">
        <v>71.884407</v>
      </c>
      <c r="L184" s="105" t="n">
        <v>72.337227</v>
      </c>
      <c r="M184" s="105" t="n">
        <v>72.811432</v>
      </c>
      <c r="N184" s="105" t="n">
        <v>73.27928900000001</v>
      </c>
      <c r="O184" s="105" t="n">
        <v>73.742279</v>
      </c>
      <c r="P184" s="105" t="n">
        <v>74.21357</v>
      </c>
      <c r="Q184" s="105" t="n">
        <v>74.695381</v>
      </c>
      <c r="R184" s="105" t="n">
        <v>75.16424600000001</v>
      </c>
      <c r="S184" s="105" t="n">
        <v>75.64398199999999</v>
      </c>
      <c r="T184" s="105" t="n">
        <v>76.131248</v>
      </c>
      <c r="U184" s="105" t="n">
        <v>76.61784400000001</v>
      </c>
      <c r="V184" s="105" t="n">
        <v>77.10762800000001</v>
      </c>
      <c r="W184" s="105" t="n">
        <v>77.607788</v>
      </c>
      <c r="X184" s="105" t="n">
        <v>78.112679</v>
      </c>
      <c r="Y184" s="105" t="n">
        <v>78.584656</v>
      </c>
      <c r="Z184" s="105" t="n">
        <v>79.064522</v>
      </c>
      <c r="AA184" s="105" t="n">
        <v>79.539078</v>
      </c>
      <c r="AB184" s="105" t="n">
        <v>79.985573</v>
      </c>
      <c r="AC184" s="105" t="n">
        <v>80.434517</v>
      </c>
      <c r="AD184" s="105" t="n">
        <v>80.874779</v>
      </c>
      <c r="AE184" s="105" t="n">
        <v>81.31591</v>
      </c>
      <c r="AF184" s="105" t="n">
        <v>81.75477600000001</v>
      </c>
      <c r="AG184" s="105" t="n">
        <v>82.177032</v>
      </c>
      <c r="AH184" s="105" t="n">
        <v>82.575928</v>
      </c>
      <c r="AI184" s="103" t="n">
        <v>0.005782</v>
      </c>
      <c r="AJ184" s="106" t="n"/>
      <c r="AK184" s="104" t="n"/>
    </row>
    <row r="186" ht="15" customHeight="1" s="44">
      <c r="A186" s="58" t="n"/>
      <c r="B186" s="65" t="inlineStr">
        <is>
          <t>Fuel Consumption (trillion Btu)</t>
        </is>
      </c>
      <c r="C186" s="58" t="n"/>
      <c r="D186" s="58" t="n"/>
      <c r="E186" s="58" t="n"/>
      <c r="F186" s="58" t="n"/>
      <c r="G186" s="58" t="n"/>
      <c r="H186" s="58" t="n"/>
      <c r="I186" s="58" t="n"/>
      <c r="J186" s="58" t="n"/>
      <c r="K186" s="58" t="n"/>
      <c r="L186" s="58" t="n"/>
      <c r="M186" s="58" t="n"/>
      <c r="N186" s="58" t="n"/>
      <c r="O186" s="58" t="n"/>
      <c r="P186" s="58" t="n"/>
      <c r="Q186" s="58" t="n"/>
      <c r="R186" s="58" t="n"/>
      <c r="S186" s="58" t="n"/>
      <c r="T186" s="58" t="n"/>
      <c r="U186" s="58" t="n"/>
      <c r="V186" s="58" t="n"/>
      <c r="W186" s="58" t="n"/>
      <c r="X186" s="58" t="n"/>
      <c r="Y186" s="58" t="n"/>
      <c r="Z186" s="58" t="n"/>
      <c r="AA186" s="58" t="n"/>
      <c r="AB186" s="58" t="n"/>
      <c r="AC186" s="58" t="n"/>
      <c r="AD186" s="58" t="n"/>
      <c r="AE186" s="58" t="n"/>
      <c r="AF186" s="58" t="n"/>
      <c r="AG186" s="58" t="n"/>
      <c r="AH186" s="58" t="n"/>
      <c r="AI186" s="58" t="n"/>
    </row>
    <row r="187" ht="15" customHeight="1" s="44">
      <c r="A187" s="58" t="n"/>
      <c r="B187" s="65" t="inlineStr">
        <is>
          <t xml:space="preserve">  Commercial Jet Fuel</t>
        </is>
      </c>
      <c r="C187" s="58" t="n"/>
      <c r="D187" s="58" t="n"/>
      <c r="E187" s="58" t="n"/>
      <c r="F187" s="58" t="n"/>
      <c r="G187" s="58" t="n"/>
      <c r="H187" s="58" t="n"/>
      <c r="I187" s="58" t="n"/>
      <c r="J187" s="58" t="n"/>
      <c r="K187" s="58" t="n"/>
      <c r="L187" s="58" t="n"/>
      <c r="M187" s="58" t="n"/>
      <c r="N187" s="58" t="n"/>
      <c r="O187" s="58" t="n"/>
      <c r="P187" s="58" t="n"/>
      <c r="Q187" s="58" t="n"/>
      <c r="R187" s="58" t="n"/>
      <c r="S187" s="58" t="n"/>
      <c r="T187" s="58" t="n"/>
      <c r="U187" s="58" t="n"/>
      <c r="V187" s="58" t="n"/>
      <c r="W187" s="58" t="n"/>
      <c r="X187" s="58" t="n"/>
      <c r="Y187" s="58" t="n"/>
      <c r="Z187" s="58" t="n"/>
      <c r="AA187" s="58" t="n"/>
      <c r="AB187" s="58" t="n"/>
      <c r="AC187" s="58" t="n"/>
      <c r="AD187" s="58" t="n"/>
      <c r="AE187" s="58" t="n"/>
      <c r="AF187" s="58" t="n"/>
      <c r="AG187" s="58" t="n"/>
      <c r="AH187" s="58" t="n"/>
      <c r="AI187" s="58" t="n"/>
    </row>
    <row r="188" ht="15" customHeight="1" s="44">
      <c r="A188" s="62" t="inlineStr">
        <is>
          <t>ATE000:oa_JF_US</t>
        </is>
      </c>
      <c r="B188" s="66" t="inlineStr">
        <is>
          <t xml:space="preserve">    United States</t>
        </is>
      </c>
      <c r="C188" s="67" t="n">
        <v>2618.473633</v>
      </c>
      <c r="D188" s="67" t="n">
        <v>2646.260742</v>
      </c>
      <c r="E188" s="67" t="n">
        <v>2669.922852</v>
      </c>
      <c r="F188" s="67" t="n">
        <v>2687.485352</v>
      </c>
      <c r="G188" s="67" t="n">
        <v>2701.460449</v>
      </c>
      <c r="H188" s="67" t="n">
        <v>2724.719971</v>
      </c>
      <c r="I188" s="67" t="n">
        <v>2752.355469</v>
      </c>
      <c r="J188" s="67" t="n">
        <v>2779.143799</v>
      </c>
      <c r="K188" s="67" t="n">
        <v>2806.505371</v>
      </c>
      <c r="L188" s="67" t="n">
        <v>2834.857666</v>
      </c>
      <c r="M188" s="67" t="n">
        <v>2864.922119</v>
      </c>
      <c r="N188" s="67" t="n">
        <v>2895.427734</v>
      </c>
      <c r="O188" s="67" t="n">
        <v>2924.988525</v>
      </c>
      <c r="P188" s="67" t="n">
        <v>2955.9021</v>
      </c>
      <c r="Q188" s="67" t="n">
        <v>2985.73877</v>
      </c>
      <c r="R188" s="67" t="n">
        <v>3015.243408</v>
      </c>
      <c r="S188" s="67" t="n">
        <v>3043.124756</v>
      </c>
      <c r="T188" s="67" t="n">
        <v>3070.64502</v>
      </c>
      <c r="U188" s="67" t="n">
        <v>3098.957275</v>
      </c>
      <c r="V188" s="67" t="n">
        <v>3126.542969</v>
      </c>
      <c r="W188" s="67" t="n">
        <v>3154.873779</v>
      </c>
      <c r="X188" s="67" t="n">
        <v>3185.409668</v>
      </c>
      <c r="Y188" s="67" t="n">
        <v>3216.701416</v>
      </c>
      <c r="Z188" s="67" t="n">
        <v>3248.192627</v>
      </c>
      <c r="AA188" s="67" t="n">
        <v>3281.918213</v>
      </c>
      <c r="AB188" s="67" t="n">
        <v>3317.133789</v>
      </c>
      <c r="AC188" s="67" t="n">
        <v>3354.331055</v>
      </c>
      <c r="AD188" s="67" t="n">
        <v>3392.691406</v>
      </c>
      <c r="AE188" s="67" t="n">
        <v>3432.771973</v>
      </c>
      <c r="AF188" s="67" t="n">
        <v>3473.456787</v>
      </c>
      <c r="AG188" s="67" t="n">
        <v>3514.639893</v>
      </c>
      <c r="AH188" s="67" t="n">
        <v>3556.473877</v>
      </c>
      <c r="AI188" s="103" t="n">
        <v>0.009926000000000001</v>
      </c>
      <c r="AJ188" s="69" t="n"/>
      <c r="AK188" s="104" t="n"/>
    </row>
    <row r="189" ht="15" customHeight="1" s="44">
      <c r="A189" s="62" t="inlineStr">
        <is>
          <t>ATE000:oa_JF_Canada</t>
        </is>
      </c>
      <c r="B189" s="66" t="inlineStr">
        <is>
          <t xml:space="preserve">    Canada</t>
        </is>
      </c>
      <c r="C189" s="67" t="n">
        <v>316.738708</v>
      </c>
      <c r="D189" s="67" t="n">
        <v>321.769135</v>
      </c>
      <c r="E189" s="67" t="n">
        <v>326.677917</v>
      </c>
      <c r="F189" s="67" t="n">
        <v>331.571808</v>
      </c>
      <c r="G189" s="67" t="n">
        <v>336.624908</v>
      </c>
      <c r="H189" s="67" t="n">
        <v>341.946136</v>
      </c>
      <c r="I189" s="67" t="n">
        <v>347.175171</v>
      </c>
      <c r="J189" s="67" t="n">
        <v>352.046661</v>
      </c>
      <c r="K189" s="67" t="n">
        <v>357.279785</v>
      </c>
      <c r="L189" s="67" t="n">
        <v>362.524963</v>
      </c>
      <c r="M189" s="67" t="n">
        <v>367.782532</v>
      </c>
      <c r="N189" s="67" t="n">
        <v>373.296661</v>
      </c>
      <c r="O189" s="67" t="n">
        <v>378.85202</v>
      </c>
      <c r="P189" s="67" t="n">
        <v>384.688171</v>
      </c>
      <c r="Q189" s="67" t="n">
        <v>390.98349</v>
      </c>
      <c r="R189" s="67" t="n">
        <v>397.718414</v>
      </c>
      <c r="S189" s="67" t="n">
        <v>404.5271</v>
      </c>
      <c r="T189" s="67" t="n">
        <v>411.32077</v>
      </c>
      <c r="U189" s="67" t="n">
        <v>418.406891</v>
      </c>
      <c r="V189" s="67" t="n">
        <v>425.838348</v>
      </c>
      <c r="W189" s="67" t="n">
        <v>433.129456</v>
      </c>
      <c r="X189" s="67" t="n">
        <v>440.47467</v>
      </c>
      <c r="Y189" s="67" t="n">
        <v>448.304443</v>
      </c>
      <c r="Z189" s="67" t="n">
        <v>456.276398</v>
      </c>
      <c r="AA189" s="67" t="n">
        <v>464.440826</v>
      </c>
      <c r="AB189" s="67" t="n">
        <v>472.86026</v>
      </c>
      <c r="AC189" s="67" t="n">
        <v>481.520844</v>
      </c>
      <c r="AD189" s="67" t="n">
        <v>490.450409</v>
      </c>
      <c r="AE189" s="67" t="n">
        <v>499.453766</v>
      </c>
      <c r="AF189" s="67" t="n">
        <v>508.66507</v>
      </c>
      <c r="AG189" s="67" t="n">
        <v>518.296387</v>
      </c>
      <c r="AH189" s="67" t="n">
        <v>528.202881</v>
      </c>
      <c r="AI189" s="103" t="n">
        <v>0.016634</v>
      </c>
      <c r="AJ189" s="69" t="n"/>
      <c r="AK189" s="104" t="n"/>
    </row>
    <row r="190" ht="15" customHeight="1" s="44">
      <c r="A190" s="62" t="inlineStr">
        <is>
          <t>ATE000:oa_JF_Central_Am</t>
        </is>
      </c>
      <c r="B190" s="66" t="inlineStr">
        <is>
          <t xml:space="preserve">    Central America</t>
        </is>
      </c>
      <c r="C190" s="67" t="n">
        <v>228.778122</v>
      </c>
      <c r="D190" s="67" t="n">
        <v>236.839096</v>
      </c>
      <c r="E190" s="67" t="n">
        <v>245.146835</v>
      </c>
      <c r="F190" s="67" t="n">
        <v>253.815201</v>
      </c>
      <c r="G190" s="67" t="n">
        <v>262.455444</v>
      </c>
      <c r="H190" s="67" t="n">
        <v>271.206909</v>
      </c>
      <c r="I190" s="67" t="n">
        <v>279.515747</v>
      </c>
      <c r="J190" s="67" t="n">
        <v>287.315491</v>
      </c>
      <c r="K190" s="67" t="n">
        <v>295.249878</v>
      </c>
      <c r="L190" s="67" t="n">
        <v>303.312744</v>
      </c>
      <c r="M190" s="67" t="n">
        <v>311.596924</v>
      </c>
      <c r="N190" s="67" t="n">
        <v>320.098389</v>
      </c>
      <c r="O190" s="67" t="n">
        <v>328.874573</v>
      </c>
      <c r="P190" s="67" t="n">
        <v>337.679749</v>
      </c>
      <c r="Q190" s="67" t="n">
        <v>347.045227</v>
      </c>
      <c r="R190" s="67" t="n">
        <v>356.96283</v>
      </c>
      <c r="S190" s="67" t="n">
        <v>366.783936</v>
      </c>
      <c r="T190" s="67" t="n">
        <v>376.558105</v>
      </c>
      <c r="U190" s="67" t="n">
        <v>386.447754</v>
      </c>
      <c r="V190" s="67" t="n">
        <v>396.651855</v>
      </c>
      <c r="W190" s="67" t="n">
        <v>406.421387</v>
      </c>
      <c r="X190" s="67" t="n">
        <v>422.44696</v>
      </c>
      <c r="Y190" s="67" t="n">
        <v>434.664795</v>
      </c>
      <c r="Z190" s="67" t="n">
        <v>446.874207</v>
      </c>
      <c r="AA190" s="67" t="n">
        <v>459.268005</v>
      </c>
      <c r="AB190" s="67" t="n">
        <v>471.77301</v>
      </c>
      <c r="AC190" s="67" t="n">
        <v>484.442383</v>
      </c>
      <c r="AD190" s="67" t="n">
        <v>497.2771</v>
      </c>
      <c r="AE190" s="67" t="n">
        <v>509.826904</v>
      </c>
      <c r="AF190" s="67" t="n">
        <v>522.620667</v>
      </c>
      <c r="AG190" s="67" t="n">
        <v>536.07074</v>
      </c>
      <c r="AH190" s="67" t="n">
        <v>549.884888</v>
      </c>
      <c r="AI190" s="103" t="n">
        <v>0.028693</v>
      </c>
      <c r="AJ190" s="69" t="n"/>
      <c r="AK190" s="104" t="n"/>
    </row>
    <row r="191" ht="15" customHeight="1" s="44">
      <c r="A191" s="62" t="inlineStr">
        <is>
          <t>ATE000:oa_JF_South_Am</t>
        </is>
      </c>
      <c r="B191" s="66" t="inlineStr">
        <is>
          <t xml:space="preserve">    South America</t>
        </is>
      </c>
      <c r="C191" s="67" t="n">
        <v>577.354858</v>
      </c>
      <c r="D191" s="67" t="n">
        <v>594.890747</v>
      </c>
      <c r="E191" s="67" t="n">
        <v>611.924927</v>
      </c>
      <c r="F191" s="67" t="n">
        <v>629.047119</v>
      </c>
      <c r="G191" s="67" t="n">
        <v>646.540894</v>
      </c>
      <c r="H191" s="67" t="n">
        <v>664.2899169999999</v>
      </c>
      <c r="I191" s="67" t="n">
        <v>681.903442</v>
      </c>
      <c r="J191" s="67" t="n">
        <v>698.862061</v>
      </c>
      <c r="K191" s="67" t="n">
        <v>715.296143</v>
      </c>
      <c r="L191" s="67" t="n">
        <v>731.778687</v>
      </c>
      <c r="M191" s="67" t="n">
        <v>748.6357420000001</v>
      </c>
      <c r="N191" s="67" t="n">
        <v>765.941772</v>
      </c>
      <c r="O191" s="67" t="n">
        <v>783.577637</v>
      </c>
      <c r="P191" s="67" t="n">
        <v>801.230225</v>
      </c>
      <c r="Q191" s="67" t="n">
        <v>819.657959</v>
      </c>
      <c r="R191" s="67" t="n">
        <v>838.976807</v>
      </c>
      <c r="S191" s="67" t="n">
        <v>858.567993</v>
      </c>
      <c r="T191" s="67" t="n">
        <v>878.634644</v>
      </c>
      <c r="U191" s="67" t="n">
        <v>899.104614</v>
      </c>
      <c r="V191" s="67" t="n">
        <v>920.304199</v>
      </c>
      <c r="W191" s="67" t="n">
        <v>941.858032</v>
      </c>
      <c r="X191" s="67" t="n">
        <v>962.9123540000001</v>
      </c>
      <c r="Y191" s="67" t="n">
        <v>987.475952</v>
      </c>
      <c r="Z191" s="67" t="n">
        <v>1012.157837</v>
      </c>
      <c r="AA191" s="67" t="n">
        <v>1037.438965</v>
      </c>
      <c r="AB191" s="67" t="n">
        <v>1063.677368</v>
      </c>
      <c r="AC191" s="67" t="n">
        <v>1090.643677</v>
      </c>
      <c r="AD191" s="67" t="n">
        <v>1118.519287</v>
      </c>
      <c r="AE191" s="67" t="n">
        <v>1146.445312</v>
      </c>
      <c r="AF191" s="67" t="n">
        <v>1175.345215</v>
      </c>
      <c r="AG191" s="67" t="n">
        <v>1205.696777</v>
      </c>
      <c r="AH191" s="67" t="n">
        <v>1237.066528</v>
      </c>
      <c r="AI191" s="103" t="n">
        <v>0.024887</v>
      </c>
      <c r="AJ191" s="69" t="n"/>
      <c r="AK191" s="104" t="n"/>
    </row>
    <row r="192" ht="15" customHeight="1" s="44">
      <c r="A192" s="62" t="inlineStr">
        <is>
          <t>ATE000:oa_JF_Europe</t>
        </is>
      </c>
      <c r="B192" s="66" t="inlineStr">
        <is>
          <t xml:space="preserve">    Europe</t>
        </is>
      </c>
      <c r="C192" s="67" t="n">
        <v>2922.649902</v>
      </c>
      <c r="D192" s="67" t="n">
        <v>2976.073975</v>
      </c>
      <c r="E192" s="67" t="n">
        <v>3027.10498</v>
      </c>
      <c r="F192" s="67" t="n">
        <v>3078.352783</v>
      </c>
      <c r="G192" s="67" t="n">
        <v>3130.19458</v>
      </c>
      <c r="H192" s="67" t="n">
        <v>3184.010986</v>
      </c>
      <c r="I192" s="67" t="n">
        <v>3238.578125</v>
      </c>
      <c r="J192" s="67" t="n">
        <v>3290.092773</v>
      </c>
      <c r="K192" s="67" t="n">
        <v>3342.716309</v>
      </c>
      <c r="L192" s="67" t="n">
        <v>3394.747803</v>
      </c>
      <c r="M192" s="67" t="n">
        <v>3445.861572</v>
      </c>
      <c r="N192" s="67" t="n">
        <v>3497.412842</v>
      </c>
      <c r="O192" s="67" t="n">
        <v>3550.249756</v>
      </c>
      <c r="P192" s="67" t="n">
        <v>3603.306641</v>
      </c>
      <c r="Q192" s="67" t="n">
        <v>3657.623779</v>
      </c>
      <c r="R192" s="67" t="n">
        <v>3713.844238</v>
      </c>
      <c r="S192" s="67" t="n">
        <v>3769.959961</v>
      </c>
      <c r="T192" s="67" t="n">
        <v>3826.893555</v>
      </c>
      <c r="U192" s="67" t="n">
        <v>3884.696777</v>
      </c>
      <c r="V192" s="67" t="n">
        <v>3943.725098</v>
      </c>
      <c r="W192" s="67" t="n">
        <v>4001.982178</v>
      </c>
      <c r="X192" s="67" t="n">
        <v>4058.179688</v>
      </c>
      <c r="Y192" s="67" t="n">
        <v>4120.308105</v>
      </c>
      <c r="Z192" s="67" t="n">
        <v>4182.700195</v>
      </c>
      <c r="AA192" s="67" t="n">
        <v>4245.44873</v>
      </c>
      <c r="AB192" s="67" t="n">
        <v>4309.687012</v>
      </c>
      <c r="AC192" s="67" t="n">
        <v>4375.070312</v>
      </c>
      <c r="AD192" s="67" t="n">
        <v>4442.853027</v>
      </c>
      <c r="AE192" s="67" t="n">
        <v>4512.466309</v>
      </c>
      <c r="AF192" s="67" t="n">
        <v>4586.48877</v>
      </c>
      <c r="AG192" s="67" t="n">
        <v>4667.540039</v>
      </c>
      <c r="AH192" s="67" t="n">
        <v>4754.40332</v>
      </c>
      <c r="AI192" s="103" t="n">
        <v>0.01582</v>
      </c>
      <c r="AJ192" s="69" t="n"/>
      <c r="AK192" s="104" t="n"/>
    </row>
    <row r="193" ht="15" customHeight="1" s="44">
      <c r="A193" s="62" t="inlineStr">
        <is>
          <t>ATE000:oa_JF_Africa</t>
        </is>
      </c>
      <c r="B193" s="66" t="inlineStr">
        <is>
          <t xml:space="preserve">    Africa</t>
        </is>
      </c>
      <c r="C193" s="67" t="n">
        <v>454.850464</v>
      </c>
      <c r="D193" s="67" t="n">
        <v>469.463654</v>
      </c>
      <c r="E193" s="67" t="n">
        <v>484.817749</v>
      </c>
      <c r="F193" s="67" t="n">
        <v>500.949799</v>
      </c>
      <c r="G193" s="67" t="n">
        <v>517.891113</v>
      </c>
      <c r="H193" s="67" t="n">
        <v>535.391968</v>
      </c>
      <c r="I193" s="67" t="n">
        <v>553.393066</v>
      </c>
      <c r="J193" s="67" t="n">
        <v>571.451355</v>
      </c>
      <c r="K193" s="67" t="n">
        <v>589.80072</v>
      </c>
      <c r="L193" s="67" t="n">
        <v>608.416138</v>
      </c>
      <c r="M193" s="67" t="n">
        <v>627.581787</v>
      </c>
      <c r="N193" s="67" t="n">
        <v>647.302612</v>
      </c>
      <c r="O193" s="67" t="n">
        <v>667.934082</v>
      </c>
      <c r="P193" s="67" t="n">
        <v>688.904419</v>
      </c>
      <c r="Q193" s="67" t="n">
        <v>710.764404</v>
      </c>
      <c r="R193" s="67" t="n">
        <v>733.831055</v>
      </c>
      <c r="S193" s="67" t="n">
        <v>757.761108</v>
      </c>
      <c r="T193" s="67" t="n">
        <v>782.569824</v>
      </c>
      <c r="U193" s="67" t="n">
        <v>808.2468260000001</v>
      </c>
      <c r="V193" s="67" t="n">
        <v>834.7789310000001</v>
      </c>
      <c r="W193" s="67" t="n">
        <v>862.234497</v>
      </c>
      <c r="X193" s="67" t="n">
        <v>893.489868</v>
      </c>
      <c r="Y193" s="67" t="n">
        <v>924.936768</v>
      </c>
      <c r="Z193" s="67" t="n">
        <v>957.269043</v>
      </c>
      <c r="AA193" s="67" t="n">
        <v>990.8955079999999</v>
      </c>
      <c r="AB193" s="67" t="n">
        <v>1026.191406</v>
      </c>
      <c r="AC193" s="67" t="n">
        <v>1062.901367</v>
      </c>
      <c r="AD193" s="67" t="n">
        <v>1101.130615</v>
      </c>
      <c r="AE193" s="67" t="n">
        <v>1140.286133</v>
      </c>
      <c r="AF193" s="67" t="n">
        <v>1181.164917</v>
      </c>
      <c r="AG193" s="67" t="n">
        <v>1224.145142</v>
      </c>
      <c r="AH193" s="67" t="n">
        <v>1269.286377</v>
      </c>
      <c r="AI193" s="103" t="n">
        <v>0.033659</v>
      </c>
      <c r="AJ193" s="69" t="n"/>
      <c r="AK193" s="104" t="n"/>
    </row>
    <row r="194" ht="15" customHeight="1" s="44">
      <c r="A194" s="62" t="inlineStr">
        <is>
          <t>ATE000:oa_JF_Mideast</t>
        </is>
      </c>
      <c r="B194" s="66" t="inlineStr">
        <is>
          <t xml:space="preserve">    Mideast</t>
        </is>
      </c>
      <c r="C194" s="67" t="n">
        <v>895.191467</v>
      </c>
      <c r="D194" s="67" t="n">
        <v>926.4250489999999</v>
      </c>
      <c r="E194" s="67" t="n">
        <v>955.596558</v>
      </c>
      <c r="F194" s="67" t="n">
        <v>983.826599</v>
      </c>
      <c r="G194" s="67" t="n">
        <v>1012.733948</v>
      </c>
      <c r="H194" s="67" t="n">
        <v>1042.172607</v>
      </c>
      <c r="I194" s="67" t="n">
        <v>1071.43335</v>
      </c>
      <c r="J194" s="67" t="n">
        <v>1099.861084</v>
      </c>
      <c r="K194" s="67" t="n">
        <v>1130.294189</v>
      </c>
      <c r="L194" s="67" t="n">
        <v>1157.678711</v>
      </c>
      <c r="M194" s="67" t="n">
        <v>1186.01001</v>
      </c>
      <c r="N194" s="67" t="n">
        <v>1215.409912</v>
      </c>
      <c r="O194" s="67" t="n">
        <v>1246.54248</v>
      </c>
      <c r="P194" s="67" t="n">
        <v>1277.890869</v>
      </c>
      <c r="Q194" s="67" t="n">
        <v>1309.439697</v>
      </c>
      <c r="R194" s="67" t="n">
        <v>1342.803223</v>
      </c>
      <c r="S194" s="67" t="n">
        <v>1377.021729</v>
      </c>
      <c r="T194" s="67" t="n">
        <v>1411.915039</v>
      </c>
      <c r="U194" s="67" t="n">
        <v>1447.220459</v>
      </c>
      <c r="V194" s="67" t="n">
        <v>1481.63208</v>
      </c>
      <c r="W194" s="67" t="n">
        <v>1516.794189</v>
      </c>
      <c r="X194" s="67" t="n">
        <v>1549.161621</v>
      </c>
      <c r="Y194" s="67" t="n">
        <v>1588.687012</v>
      </c>
      <c r="Z194" s="67" t="n">
        <v>1629.300049</v>
      </c>
      <c r="AA194" s="67" t="n">
        <v>1668.939697</v>
      </c>
      <c r="AB194" s="67" t="n">
        <v>1710.399902</v>
      </c>
      <c r="AC194" s="67" t="n">
        <v>1753.617188</v>
      </c>
      <c r="AD194" s="67" t="n">
        <v>1798.860596</v>
      </c>
      <c r="AE194" s="67" t="n">
        <v>1845.178955</v>
      </c>
      <c r="AF194" s="67" t="n">
        <v>1889.950439</v>
      </c>
      <c r="AG194" s="67" t="n">
        <v>1937.042725</v>
      </c>
      <c r="AH194" s="67" t="n">
        <v>1986.746826</v>
      </c>
      <c r="AI194" s="103" t="n">
        <v>0.02605</v>
      </c>
      <c r="AJ194" s="69" t="n"/>
      <c r="AK194" s="104" t="n"/>
    </row>
    <row r="195" ht="15" customHeight="1" s="44">
      <c r="A195" s="62" t="inlineStr">
        <is>
          <t>ATE000:oa_JF_Russia</t>
        </is>
      </c>
      <c r="B195" s="66" t="inlineStr">
        <is>
          <t xml:space="preserve">    Commonwealth of Independent States</t>
        </is>
      </c>
      <c r="C195" s="67" t="n">
        <v>611.583435</v>
      </c>
      <c r="D195" s="67" t="n">
        <v>620.987244</v>
      </c>
      <c r="E195" s="67" t="n">
        <v>629.065735</v>
      </c>
      <c r="F195" s="67" t="n">
        <v>636.384766</v>
      </c>
      <c r="G195" s="67" t="n">
        <v>643.515564</v>
      </c>
      <c r="H195" s="67" t="n">
        <v>650.428528</v>
      </c>
      <c r="I195" s="67" t="n">
        <v>657.3395389999999</v>
      </c>
      <c r="J195" s="67" t="n">
        <v>664.081726</v>
      </c>
      <c r="K195" s="67" t="n">
        <v>671.379944</v>
      </c>
      <c r="L195" s="67" t="n">
        <v>679.005188</v>
      </c>
      <c r="M195" s="67" t="n">
        <v>686.9636839999999</v>
      </c>
      <c r="N195" s="67" t="n">
        <v>695.91394</v>
      </c>
      <c r="O195" s="67" t="n">
        <v>706.053223</v>
      </c>
      <c r="P195" s="67" t="n">
        <v>717.2200319999999</v>
      </c>
      <c r="Q195" s="67" t="n">
        <v>728.802673</v>
      </c>
      <c r="R195" s="67" t="n">
        <v>740.631714</v>
      </c>
      <c r="S195" s="67" t="n">
        <v>752.000061</v>
      </c>
      <c r="T195" s="67" t="n">
        <v>762.977173</v>
      </c>
      <c r="U195" s="67" t="n">
        <v>774.137634</v>
      </c>
      <c r="V195" s="67" t="n">
        <v>785.10907</v>
      </c>
      <c r="W195" s="67" t="n">
        <v>796.1448360000001</v>
      </c>
      <c r="X195" s="67" t="n">
        <v>800.432922</v>
      </c>
      <c r="Y195" s="67" t="n">
        <v>813.437744</v>
      </c>
      <c r="Z195" s="67" t="n">
        <v>826.539856</v>
      </c>
      <c r="AA195" s="67" t="n">
        <v>839.812561</v>
      </c>
      <c r="AB195" s="67" t="n">
        <v>853.664246</v>
      </c>
      <c r="AC195" s="67" t="n">
        <v>867.710876</v>
      </c>
      <c r="AD195" s="67" t="n">
        <v>882.046814</v>
      </c>
      <c r="AE195" s="67" t="n">
        <v>896.3955079999999</v>
      </c>
      <c r="AF195" s="67" t="n">
        <v>911.171936</v>
      </c>
      <c r="AG195" s="67" t="n">
        <v>926.804871</v>
      </c>
      <c r="AH195" s="67" t="n">
        <v>943.6944580000001</v>
      </c>
      <c r="AI195" s="103" t="n">
        <v>0.01409</v>
      </c>
      <c r="AJ195" s="69" t="n"/>
      <c r="AK195" s="104" t="n"/>
    </row>
    <row r="196" ht="15" customHeight="1" s="44">
      <c r="A196" s="62" t="inlineStr">
        <is>
          <t>ATE000:oa_JF_China</t>
        </is>
      </c>
      <c r="B196" s="66" t="inlineStr">
        <is>
          <t xml:space="preserve">    China</t>
        </is>
      </c>
      <c r="C196" s="67" t="n">
        <v>1830.705688</v>
      </c>
      <c r="D196" s="67" t="n">
        <v>1927.728394</v>
      </c>
      <c r="E196" s="67" t="n">
        <v>2026.184814</v>
      </c>
      <c r="F196" s="67" t="n">
        <v>2130.748047</v>
      </c>
      <c r="G196" s="67" t="n">
        <v>2233.3125</v>
      </c>
      <c r="H196" s="67" t="n">
        <v>2340.456787</v>
      </c>
      <c r="I196" s="67" t="n">
        <v>2448.52832</v>
      </c>
      <c r="J196" s="67" t="n">
        <v>2553.70459</v>
      </c>
      <c r="K196" s="67" t="n">
        <v>2663.844971</v>
      </c>
      <c r="L196" s="67" t="n">
        <v>2780.141113</v>
      </c>
      <c r="M196" s="67" t="n">
        <v>2899.066406</v>
      </c>
      <c r="N196" s="67" t="n">
        <v>3019.044678</v>
      </c>
      <c r="O196" s="67" t="n">
        <v>3141.852295</v>
      </c>
      <c r="P196" s="67" t="n">
        <v>3266.063232</v>
      </c>
      <c r="Q196" s="67" t="n">
        <v>3396.963623</v>
      </c>
      <c r="R196" s="67" t="n">
        <v>3531.712402</v>
      </c>
      <c r="S196" s="67" t="n">
        <v>3667.771484</v>
      </c>
      <c r="T196" s="67" t="n">
        <v>3806.459717</v>
      </c>
      <c r="U196" s="67" t="n">
        <v>3947.703857</v>
      </c>
      <c r="V196" s="67" t="n">
        <v>4092.620605</v>
      </c>
      <c r="W196" s="67" t="n">
        <v>4240.813477</v>
      </c>
      <c r="X196" s="67" t="n">
        <v>4352.937012</v>
      </c>
      <c r="Y196" s="67" t="n">
        <v>4500.188965</v>
      </c>
      <c r="Z196" s="67" t="n">
        <v>4651.235352</v>
      </c>
      <c r="AA196" s="67" t="n">
        <v>4804.828613</v>
      </c>
      <c r="AB196" s="67" t="n">
        <v>4960.749023</v>
      </c>
      <c r="AC196" s="67" t="n">
        <v>5115.605469</v>
      </c>
      <c r="AD196" s="67" t="n">
        <v>5272.986816</v>
      </c>
      <c r="AE196" s="67" t="n">
        <v>5428.027344</v>
      </c>
      <c r="AF196" s="67" t="n">
        <v>5587.237793</v>
      </c>
      <c r="AG196" s="67" t="n">
        <v>5747</v>
      </c>
      <c r="AH196" s="67" t="n">
        <v>5904.425781</v>
      </c>
      <c r="AI196" s="103" t="n">
        <v>0.038497</v>
      </c>
      <c r="AJ196" s="69" t="n"/>
      <c r="AK196" s="104" t="n"/>
    </row>
    <row r="197" ht="15" customHeight="1" s="44">
      <c r="A197" s="62" t="inlineStr">
        <is>
          <t>ATE000:oa_JF_NE_Asia</t>
        </is>
      </c>
      <c r="B197" s="66" t="inlineStr">
        <is>
          <t xml:space="preserve">    Northeast Asia</t>
        </is>
      </c>
      <c r="C197" s="67" t="n">
        <v>781.577393</v>
      </c>
      <c r="D197" s="67" t="n">
        <v>786.947449</v>
      </c>
      <c r="E197" s="67" t="n">
        <v>795.827332</v>
      </c>
      <c r="F197" s="67" t="n">
        <v>803.870605</v>
      </c>
      <c r="G197" s="67" t="n">
        <v>811.870178</v>
      </c>
      <c r="H197" s="67" t="n">
        <v>820.248779</v>
      </c>
      <c r="I197" s="67" t="n">
        <v>828.409668</v>
      </c>
      <c r="J197" s="67" t="n">
        <v>835.644348</v>
      </c>
      <c r="K197" s="67" t="n">
        <v>842.902344</v>
      </c>
      <c r="L197" s="67" t="n">
        <v>850.248352</v>
      </c>
      <c r="M197" s="67" t="n">
        <v>857.032654</v>
      </c>
      <c r="N197" s="67" t="n">
        <v>862.86499</v>
      </c>
      <c r="O197" s="67" t="n">
        <v>867.868347</v>
      </c>
      <c r="P197" s="67" t="n">
        <v>872.485229</v>
      </c>
      <c r="Q197" s="67" t="n">
        <v>877.542053</v>
      </c>
      <c r="R197" s="67" t="n">
        <v>883.484863</v>
      </c>
      <c r="S197" s="67" t="n">
        <v>889.54126</v>
      </c>
      <c r="T197" s="67" t="n">
        <v>895.008423</v>
      </c>
      <c r="U197" s="67" t="n">
        <v>899.799805</v>
      </c>
      <c r="V197" s="67" t="n">
        <v>904.318726</v>
      </c>
      <c r="W197" s="67" t="n">
        <v>908.4829099999999</v>
      </c>
      <c r="X197" s="67" t="n">
        <v>910.253479</v>
      </c>
      <c r="Y197" s="67" t="n">
        <v>915.828674</v>
      </c>
      <c r="Z197" s="67" t="n">
        <v>922.085571</v>
      </c>
      <c r="AA197" s="67" t="n">
        <v>928.881348</v>
      </c>
      <c r="AB197" s="67" t="n">
        <v>936.011902</v>
      </c>
      <c r="AC197" s="67" t="n">
        <v>943.056946</v>
      </c>
      <c r="AD197" s="67" t="n">
        <v>950.335815</v>
      </c>
      <c r="AE197" s="67" t="n">
        <v>957.697693</v>
      </c>
      <c r="AF197" s="67" t="n">
        <v>965.437866</v>
      </c>
      <c r="AG197" s="67" t="n">
        <v>974.0517579999999</v>
      </c>
      <c r="AH197" s="67" t="n">
        <v>983.642151</v>
      </c>
      <c r="AI197" s="103" t="n">
        <v>0.007445</v>
      </c>
      <c r="AJ197" s="69" t="n"/>
      <c r="AK197" s="104" t="n"/>
    </row>
    <row r="198" ht="15" customHeight="1" s="44">
      <c r="A198" s="62" t="inlineStr">
        <is>
          <t>ATE000:oa_JF_SE_Asia</t>
        </is>
      </c>
      <c r="B198" s="66" t="inlineStr">
        <is>
          <t xml:space="preserve">    Southeast Asia</t>
        </is>
      </c>
      <c r="C198" s="67" t="n">
        <v>1337.004517</v>
      </c>
      <c r="D198" s="67" t="n">
        <v>1394.574951</v>
      </c>
      <c r="E198" s="67" t="n">
        <v>1454.617065</v>
      </c>
      <c r="F198" s="67" t="n">
        <v>1518.465942</v>
      </c>
      <c r="G198" s="67" t="n">
        <v>1585.974731</v>
      </c>
      <c r="H198" s="67" t="n">
        <v>1656.472412</v>
      </c>
      <c r="I198" s="67" t="n">
        <v>1729.299072</v>
      </c>
      <c r="J198" s="67" t="n">
        <v>1802.824219</v>
      </c>
      <c r="K198" s="67" t="n">
        <v>1879.605225</v>
      </c>
      <c r="L198" s="67" t="n">
        <v>1959.412598</v>
      </c>
      <c r="M198" s="67" t="n">
        <v>2040.929077</v>
      </c>
      <c r="N198" s="67" t="n">
        <v>2124.948975</v>
      </c>
      <c r="O198" s="67" t="n">
        <v>2211.476074</v>
      </c>
      <c r="P198" s="67" t="n">
        <v>2300.168945</v>
      </c>
      <c r="Q198" s="67" t="n">
        <v>2392.664062</v>
      </c>
      <c r="R198" s="67" t="n">
        <v>2489.675049</v>
      </c>
      <c r="S198" s="67" t="n">
        <v>2589.461426</v>
      </c>
      <c r="T198" s="67" t="n">
        <v>2692.273193</v>
      </c>
      <c r="U198" s="67" t="n">
        <v>2798.613525</v>
      </c>
      <c r="V198" s="67" t="n">
        <v>2909.353027</v>
      </c>
      <c r="W198" s="67" t="n">
        <v>3022.962891</v>
      </c>
      <c r="X198" s="67" t="n">
        <v>3168.337402</v>
      </c>
      <c r="Y198" s="67" t="n">
        <v>3297.244873</v>
      </c>
      <c r="Z198" s="67" t="n">
        <v>3429.818848</v>
      </c>
      <c r="AA198" s="67" t="n">
        <v>3567.384521</v>
      </c>
      <c r="AB198" s="67" t="n">
        <v>3710.636475</v>
      </c>
      <c r="AC198" s="67" t="n">
        <v>3859.525391</v>
      </c>
      <c r="AD198" s="67" t="n">
        <v>4013.288086</v>
      </c>
      <c r="AE198" s="67" t="n">
        <v>4169.81543</v>
      </c>
      <c r="AF198" s="67" t="n">
        <v>4333.102539</v>
      </c>
      <c r="AG198" s="67" t="n">
        <v>4506.193848</v>
      </c>
      <c r="AH198" s="67" t="n">
        <v>4686.674805</v>
      </c>
      <c r="AI198" s="103" t="n">
        <v>0.041291</v>
      </c>
      <c r="AJ198" s="69" t="n"/>
      <c r="AK198" s="104" t="n"/>
    </row>
    <row r="199" ht="15" customHeight="1" s="44">
      <c r="A199" s="62" t="inlineStr">
        <is>
          <t>ATE000:oa_JF_SW_Asia</t>
        </is>
      </c>
      <c r="B199" s="66" t="inlineStr">
        <is>
          <t xml:space="preserve">    Southwest Asia</t>
        </is>
      </c>
      <c r="C199" s="67" t="n">
        <v>475.940643</v>
      </c>
      <c r="D199" s="67" t="n">
        <v>507.269958</v>
      </c>
      <c r="E199" s="67" t="n">
        <v>539.322266</v>
      </c>
      <c r="F199" s="67" t="n">
        <v>573.087158</v>
      </c>
      <c r="G199" s="67" t="n">
        <v>609.677307</v>
      </c>
      <c r="H199" s="67" t="n">
        <v>649.091736</v>
      </c>
      <c r="I199" s="67" t="n">
        <v>690.687134</v>
      </c>
      <c r="J199" s="67" t="n">
        <v>734.0069580000001</v>
      </c>
      <c r="K199" s="67" t="n">
        <v>779.752075</v>
      </c>
      <c r="L199" s="67" t="n">
        <v>827.4001459999999</v>
      </c>
      <c r="M199" s="67" t="n">
        <v>876.6953119999999</v>
      </c>
      <c r="N199" s="67" t="n">
        <v>928.096985</v>
      </c>
      <c r="O199" s="67" t="n">
        <v>981.806519</v>
      </c>
      <c r="P199" s="67" t="n">
        <v>1038.106567</v>
      </c>
      <c r="Q199" s="67" t="n">
        <v>1097.42041</v>
      </c>
      <c r="R199" s="67" t="n">
        <v>1159.8396</v>
      </c>
      <c r="S199" s="67" t="n">
        <v>1224.794556</v>
      </c>
      <c r="T199" s="67" t="n">
        <v>1292.836304</v>
      </c>
      <c r="U199" s="67" t="n">
        <v>1364.114746</v>
      </c>
      <c r="V199" s="67" t="n">
        <v>1438.605103</v>
      </c>
      <c r="W199" s="67" t="n">
        <v>1515.670898</v>
      </c>
      <c r="X199" s="67" t="n">
        <v>1607.928955</v>
      </c>
      <c r="Y199" s="67" t="n">
        <v>1695.097168</v>
      </c>
      <c r="Z199" s="67" t="n">
        <v>1785.458862</v>
      </c>
      <c r="AA199" s="67" t="n">
        <v>1879.659668</v>
      </c>
      <c r="AB199" s="67" t="n">
        <v>1978.054443</v>
      </c>
      <c r="AC199" s="67" t="n">
        <v>2080.622314</v>
      </c>
      <c r="AD199" s="67" t="n">
        <v>2187.231201</v>
      </c>
      <c r="AE199" s="67" t="n">
        <v>2297.256104</v>
      </c>
      <c r="AF199" s="67" t="n">
        <v>2411.848877</v>
      </c>
      <c r="AG199" s="67" t="n">
        <v>2532.580811</v>
      </c>
      <c r="AH199" s="67" t="n">
        <v>2658.808594</v>
      </c>
      <c r="AI199" s="103" t="n">
        <v>0.057064</v>
      </c>
      <c r="AJ199" s="69" t="n"/>
      <c r="AK199" s="104" t="n"/>
    </row>
    <row r="200" ht="15" customHeight="1" s="44">
      <c r="A200" s="62" t="inlineStr">
        <is>
          <t>ATE000:oa_JF_Oceania</t>
        </is>
      </c>
      <c r="B200" s="66" t="inlineStr">
        <is>
          <t xml:space="preserve">    Oceania</t>
        </is>
      </c>
      <c r="C200" s="67" t="n">
        <v>381.041351</v>
      </c>
      <c r="D200" s="67" t="n">
        <v>392.837006</v>
      </c>
      <c r="E200" s="67" t="n">
        <v>405.927795</v>
      </c>
      <c r="F200" s="67" t="n">
        <v>419.580933</v>
      </c>
      <c r="G200" s="67" t="n">
        <v>432.663483</v>
      </c>
      <c r="H200" s="67" t="n">
        <v>445.482574</v>
      </c>
      <c r="I200" s="67" t="n">
        <v>458.061401</v>
      </c>
      <c r="J200" s="67" t="n">
        <v>470.259155</v>
      </c>
      <c r="K200" s="67" t="n">
        <v>482.57193</v>
      </c>
      <c r="L200" s="67" t="n">
        <v>495.140198</v>
      </c>
      <c r="M200" s="67" t="n">
        <v>507.888672</v>
      </c>
      <c r="N200" s="67" t="n">
        <v>520.9398190000001</v>
      </c>
      <c r="O200" s="67" t="n">
        <v>534.00116</v>
      </c>
      <c r="P200" s="67" t="n">
        <v>547.125366</v>
      </c>
      <c r="Q200" s="67" t="n">
        <v>561.049072</v>
      </c>
      <c r="R200" s="67" t="n">
        <v>575.615051</v>
      </c>
      <c r="S200" s="67" t="n">
        <v>590.324829</v>
      </c>
      <c r="T200" s="67" t="n">
        <v>605.187744</v>
      </c>
      <c r="U200" s="67" t="n">
        <v>620.5006100000001</v>
      </c>
      <c r="V200" s="67" t="n">
        <v>636.16394</v>
      </c>
      <c r="W200" s="67" t="n">
        <v>652.044189</v>
      </c>
      <c r="X200" s="67" t="n">
        <v>671.742981</v>
      </c>
      <c r="Y200" s="67" t="n">
        <v>689.106262</v>
      </c>
      <c r="Z200" s="67" t="n">
        <v>706.991516</v>
      </c>
      <c r="AA200" s="67" t="n">
        <v>725.400208</v>
      </c>
      <c r="AB200" s="67" t="n">
        <v>744.4830930000001</v>
      </c>
      <c r="AC200" s="67" t="n">
        <v>763.9985349999999</v>
      </c>
      <c r="AD200" s="67" t="n">
        <v>784.144714</v>
      </c>
      <c r="AE200" s="67" t="n">
        <v>804.416931</v>
      </c>
      <c r="AF200" s="67" t="n">
        <v>825.049744</v>
      </c>
      <c r="AG200" s="67" t="n">
        <v>846.056213</v>
      </c>
      <c r="AH200" s="67" t="n">
        <v>867.346497</v>
      </c>
      <c r="AI200" s="103" t="n">
        <v>0.026888</v>
      </c>
      <c r="AJ200" s="69" t="n"/>
      <c r="AK200" s="104" t="n"/>
    </row>
    <row r="201" ht="15" customHeight="1" s="44">
      <c r="A201" s="62" t="inlineStr">
        <is>
          <t>ATE000:oa_JF_World</t>
        </is>
      </c>
      <c r="B201" s="66" t="inlineStr">
        <is>
          <t xml:space="preserve">      Total World</t>
        </is>
      </c>
      <c r="C201" s="67" t="n">
        <v>13431.889648</v>
      </c>
      <c r="D201" s="67" t="n">
        <v>13802.067383</v>
      </c>
      <c r="E201" s="67" t="n">
        <v>14172.135742</v>
      </c>
      <c r="F201" s="67" t="n">
        <v>14547.186523</v>
      </c>
      <c r="G201" s="67" t="n">
        <v>14924.915039</v>
      </c>
      <c r="H201" s="67" t="n">
        <v>15325.919922</v>
      </c>
      <c r="I201" s="67" t="n">
        <v>15736.680664</v>
      </c>
      <c r="J201" s="67" t="n">
        <v>16139.294922</v>
      </c>
      <c r="K201" s="67" t="n">
        <v>16557.199219</v>
      </c>
      <c r="L201" s="67" t="n">
        <v>16984.664062</v>
      </c>
      <c r="M201" s="67" t="n">
        <v>17420.966797</v>
      </c>
      <c r="N201" s="67" t="n">
        <v>17866.701172</v>
      </c>
      <c r="O201" s="67" t="n">
        <v>18324.078125</v>
      </c>
      <c r="P201" s="67" t="n">
        <v>18790.771484</v>
      </c>
      <c r="Q201" s="67" t="n">
        <v>19275.695312</v>
      </c>
      <c r="R201" s="67" t="n">
        <v>19780.339844</v>
      </c>
      <c r="S201" s="67" t="n">
        <v>20291.638672</v>
      </c>
      <c r="T201" s="67" t="n">
        <v>20813.28125</v>
      </c>
      <c r="U201" s="67" t="n">
        <v>21347.951172</v>
      </c>
      <c r="V201" s="67" t="n">
        <v>21895.644531</v>
      </c>
      <c r="W201" s="67" t="n">
        <v>22453.412109</v>
      </c>
      <c r="X201" s="67" t="n">
        <v>23023.708984</v>
      </c>
      <c r="Y201" s="67" t="n">
        <v>23631.980469</v>
      </c>
      <c r="Z201" s="67" t="n">
        <v>24254.902344</v>
      </c>
      <c r="AA201" s="67" t="n">
        <v>24894.316406</v>
      </c>
      <c r="AB201" s="67" t="n">
        <v>25555.322266</v>
      </c>
      <c r="AC201" s="67" t="n">
        <v>26233.046875</v>
      </c>
      <c r="AD201" s="67" t="n">
        <v>26931.816406</v>
      </c>
      <c r="AE201" s="67" t="n">
        <v>27640.035156</v>
      </c>
      <c r="AF201" s="67" t="n">
        <v>28371.539062</v>
      </c>
      <c r="AG201" s="67" t="n">
        <v>29136.119141</v>
      </c>
      <c r="AH201" s="67" t="n">
        <v>29926.654297</v>
      </c>
      <c r="AI201" s="103" t="n">
        <v>0.026179</v>
      </c>
      <c r="AJ201" s="69" t="n"/>
      <c r="AK201" s="104" t="n"/>
    </row>
    <row r="202" ht="15" customHeight="1" s="44">
      <c r="A202" s="62" t="inlineStr">
        <is>
          <t>ATE000:oa_AviationGasol</t>
        </is>
      </c>
      <c r="B202" s="66" t="inlineStr">
        <is>
          <t xml:space="preserve">  Commercial Aviation Gasoline, U.S.</t>
        </is>
      </c>
      <c r="C202" s="67" t="n">
        <v>22.470324</v>
      </c>
      <c r="D202" s="67" t="n">
        <v>22.450933</v>
      </c>
      <c r="E202" s="67" t="n">
        <v>22.434891</v>
      </c>
      <c r="F202" s="67" t="n">
        <v>22.421618</v>
      </c>
      <c r="G202" s="67" t="n">
        <v>22.410635</v>
      </c>
      <c r="H202" s="67" t="n">
        <v>22.401548</v>
      </c>
      <c r="I202" s="67" t="n">
        <v>22.394032</v>
      </c>
      <c r="J202" s="67" t="n">
        <v>22.387812</v>
      </c>
      <c r="K202" s="67" t="n">
        <v>22.382666</v>
      </c>
      <c r="L202" s="67" t="n">
        <v>22.378407</v>
      </c>
      <c r="M202" s="67" t="n">
        <v>22.374884</v>
      </c>
      <c r="N202" s="67" t="n">
        <v>22.371969</v>
      </c>
      <c r="O202" s="67" t="n">
        <v>22.369558</v>
      </c>
      <c r="P202" s="67" t="n">
        <v>22.367563</v>
      </c>
      <c r="Q202" s="67" t="n">
        <v>22.365911</v>
      </c>
      <c r="R202" s="67" t="n">
        <v>22.364546</v>
      </c>
      <c r="S202" s="67" t="n">
        <v>22.363417</v>
      </c>
      <c r="T202" s="67" t="n">
        <v>22.36248</v>
      </c>
      <c r="U202" s="67" t="n">
        <v>22.361708</v>
      </c>
      <c r="V202" s="67" t="n">
        <v>22.361067</v>
      </c>
      <c r="W202" s="67" t="n">
        <v>22.360538</v>
      </c>
      <c r="X202" s="67" t="n">
        <v>22.3601</v>
      </c>
      <c r="Y202" s="67" t="n">
        <v>22.359737</v>
      </c>
      <c r="Z202" s="67" t="n">
        <v>22.359438</v>
      </c>
      <c r="AA202" s="67" t="n">
        <v>22.35919</v>
      </c>
      <c r="AB202" s="67" t="n">
        <v>22.358984</v>
      </c>
      <c r="AC202" s="67" t="n">
        <v>22.358814</v>
      </c>
      <c r="AD202" s="67" t="n">
        <v>22.358673</v>
      </c>
      <c r="AE202" s="67" t="n">
        <v>22.358557</v>
      </c>
      <c r="AF202" s="67" t="n">
        <v>22.358461</v>
      </c>
      <c r="AG202" s="67" t="n">
        <v>22.358381</v>
      </c>
      <c r="AH202" s="67" t="n">
        <v>22.358315</v>
      </c>
      <c r="AI202" s="103" t="n">
        <v>-0.000161</v>
      </c>
      <c r="AJ202" s="69" t="n"/>
      <c r="AK202" s="104" t="n"/>
    </row>
    <row r="203" ht="15" customHeight="1" s="44">
      <c r="A203" s="62" t="inlineStr">
        <is>
          <t>ATE000:pa_JetFuelUS</t>
        </is>
      </c>
      <c r="B203" s="66" t="inlineStr">
        <is>
          <t xml:space="preserve">  Military Jet Fuel, U.S.</t>
        </is>
      </c>
      <c r="C203" s="67" t="n">
        <v>383.31488</v>
      </c>
      <c r="D203" s="67" t="n">
        <v>385.951538</v>
      </c>
      <c r="E203" s="67" t="n">
        <v>383.211365</v>
      </c>
      <c r="F203" s="67" t="n">
        <v>379.256958</v>
      </c>
      <c r="G203" s="67" t="n">
        <v>367.903687</v>
      </c>
      <c r="H203" s="67" t="n">
        <v>360.346069</v>
      </c>
      <c r="I203" s="67" t="n">
        <v>358.937103</v>
      </c>
      <c r="J203" s="67" t="n">
        <v>357.532288</v>
      </c>
      <c r="K203" s="67" t="n">
        <v>357.100769</v>
      </c>
      <c r="L203" s="67" t="n">
        <v>359.020264</v>
      </c>
      <c r="M203" s="67" t="n">
        <v>358.223083</v>
      </c>
      <c r="N203" s="67" t="n">
        <v>357.692139</v>
      </c>
      <c r="O203" s="67" t="n">
        <v>357.762146</v>
      </c>
      <c r="P203" s="67" t="n">
        <v>357.851257</v>
      </c>
      <c r="Q203" s="67" t="n">
        <v>357.958832</v>
      </c>
      <c r="R203" s="67" t="n">
        <v>358.083984</v>
      </c>
      <c r="S203" s="67" t="n">
        <v>358.226318</v>
      </c>
      <c r="T203" s="67" t="n">
        <v>358.387482</v>
      </c>
      <c r="U203" s="67" t="n">
        <v>358.566528</v>
      </c>
      <c r="V203" s="67" t="n">
        <v>358.761475</v>
      </c>
      <c r="W203" s="67" t="n">
        <v>358.970428</v>
      </c>
      <c r="X203" s="67" t="n">
        <v>359.191986</v>
      </c>
      <c r="Y203" s="67" t="n">
        <v>359.424591</v>
      </c>
      <c r="Z203" s="67" t="n">
        <v>359.666931</v>
      </c>
      <c r="AA203" s="67" t="n">
        <v>359.917816</v>
      </c>
      <c r="AB203" s="67" t="n">
        <v>360.176239</v>
      </c>
      <c r="AC203" s="67" t="n">
        <v>360.441223</v>
      </c>
      <c r="AD203" s="67" t="n">
        <v>360.711853</v>
      </c>
      <c r="AE203" s="67" t="n">
        <v>360.987274</v>
      </c>
      <c r="AF203" s="67" t="n">
        <v>361.266754</v>
      </c>
      <c r="AG203" s="67" t="n">
        <v>361.549805</v>
      </c>
      <c r="AH203" s="67" t="n">
        <v>361.836792</v>
      </c>
      <c r="AI203" s="103" t="n">
        <v>-0.001858</v>
      </c>
      <c r="AJ203" s="69" t="n"/>
      <c r="AK203" s="104" t="n"/>
    </row>
    <row r="204" ht="15" customHeight="1" s="44" thickBot="1">
      <c r="A204" s="58" t="n"/>
      <c r="B204" s="58" t="n"/>
      <c r="C204" s="58" t="n"/>
      <c r="D204" s="58" t="n"/>
      <c r="E204" s="58" t="n"/>
      <c r="F204" s="58" t="n"/>
      <c r="G204" s="58" t="n"/>
      <c r="H204" s="58" t="n"/>
      <c r="I204" s="58" t="n"/>
      <c r="J204" s="58" t="n"/>
      <c r="K204" s="58" t="n"/>
      <c r="L204" s="58" t="n"/>
      <c r="M204" s="58" t="n"/>
      <c r="N204" s="58" t="n"/>
      <c r="O204" s="58" t="n"/>
      <c r="P204" s="58" t="n"/>
      <c r="Q204" s="58" t="n"/>
      <c r="R204" s="58" t="n"/>
      <c r="S204" s="58" t="n"/>
      <c r="T204" s="58" t="n"/>
      <c r="U204" s="58" t="n"/>
      <c r="V204" s="58" t="n"/>
      <c r="W204" s="58" t="n"/>
      <c r="X204" s="58" t="n"/>
      <c r="Y204" s="58" t="n"/>
      <c r="Z204" s="58" t="n"/>
      <c r="AA204" s="58" t="n"/>
      <c r="AB204" s="58" t="n"/>
      <c r="AC204" s="58" t="n"/>
      <c r="AD204" s="58" t="n"/>
      <c r="AE204" s="58" t="n"/>
      <c r="AF204" s="58" t="n"/>
      <c r="AG204" s="58" t="n"/>
      <c r="AH204" s="58" t="n"/>
      <c r="AI204" s="58" t="n"/>
    </row>
    <row r="205" ht="15" customHeight="1" s="44">
      <c r="A205" s="58" t="n"/>
      <c r="B205" s="82" t="inlineStr">
        <is>
          <t xml:space="preserve">   1/ Assumed to be the same as International U.S..</t>
        </is>
      </c>
      <c r="C205" s="108" t="n"/>
      <c r="D205" s="108" t="n"/>
      <c r="E205" s="108" t="n"/>
      <c r="F205" s="108" t="n"/>
      <c r="G205" s="108" t="n"/>
      <c r="H205" s="108" t="n"/>
      <c r="I205" s="108" t="n"/>
      <c r="J205" s="108" t="n"/>
      <c r="K205" s="108" t="n"/>
      <c r="L205" s="108" t="n"/>
      <c r="M205" s="108" t="n"/>
      <c r="N205" s="108" t="n"/>
      <c r="O205" s="108" t="n"/>
      <c r="P205" s="108" t="n"/>
      <c r="Q205" s="108" t="n"/>
      <c r="R205" s="108" t="n"/>
      <c r="S205" s="108" t="n"/>
      <c r="T205" s="108" t="n"/>
      <c r="U205" s="108" t="n"/>
      <c r="V205" s="108" t="n"/>
      <c r="W205" s="108" t="n"/>
      <c r="X205" s="108" t="n"/>
      <c r="Y205" s="108" t="n"/>
      <c r="Z205" s="108" t="n"/>
      <c r="AA205" s="108" t="n"/>
      <c r="AB205" s="108" t="n"/>
      <c r="AC205" s="108" t="n"/>
      <c r="AD205" s="108" t="n"/>
      <c r="AE205" s="108" t="n"/>
      <c r="AF205" s="108" t="n"/>
      <c r="AG205" s="108" t="n"/>
      <c r="AH205" s="108" t="n"/>
      <c r="AI205" s="108" t="n"/>
      <c r="AJ205" s="82" t="n"/>
      <c r="AK205" s="82" t="n"/>
    </row>
    <row r="206" ht="15" customHeight="1" s="44">
      <c r="A206" s="58" t="n"/>
      <c r="B206" s="78" t="inlineStr">
        <is>
          <t xml:space="preserve">   2/ Non-U.S. efficiency is assumed to equal U.S. efficiency.</t>
        </is>
      </c>
      <c r="C206" s="58" t="n"/>
      <c r="D206" s="58" t="n"/>
      <c r="E206" s="58" t="n"/>
      <c r="F206" s="58" t="n"/>
      <c r="G206" s="58" t="n"/>
      <c r="H206" s="58" t="n"/>
      <c r="I206" s="58" t="n"/>
      <c r="J206" s="58" t="n"/>
      <c r="K206" s="58" t="n"/>
      <c r="L206" s="58" t="n"/>
      <c r="M206" s="58" t="n"/>
      <c r="N206" s="58" t="n"/>
      <c r="O206" s="58" t="n"/>
      <c r="P206" s="58" t="n"/>
      <c r="Q206" s="58" t="n"/>
      <c r="R206" s="58" t="n"/>
      <c r="S206" s="58" t="n"/>
      <c r="T206" s="58" t="n"/>
      <c r="U206" s="58" t="n"/>
      <c r="V206" s="58" t="n"/>
      <c r="W206" s="58" t="n"/>
      <c r="X206" s="58" t="n"/>
      <c r="Y206" s="58" t="n"/>
      <c r="Z206" s="58" t="n"/>
      <c r="AA206" s="58" t="n"/>
      <c r="AB206" s="58" t="n"/>
      <c r="AC206" s="58" t="n"/>
      <c r="AD206" s="58" t="n"/>
      <c r="AE206" s="58" t="n"/>
      <c r="AF206" s="58" t="n"/>
      <c r="AG206" s="58" t="n"/>
      <c r="AH206" s="58" t="n"/>
      <c r="AI206" s="58" t="n"/>
    </row>
    <row r="207" ht="15" customHeight="1" s="44">
      <c r="A207" s="58" t="n"/>
      <c r="B207" s="78" t="inlineStr">
        <is>
          <t xml:space="preserve">   Btu = British thermal unit.</t>
        </is>
      </c>
      <c r="C207" s="58" t="n"/>
      <c r="D207" s="58" t="n"/>
      <c r="E207" s="58" t="n"/>
      <c r="F207" s="58" t="n"/>
      <c r="G207" s="58" t="n"/>
      <c r="H207" s="58" t="n"/>
      <c r="I207" s="58" t="n"/>
      <c r="J207" s="58" t="n"/>
      <c r="K207" s="58" t="n"/>
      <c r="L207" s="58" t="n"/>
      <c r="M207" s="58" t="n"/>
      <c r="N207" s="58" t="n"/>
      <c r="O207" s="58" t="n"/>
      <c r="P207" s="58" t="n"/>
      <c r="Q207" s="58" t="n"/>
      <c r="R207" s="58" t="n"/>
      <c r="S207" s="58" t="n"/>
      <c r="T207" s="58" t="n"/>
      <c r="U207" s="58" t="n"/>
      <c r="V207" s="58" t="n"/>
      <c r="W207" s="58" t="n"/>
      <c r="X207" s="58" t="n"/>
      <c r="Y207" s="58" t="n"/>
      <c r="Z207" s="58" t="n"/>
      <c r="AA207" s="58" t="n"/>
      <c r="AB207" s="58" t="n"/>
      <c r="AC207" s="58" t="n"/>
      <c r="AD207" s="58" t="n"/>
      <c r="AE207" s="58" t="n"/>
      <c r="AF207" s="58" t="n"/>
      <c r="AG207" s="58" t="n"/>
      <c r="AH207" s="58" t="n"/>
      <c r="AI207" s="58" t="n"/>
    </row>
    <row r="208" ht="15" customHeight="1" s="44">
      <c r="A208" s="58" t="n"/>
      <c r="B208" s="78" t="inlineStr">
        <is>
          <t xml:space="preserve">   - - = Not applicable.</t>
        </is>
      </c>
      <c r="C208" s="58" t="n"/>
      <c r="D208" s="58" t="n"/>
      <c r="E208" s="58" t="n"/>
      <c r="F208" s="58" t="n"/>
      <c r="G208" s="58" t="n"/>
      <c r="H208" s="58" t="n"/>
      <c r="I208" s="58" t="n"/>
      <c r="J208" s="58" t="n"/>
      <c r="K208" s="58" t="n"/>
      <c r="L208" s="58" t="n"/>
      <c r="M208" s="58" t="n"/>
      <c r="N208" s="58" t="n"/>
      <c r="O208" s="58" t="n"/>
      <c r="P208" s="58" t="n"/>
      <c r="Q208" s="58" t="n"/>
      <c r="R208" s="58" t="n"/>
      <c r="S208" s="58" t="n"/>
      <c r="T208" s="58" t="n"/>
      <c r="U208" s="58" t="n"/>
      <c r="V208" s="58" t="n"/>
      <c r="W208" s="58" t="n"/>
      <c r="X208" s="58" t="n"/>
      <c r="Y208" s="58" t="n"/>
      <c r="Z208" s="58" t="n"/>
      <c r="AA208" s="58" t="n"/>
      <c r="AB208" s="58" t="n"/>
      <c r="AC208" s="58" t="n"/>
      <c r="AD208" s="58" t="n"/>
      <c r="AE208" s="58" t="n"/>
      <c r="AF208" s="58" t="n"/>
      <c r="AG208" s="58" t="n"/>
      <c r="AH208" s="58" t="n"/>
      <c r="AI208" s="58" t="n"/>
    </row>
    <row r="209" ht="15" customHeight="1" s="44">
      <c r="B209" s="78" t="inlineStr">
        <is>
          <t xml:space="preserve">   Note:  Totals may not equal sum of components due to independent rounding.</t>
        </is>
      </c>
    </row>
    <row r="210" ht="15" customHeight="1" s="44">
      <c r="B210" s="78" t="inlineStr">
        <is>
          <t xml:space="preserve">   Sources:  2019:  U.S. Energy Information Administration (EIA), Short-Term Energy Outlook, October 2019 and EIA, AEO2020 National Energy</t>
        </is>
      </c>
    </row>
    <row r="211" ht="15" customHeight="1" s="44">
      <c r="B211" s="78" t="inlineStr">
        <is>
          <t>Modeling System run ref2020.d112119a.  Projections:  EIA AEO2020 National Energy Modeling System run ref2020.d112119a.</t>
        </is>
      </c>
    </row>
    <row r="212" ht="15" customHeight="1" s="44">
      <c r="B212" s="49" t="n"/>
    </row>
    <row r="213" ht="15" customHeight="1" s="44">
      <c r="B213" s="49" t="n"/>
    </row>
    <row r="214" ht="15" customHeight="1" s="44">
      <c r="B214" s="49" t="n"/>
    </row>
  </sheetData>
  <mergeCells count="1">
    <mergeCell ref="B205:AI205"/>
  </mergeCells>
  <pageMargins left="0.75" right="0.75" top="1" bottom="1" header="0.5" footer="0.5"/>
  <pageSetup orientation="portrait"/>
</worksheet>
</file>

<file path=xl/worksheets/sheet5.xml><?xml version="1.0" encoding="utf-8"?>
<worksheet xmlns="http://schemas.openxmlformats.org/spreadsheetml/2006/main">
  <sheetPr>
    <outlinePr summaryBelow="1" summaryRight="1"/>
    <pageSetUpPr/>
  </sheetPr>
  <dimension ref="A1:AK198"/>
  <sheetViews>
    <sheetView workbookViewId="0">
      <pane xSplit="2" ySplit="1" topLeftCell="Y2" activePane="bottomRight" state="frozen"/>
      <selection pane="topRight" activeCell="C1" sqref="C1"/>
      <selection pane="bottomLeft" activeCell="A2" sqref="A2"/>
      <selection pane="bottomRight" activeCell="B8" sqref="B8"/>
    </sheetView>
  </sheetViews>
  <sheetFormatPr baseColWidth="8" defaultRowHeight="15" customHeight="1"/>
  <cols>
    <col width="14.3984375" customWidth="1" style="44" min="1" max="1"/>
    <col width="45.73046875" customWidth="1" style="44" min="2" max="2"/>
  </cols>
  <sheetData>
    <row r="1" ht="15" customHeight="1" s="44" thickBot="1">
      <c r="A1" s="58" t="n"/>
      <c r="B1" s="59" t="inlineStr">
        <is>
          <t>ref2020.d112119a</t>
        </is>
      </c>
      <c r="C1" s="60" t="n">
        <v>2019</v>
      </c>
      <c r="D1" s="60" t="n">
        <v>2020</v>
      </c>
      <c r="E1" s="60" t="n">
        <v>2021</v>
      </c>
      <c r="F1" s="60" t="n">
        <v>2022</v>
      </c>
      <c r="G1" s="60" t="n">
        <v>2023</v>
      </c>
      <c r="H1" s="60" t="n">
        <v>2024</v>
      </c>
      <c r="I1" s="60" t="n">
        <v>2025</v>
      </c>
      <c r="J1" s="60" t="n">
        <v>2026</v>
      </c>
      <c r="K1" s="60" t="n">
        <v>2027</v>
      </c>
      <c r="L1" s="60" t="n">
        <v>2028</v>
      </c>
      <c r="M1" s="60" t="n">
        <v>2029</v>
      </c>
      <c r="N1" s="60" t="n">
        <v>2030</v>
      </c>
      <c r="O1" s="60" t="n">
        <v>2031</v>
      </c>
      <c r="P1" s="60" t="n">
        <v>2032</v>
      </c>
      <c r="Q1" s="60" t="n">
        <v>2033</v>
      </c>
      <c r="R1" s="60" t="n">
        <v>2034</v>
      </c>
      <c r="S1" s="60" t="n">
        <v>2035</v>
      </c>
      <c r="T1" s="60" t="n">
        <v>2036</v>
      </c>
      <c r="U1" s="60" t="n">
        <v>2037</v>
      </c>
      <c r="V1" s="60" t="n">
        <v>2038</v>
      </c>
      <c r="W1" s="60" t="n">
        <v>2039</v>
      </c>
      <c r="X1" s="60" t="n">
        <v>2040</v>
      </c>
      <c r="Y1" s="60" t="n">
        <v>2041</v>
      </c>
      <c r="Z1" s="60" t="n">
        <v>2042</v>
      </c>
      <c r="AA1" s="60" t="n">
        <v>2043</v>
      </c>
      <c r="AB1" s="60" t="n">
        <v>2044</v>
      </c>
      <c r="AC1" s="60" t="n">
        <v>2045</v>
      </c>
      <c r="AD1" s="60" t="n">
        <v>2046</v>
      </c>
      <c r="AE1" s="60" t="n">
        <v>2047</v>
      </c>
      <c r="AF1" s="60" t="n">
        <v>2048</v>
      </c>
      <c r="AG1" s="60" t="n">
        <v>2049</v>
      </c>
      <c r="AH1" s="60" t="n">
        <v>2050</v>
      </c>
      <c r="AI1" s="58" t="n"/>
      <c r="AJ1" s="60" t="n"/>
    </row>
    <row r="2" ht="15" customHeight="1" s="44" thickTop="1">
      <c r="A2" s="58" t="n"/>
      <c r="B2" s="58" t="n"/>
      <c r="C2" s="58" t="n"/>
      <c r="D2" s="58" t="n"/>
      <c r="E2" s="58" t="n"/>
      <c r="F2" s="58" t="n"/>
      <c r="G2" s="58" t="n"/>
      <c r="H2" s="58" t="n"/>
      <c r="I2" s="58" t="n"/>
      <c r="J2" s="58" t="n"/>
      <c r="K2" s="58" t="n"/>
      <c r="L2" s="58" t="n"/>
      <c r="M2" s="58" t="n"/>
      <c r="N2" s="58" t="n"/>
      <c r="O2" s="58" t="n"/>
      <c r="P2" s="58" t="n"/>
      <c r="Q2" s="58" t="n"/>
      <c r="R2" s="58" t="n"/>
      <c r="S2" s="58" t="n"/>
      <c r="T2" s="58" t="n"/>
      <c r="U2" s="58" t="n"/>
      <c r="V2" s="58" t="n"/>
      <c r="W2" s="58" t="n"/>
      <c r="X2" s="58" t="n"/>
      <c r="Y2" s="58" t="n"/>
      <c r="Z2" s="58" t="n"/>
      <c r="AA2" s="58" t="n"/>
      <c r="AB2" s="58" t="n"/>
      <c r="AC2" s="58" t="n"/>
      <c r="AD2" s="58" t="n"/>
      <c r="AE2" s="58" t="n"/>
      <c r="AF2" s="58" t="n"/>
      <c r="AG2" s="58" t="n"/>
      <c r="AH2" s="58" t="n"/>
      <c r="AI2" s="58" t="n"/>
    </row>
    <row r="3" ht="15" customHeight="1" s="44">
      <c r="A3" s="58" t="n"/>
      <c r="B3" s="58" t="n"/>
      <c r="C3" s="61" t="inlineStr">
        <is>
          <t>Report</t>
        </is>
      </c>
      <c r="D3" s="61" t="inlineStr">
        <is>
          <t>Annual Energy Outlook 2020</t>
        </is>
      </c>
      <c r="E3" s="61" t="n"/>
      <c r="F3" s="61" t="n"/>
      <c r="G3" s="61" t="n"/>
      <c r="H3" s="61" t="n"/>
      <c r="I3" s="58" t="n"/>
      <c r="J3" s="58" t="n"/>
      <c r="K3" s="58" t="n"/>
      <c r="L3" s="58" t="n"/>
      <c r="M3" s="58" t="n"/>
      <c r="N3" s="58" t="n"/>
      <c r="O3" s="58" t="n"/>
      <c r="P3" s="58" t="n"/>
      <c r="Q3" s="58" t="n"/>
      <c r="R3" s="58" t="n"/>
      <c r="S3" s="58" t="n"/>
      <c r="T3" s="58" t="n"/>
      <c r="U3" s="58" t="n"/>
      <c r="V3" s="58" t="n"/>
      <c r="W3" s="58" t="n"/>
      <c r="X3" s="58" t="n"/>
      <c r="Y3" s="58" t="n"/>
      <c r="Z3" s="58" t="n"/>
      <c r="AA3" s="58" t="n"/>
      <c r="AB3" s="58" t="n"/>
      <c r="AC3" s="58" t="n"/>
      <c r="AD3" s="58" t="n"/>
      <c r="AE3" s="58" t="n"/>
      <c r="AF3" s="58" t="n"/>
      <c r="AG3" s="58" t="n"/>
      <c r="AH3" s="58" t="n"/>
      <c r="AI3" s="58" t="n"/>
    </row>
    <row r="4" ht="15" customHeight="1" s="44">
      <c r="A4" s="58" t="n"/>
      <c r="B4" s="58" t="n"/>
      <c r="C4" s="61" t="inlineStr">
        <is>
          <t>Scenario</t>
        </is>
      </c>
      <c r="D4" s="61" t="inlineStr">
        <is>
          <t>ref2020</t>
        </is>
      </c>
      <c r="E4" s="61" t="n"/>
      <c r="F4" s="61" t="n"/>
      <c r="G4" s="61" t="inlineStr">
        <is>
          <t>Reference case</t>
        </is>
      </c>
      <c r="H4" s="61" t="n"/>
      <c r="I4" s="58" t="n"/>
      <c r="J4" s="58" t="n"/>
      <c r="K4" s="58" t="n"/>
      <c r="L4" s="58" t="n"/>
      <c r="M4" s="58" t="n"/>
      <c r="N4" s="58" t="n"/>
      <c r="O4" s="58" t="n"/>
      <c r="P4" s="58" t="n"/>
      <c r="Q4" s="58" t="n"/>
      <c r="R4" s="58" t="n"/>
      <c r="S4" s="58" t="n"/>
      <c r="T4" s="58" t="n"/>
      <c r="U4" s="58" t="n"/>
      <c r="V4" s="58" t="n"/>
      <c r="W4" s="58" t="n"/>
      <c r="X4" s="58" t="n"/>
      <c r="Y4" s="58" t="n"/>
      <c r="Z4" s="58" t="n"/>
      <c r="AA4" s="58" t="n"/>
      <c r="AB4" s="58" t="n"/>
      <c r="AC4" s="58" t="n"/>
      <c r="AD4" s="58" t="n"/>
      <c r="AE4" s="58" t="n"/>
      <c r="AF4" s="58" t="n"/>
      <c r="AG4" s="58" t="n"/>
      <c r="AH4" s="58" t="n"/>
      <c r="AI4" s="58" t="n"/>
    </row>
    <row r="5" ht="15" customHeight="1" s="44">
      <c r="A5" s="58" t="n"/>
      <c r="B5" s="58" t="n"/>
      <c r="C5" s="61" t="inlineStr">
        <is>
          <t>Datekey</t>
        </is>
      </c>
      <c r="D5" s="61" t="inlineStr">
        <is>
          <t>d112119a</t>
        </is>
      </c>
      <c r="E5" s="61" t="n"/>
      <c r="F5" s="61" t="n"/>
      <c r="G5" s="61" t="n"/>
      <c r="H5" s="61" t="n"/>
      <c r="I5" s="58" t="n"/>
      <c r="J5" s="58" t="n"/>
      <c r="K5" s="58" t="n"/>
      <c r="L5" s="58" t="n"/>
      <c r="M5" s="58" t="n"/>
      <c r="N5" s="58" t="n"/>
      <c r="O5" s="58" t="n"/>
      <c r="P5" s="58" t="n"/>
      <c r="Q5" s="58" t="n"/>
      <c r="R5" s="58" t="n"/>
      <c r="S5" s="58" t="n"/>
      <c r="T5" s="58" t="n"/>
      <c r="U5" s="58" t="n"/>
      <c r="V5" s="58" t="n"/>
      <c r="W5" s="58" t="n"/>
      <c r="X5" s="58" t="n"/>
      <c r="Y5" s="58" t="n"/>
      <c r="Z5" s="58" t="n"/>
      <c r="AA5" s="58" t="n"/>
      <c r="AB5" s="58" t="n"/>
      <c r="AC5" s="58" t="n"/>
      <c r="AD5" s="58" t="n"/>
      <c r="AE5" s="58" t="n"/>
      <c r="AF5" s="58" t="n"/>
      <c r="AG5" s="58" t="n"/>
      <c r="AH5" s="58" t="n"/>
      <c r="AI5" s="58" t="n"/>
    </row>
    <row r="6" ht="15" customHeight="1" s="44">
      <c r="A6" s="58" t="n"/>
      <c r="B6" s="58" t="n"/>
      <c r="C6" s="61" t="inlineStr">
        <is>
          <t>Release Date</t>
        </is>
      </c>
      <c r="D6" s="61" t="n"/>
      <c r="E6" s="61" t="inlineStr">
        <is>
          <t xml:space="preserve"> January 2020</t>
        </is>
      </c>
      <c r="F6" s="61" t="n"/>
      <c r="G6" s="61" t="n"/>
      <c r="H6" s="61" t="n"/>
      <c r="I6" s="58" t="n"/>
      <c r="J6" s="58" t="n"/>
      <c r="K6" s="58" t="n"/>
      <c r="L6" s="58" t="n"/>
      <c r="M6" s="58" t="n"/>
      <c r="N6" s="58" t="n"/>
      <c r="O6" s="58" t="n"/>
      <c r="P6" s="58" t="n"/>
      <c r="Q6" s="58" t="n"/>
      <c r="R6" s="58" t="n"/>
      <c r="S6" s="58" t="n"/>
      <c r="T6" s="58" t="n"/>
      <c r="U6" s="58" t="n"/>
      <c r="V6" s="58" t="n"/>
      <c r="W6" s="58" t="n"/>
      <c r="X6" s="58" t="n"/>
      <c r="Y6" s="58" t="n"/>
      <c r="Z6" s="58" t="n"/>
      <c r="AA6" s="58" t="n"/>
      <c r="AB6" s="58" t="n"/>
      <c r="AC6" s="58" t="n"/>
      <c r="AD6" s="58" t="n"/>
      <c r="AE6" s="58" t="n"/>
      <c r="AF6" s="58" t="n"/>
      <c r="AG6" s="58" t="n"/>
      <c r="AH6" s="58" t="n"/>
      <c r="AI6" s="58" t="n"/>
    </row>
    <row r="10" ht="15" customHeight="1" s="44">
      <c r="A10" s="62" t="inlineStr">
        <is>
          <t>ATS000</t>
        </is>
      </c>
      <c r="B10" s="63" t="inlineStr">
        <is>
          <t>48. Aircraft Stock</t>
        </is>
      </c>
      <c r="C10" s="58" t="n"/>
      <c r="D10" s="58" t="n"/>
      <c r="E10" s="58" t="n"/>
      <c r="F10" s="58" t="n"/>
      <c r="G10" s="58" t="n"/>
      <c r="H10" s="58" t="n"/>
      <c r="I10" s="58" t="n"/>
      <c r="J10" s="58" t="n"/>
      <c r="K10" s="58" t="n"/>
      <c r="L10" s="58" t="n"/>
      <c r="M10" s="58" t="n"/>
      <c r="N10" s="58" t="n"/>
      <c r="O10" s="58" t="n"/>
      <c r="P10" s="58" t="n"/>
      <c r="Q10" s="58" t="n"/>
      <c r="R10" s="58" t="n"/>
      <c r="S10" s="58" t="n"/>
      <c r="T10" s="58" t="n"/>
      <c r="U10" s="58" t="n"/>
      <c r="V10" s="58" t="n"/>
      <c r="W10" s="58" t="n"/>
      <c r="X10" s="58" t="n"/>
      <c r="Y10" s="58" t="n"/>
      <c r="Z10" s="58" t="n"/>
      <c r="AA10" s="58" t="n"/>
      <c r="AB10" s="58" t="n"/>
      <c r="AC10" s="58" t="n"/>
      <c r="AD10" s="58" t="n"/>
      <c r="AE10" s="58" t="n"/>
      <c r="AF10" s="58" t="n"/>
      <c r="AG10" s="58" t="n"/>
      <c r="AH10" s="58" t="n"/>
      <c r="AI10" s="58" t="n"/>
    </row>
    <row r="11" ht="15" customHeight="1" s="44">
      <c r="A11" s="58" t="n"/>
      <c r="B11" s="59" t="inlineStr"/>
      <c r="C11" s="58" t="n"/>
      <c r="D11" s="58" t="n"/>
      <c r="E11" s="58" t="n"/>
      <c r="F11" s="58" t="n"/>
      <c r="G11" s="58" t="n"/>
      <c r="H11" s="58" t="n"/>
      <c r="I11" s="58" t="n"/>
      <c r="J11" s="58" t="n"/>
      <c r="K11" s="58" t="n"/>
      <c r="L11" s="58" t="n"/>
      <c r="M11" s="58" t="n"/>
      <c r="N11" s="58" t="n"/>
      <c r="O11" s="58" t="n"/>
      <c r="P11" s="58" t="n"/>
      <c r="Q11" s="58" t="n"/>
      <c r="R11" s="58" t="n"/>
      <c r="S11" s="58" t="n"/>
      <c r="T11" s="58" t="n"/>
      <c r="U11" s="58" t="n"/>
      <c r="V11" s="58" t="n"/>
      <c r="W11" s="58" t="n"/>
      <c r="X11" s="58" t="n"/>
      <c r="Y11" s="58" t="n"/>
      <c r="Z11" s="58" t="n"/>
      <c r="AA11" s="58" t="n"/>
      <c r="AB11" s="58" t="n"/>
      <c r="AC11" s="58" t="n"/>
      <c r="AD11" s="58" t="n"/>
      <c r="AE11" s="58" t="n"/>
      <c r="AF11" s="58" t="n"/>
      <c r="AG11" s="58" t="n"/>
      <c r="AH11" s="58" t="n"/>
      <c r="AI11" s="58" t="n"/>
    </row>
    <row r="12" ht="15" customHeight="1" s="44">
      <c r="A12" s="58" t="n"/>
      <c r="B12" s="59" t="inlineStr"/>
      <c r="C12" s="64" t="inlineStr"/>
      <c r="D12" s="64" t="inlineStr"/>
      <c r="E12" s="64" t="inlineStr"/>
      <c r="F12" s="64" t="inlineStr"/>
      <c r="G12" s="64" t="inlineStr"/>
      <c r="H12" s="64" t="inlineStr"/>
      <c r="I12" s="64" t="inlineStr"/>
      <c r="J12" s="64" t="inlineStr"/>
      <c r="K12" s="64" t="inlineStr"/>
      <c r="L12" s="64" t="inlineStr"/>
      <c r="M12" s="64" t="inlineStr"/>
      <c r="N12" s="64" t="inlineStr"/>
      <c r="O12" s="64" t="inlineStr"/>
      <c r="P12" s="64" t="inlineStr"/>
      <c r="Q12" s="64" t="inlineStr"/>
      <c r="R12" s="64" t="inlineStr"/>
      <c r="S12" s="64" t="inlineStr"/>
      <c r="T12" s="64" t="inlineStr"/>
      <c r="U12" s="64" t="inlineStr"/>
      <c r="V12" s="64" t="inlineStr"/>
      <c r="W12" s="64" t="inlineStr"/>
      <c r="X12" s="64" t="inlineStr"/>
      <c r="Y12" s="64" t="inlineStr"/>
      <c r="Z12" s="64" t="inlineStr"/>
      <c r="AA12" s="64" t="inlineStr"/>
      <c r="AB12" s="64" t="inlineStr"/>
      <c r="AC12" s="64" t="inlineStr"/>
      <c r="AD12" s="64" t="inlineStr"/>
      <c r="AE12" s="64" t="inlineStr"/>
      <c r="AF12" s="64" t="inlineStr"/>
      <c r="AG12" s="64" t="inlineStr"/>
      <c r="AH12" s="64" t="inlineStr"/>
      <c r="AI12" s="64" t="inlineStr">
        <is>
          <t>2019-</t>
        </is>
      </c>
      <c r="AJ12" s="5" t="n"/>
      <c r="AK12" s="5" t="n"/>
    </row>
    <row r="13" ht="15" customHeight="1" s="44" thickBot="1">
      <c r="A13" s="58" t="n"/>
      <c r="B13" s="60" t="inlineStr">
        <is>
          <t>Stock</t>
        </is>
      </c>
      <c r="C13" s="60" t="n">
        <v>2019</v>
      </c>
      <c r="D13" s="60" t="n">
        <v>2020</v>
      </c>
      <c r="E13" s="60" t="n">
        <v>2021</v>
      </c>
      <c r="F13" s="60" t="n">
        <v>2022</v>
      </c>
      <c r="G13" s="60" t="n">
        <v>2023</v>
      </c>
      <c r="H13" s="60" t="n">
        <v>2024</v>
      </c>
      <c r="I13" s="60" t="n">
        <v>2025</v>
      </c>
      <c r="J13" s="60" t="n">
        <v>2026</v>
      </c>
      <c r="K13" s="60" t="n">
        <v>2027</v>
      </c>
      <c r="L13" s="60" t="n">
        <v>2028</v>
      </c>
      <c r="M13" s="60" t="n">
        <v>2029</v>
      </c>
      <c r="N13" s="60" t="n">
        <v>2030</v>
      </c>
      <c r="O13" s="60" t="n">
        <v>2031</v>
      </c>
      <c r="P13" s="60" t="n">
        <v>2032</v>
      </c>
      <c r="Q13" s="60" t="n">
        <v>2033</v>
      </c>
      <c r="R13" s="60" t="n">
        <v>2034</v>
      </c>
      <c r="S13" s="60" t="n">
        <v>2035</v>
      </c>
      <c r="T13" s="60" t="n">
        <v>2036</v>
      </c>
      <c r="U13" s="60" t="n">
        <v>2037</v>
      </c>
      <c r="V13" s="60" t="n">
        <v>2038</v>
      </c>
      <c r="W13" s="60" t="n">
        <v>2039</v>
      </c>
      <c r="X13" s="60" t="n">
        <v>2040</v>
      </c>
      <c r="Y13" s="60" t="n">
        <v>2041</v>
      </c>
      <c r="Z13" s="60" t="n">
        <v>2042</v>
      </c>
      <c r="AA13" s="60" t="n">
        <v>2043</v>
      </c>
      <c r="AB13" s="60" t="n">
        <v>2044</v>
      </c>
      <c r="AC13" s="60" t="n">
        <v>2045</v>
      </c>
      <c r="AD13" s="60" t="n">
        <v>2046</v>
      </c>
      <c r="AE13" s="60" t="n">
        <v>2047</v>
      </c>
      <c r="AF13" s="60" t="n">
        <v>2048</v>
      </c>
      <c r="AG13" s="60" t="n">
        <v>2049</v>
      </c>
      <c r="AH13" s="60" t="n">
        <v>2050</v>
      </c>
      <c r="AI13" s="60" t="n">
        <v>2050</v>
      </c>
      <c r="AJ13" s="60" t="n"/>
      <c r="AK13" s="60" t="n"/>
    </row>
    <row r="14" ht="15" customHeight="1" s="44" thickTop="1">
      <c r="A14" s="58" t="n"/>
      <c r="B14" s="58" t="n"/>
      <c r="C14" s="58" t="n"/>
      <c r="D14" s="58" t="n"/>
      <c r="E14" s="58" t="n"/>
      <c r="F14" s="58" t="n"/>
      <c r="G14" s="58" t="n"/>
      <c r="H14" s="58" t="n"/>
      <c r="I14" s="58" t="n"/>
      <c r="J14" s="58" t="n"/>
      <c r="K14" s="58" t="n"/>
      <c r="L14" s="58" t="n"/>
      <c r="M14" s="58" t="n"/>
      <c r="N14" s="58" t="n"/>
      <c r="O14" s="58" t="n"/>
      <c r="P14" s="58" t="n"/>
      <c r="Q14" s="58" t="n"/>
      <c r="R14" s="58" t="n"/>
      <c r="S14" s="58" t="n"/>
      <c r="T14" s="58" t="n"/>
      <c r="U14" s="58" t="n"/>
      <c r="V14" s="58" t="n"/>
      <c r="W14" s="58" t="n"/>
      <c r="X14" s="58" t="n"/>
      <c r="Y14" s="58" t="n"/>
      <c r="Z14" s="58" t="n"/>
      <c r="AA14" s="58" t="n"/>
      <c r="AB14" s="58" t="n"/>
      <c r="AC14" s="58" t="n"/>
      <c r="AD14" s="58" t="n"/>
      <c r="AE14" s="58" t="n"/>
      <c r="AF14" s="58" t="n"/>
      <c r="AG14" s="58" t="n"/>
      <c r="AH14" s="58" t="n"/>
      <c r="AI14" s="58" t="n"/>
    </row>
    <row r="15" ht="15" customHeight="1" s="44">
      <c r="A15" s="58" t="n"/>
      <c r="B15" s="65" t="inlineStr">
        <is>
          <t>Aircraft Stock</t>
        </is>
      </c>
      <c r="C15" s="58" t="n"/>
      <c r="D15" s="58" t="n"/>
      <c r="E15" s="58" t="n"/>
      <c r="F15" s="58" t="n"/>
      <c r="G15" s="58" t="n"/>
      <c r="H15" s="58" t="n"/>
      <c r="I15" s="58" t="n"/>
      <c r="J15" s="58" t="n"/>
      <c r="K15" s="58" t="n"/>
      <c r="L15" s="58" t="n"/>
      <c r="M15" s="58" t="n"/>
      <c r="N15" s="58" t="n"/>
      <c r="O15" s="58" t="n"/>
      <c r="P15" s="58" t="n"/>
      <c r="Q15" s="58" t="n"/>
      <c r="R15" s="58" t="n"/>
      <c r="S15" s="58" t="n"/>
      <c r="T15" s="58" t="n"/>
      <c r="U15" s="58" t="n"/>
      <c r="V15" s="58" t="n"/>
      <c r="W15" s="58" t="n"/>
      <c r="X15" s="58" t="n"/>
      <c r="Y15" s="58" t="n"/>
      <c r="Z15" s="58" t="n"/>
      <c r="AA15" s="58" t="n"/>
      <c r="AB15" s="58" t="n"/>
      <c r="AC15" s="58" t="n"/>
      <c r="AD15" s="58" t="n"/>
      <c r="AE15" s="58" t="n"/>
      <c r="AF15" s="58" t="n"/>
      <c r="AG15" s="58" t="n"/>
      <c r="AH15" s="58" t="n"/>
      <c r="AI15" s="58" t="n"/>
    </row>
    <row r="16" ht="15" customHeight="1" s="44">
      <c r="A16" s="62" t="inlineStr">
        <is>
          <t>ATS000:stk_U.S.Total</t>
        </is>
      </c>
      <c r="B16" s="66" t="inlineStr">
        <is>
          <t xml:space="preserve">  United States</t>
        </is>
      </c>
      <c r="C16" s="67" t="n">
        <v>9017.702148</v>
      </c>
      <c r="D16" s="67" t="n">
        <v>9259.822265999999</v>
      </c>
      <c r="E16" s="67" t="n">
        <v>9498.011719</v>
      </c>
      <c r="F16" s="67" t="n">
        <v>9725.888671999999</v>
      </c>
      <c r="G16" s="67" t="n">
        <v>9965.3125</v>
      </c>
      <c r="H16" s="67" t="n">
        <v>10198.75</v>
      </c>
      <c r="I16" s="67" t="n">
        <v>10423.529297</v>
      </c>
      <c r="J16" s="67" t="n">
        <v>10641.416992</v>
      </c>
      <c r="K16" s="67" t="n">
        <v>10846.140625</v>
      </c>
      <c r="L16" s="67" t="n">
        <v>11035.732422</v>
      </c>
      <c r="M16" s="67" t="n">
        <v>11219.682617</v>
      </c>
      <c r="N16" s="67" t="n">
        <v>11391.708984</v>
      </c>
      <c r="O16" s="67" t="n">
        <v>11538.115234</v>
      </c>
      <c r="P16" s="67" t="n">
        <v>11673.826172</v>
      </c>
      <c r="Q16" s="67" t="n">
        <v>11805.855469</v>
      </c>
      <c r="R16" s="67" t="n">
        <v>11934.5625</v>
      </c>
      <c r="S16" s="67" t="n">
        <v>12061.928711</v>
      </c>
      <c r="T16" s="67" t="n">
        <v>12191.233398</v>
      </c>
      <c r="U16" s="67" t="n">
        <v>12316.998047</v>
      </c>
      <c r="V16" s="67" t="n">
        <v>12433.369141</v>
      </c>
      <c r="W16" s="67" t="n">
        <v>12543.099609</v>
      </c>
      <c r="X16" s="67" t="n">
        <v>12651.359375</v>
      </c>
      <c r="Y16" s="67" t="n">
        <v>12765.851562</v>
      </c>
      <c r="Z16" s="67" t="n">
        <v>12888.420898</v>
      </c>
      <c r="AA16" s="67" t="n">
        <v>13021.873047</v>
      </c>
      <c r="AB16" s="67" t="n">
        <v>13161.992188</v>
      </c>
      <c r="AC16" s="67" t="n">
        <v>13301.84375</v>
      </c>
      <c r="AD16" s="67" t="n">
        <v>13448.244141</v>
      </c>
      <c r="AE16" s="67" t="n">
        <v>13596.076172</v>
      </c>
      <c r="AF16" s="67" t="n">
        <v>13713.427734</v>
      </c>
      <c r="AG16" s="67" t="n">
        <v>13827.289062</v>
      </c>
      <c r="AH16" s="67" t="n">
        <v>13944.821289</v>
      </c>
      <c r="AI16" s="103" t="n">
        <v>0.014161</v>
      </c>
      <c r="AJ16" s="69" t="n"/>
      <c r="AK16" s="104" t="n"/>
    </row>
    <row r="17" ht="15" customHeight="1" s="44">
      <c r="A17" s="62" t="inlineStr">
        <is>
          <t>ATS000:stk_USNarrowBody</t>
        </is>
      </c>
      <c r="B17" s="66" t="inlineStr">
        <is>
          <t xml:space="preserve">    Narrow Body Aircraft</t>
        </is>
      </c>
      <c r="C17" s="67" t="n">
        <v>4765.935547</v>
      </c>
      <c r="D17" s="67" t="n">
        <v>4952.820801</v>
      </c>
      <c r="E17" s="67" t="n">
        <v>5135.720703</v>
      </c>
      <c r="F17" s="67" t="n">
        <v>5311.972656</v>
      </c>
      <c r="G17" s="67" t="n">
        <v>5479.500977</v>
      </c>
      <c r="H17" s="67" t="n">
        <v>5638.781738</v>
      </c>
      <c r="I17" s="67" t="n">
        <v>5791.459961</v>
      </c>
      <c r="J17" s="67" t="n">
        <v>5941.435547</v>
      </c>
      <c r="K17" s="67" t="n">
        <v>6081.54248</v>
      </c>
      <c r="L17" s="67" t="n">
        <v>6210.081055</v>
      </c>
      <c r="M17" s="67" t="n">
        <v>6336.529785</v>
      </c>
      <c r="N17" s="67" t="n">
        <v>6454.728516</v>
      </c>
      <c r="O17" s="67" t="n">
        <v>6560.032227</v>
      </c>
      <c r="P17" s="67" t="n">
        <v>6658.491211</v>
      </c>
      <c r="Q17" s="67" t="n">
        <v>6756.226074</v>
      </c>
      <c r="R17" s="67" t="n">
        <v>6852.362793</v>
      </c>
      <c r="S17" s="67" t="n">
        <v>6951.152832</v>
      </c>
      <c r="T17" s="67" t="n">
        <v>7050.082031</v>
      </c>
      <c r="U17" s="67" t="n">
        <v>7146.738281</v>
      </c>
      <c r="V17" s="67" t="n">
        <v>7238.782715</v>
      </c>
      <c r="W17" s="67" t="n">
        <v>7327.534668</v>
      </c>
      <c r="X17" s="67" t="n">
        <v>7415.946289</v>
      </c>
      <c r="Y17" s="67" t="n">
        <v>7509.628418</v>
      </c>
      <c r="Z17" s="67" t="n">
        <v>7610.80957</v>
      </c>
      <c r="AA17" s="67" t="n">
        <v>7722.481445</v>
      </c>
      <c r="AB17" s="67" t="n">
        <v>7842.168945</v>
      </c>
      <c r="AC17" s="67" t="n">
        <v>7968.364258</v>
      </c>
      <c r="AD17" s="67" t="n">
        <v>8097.735352</v>
      </c>
      <c r="AE17" s="67" t="n">
        <v>8229.483398</v>
      </c>
      <c r="AF17" s="67" t="n">
        <v>8361.882812</v>
      </c>
      <c r="AG17" s="67" t="n">
        <v>8493.026367</v>
      </c>
      <c r="AH17" s="67" t="n">
        <v>8620.071289</v>
      </c>
      <c r="AI17" s="103" t="n">
        <v>0.0193</v>
      </c>
      <c r="AJ17" s="69" t="n"/>
      <c r="AK17" s="104" t="n"/>
    </row>
    <row r="18" ht="15" customHeight="1" s="44">
      <c r="A18" s="62" t="inlineStr">
        <is>
          <t>ATS000:stk_USWideBody</t>
        </is>
      </c>
      <c r="B18" s="66" t="inlineStr">
        <is>
          <t xml:space="preserve">    Wide Body Aircraft</t>
        </is>
      </c>
      <c r="C18" s="67" t="n">
        <v>1211.643311</v>
      </c>
      <c r="D18" s="67" t="n">
        <v>1204.656494</v>
      </c>
      <c r="E18" s="67" t="n">
        <v>1200.279297</v>
      </c>
      <c r="F18" s="67" t="n">
        <v>1196.388184</v>
      </c>
      <c r="G18" s="67" t="n">
        <v>1208.882812</v>
      </c>
      <c r="H18" s="67" t="n">
        <v>1224.566162</v>
      </c>
      <c r="I18" s="67" t="n">
        <v>1242.498047</v>
      </c>
      <c r="J18" s="67" t="n">
        <v>1261.277588</v>
      </c>
      <c r="K18" s="67" t="n">
        <v>1280.981812</v>
      </c>
      <c r="L18" s="67" t="n">
        <v>1301.665527</v>
      </c>
      <c r="M18" s="67" t="n">
        <v>1323.476074</v>
      </c>
      <c r="N18" s="67" t="n">
        <v>1345.652954</v>
      </c>
      <c r="O18" s="67" t="n">
        <v>1369.400024</v>
      </c>
      <c r="P18" s="67" t="n">
        <v>1393.931152</v>
      </c>
      <c r="Q18" s="67" t="n">
        <v>1418.687256</v>
      </c>
      <c r="R18" s="67" t="n">
        <v>1443.323608</v>
      </c>
      <c r="S18" s="67" t="n">
        <v>1467.943604</v>
      </c>
      <c r="T18" s="67" t="n">
        <v>1492.96582</v>
      </c>
      <c r="U18" s="67" t="n">
        <v>1518.296143</v>
      </c>
      <c r="V18" s="67" t="n">
        <v>1543.987915</v>
      </c>
      <c r="W18" s="67" t="n">
        <v>1570.342285</v>
      </c>
      <c r="X18" s="67" t="n">
        <v>1597.753174</v>
      </c>
      <c r="Y18" s="67" t="n">
        <v>1624.30249</v>
      </c>
      <c r="Z18" s="67" t="n">
        <v>1651.613525</v>
      </c>
      <c r="AA18" s="67" t="n">
        <v>1679.944336</v>
      </c>
      <c r="AB18" s="67" t="n">
        <v>1708.842529</v>
      </c>
      <c r="AC18" s="67" t="n">
        <v>1738.938965</v>
      </c>
      <c r="AD18" s="67" t="n">
        <v>1770.081543</v>
      </c>
      <c r="AE18" s="67" t="n">
        <v>1801.859375</v>
      </c>
      <c r="AF18" s="67" t="n">
        <v>1834.26709</v>
      </c>
      <c r="AG18" s="67" t="n">
        <v>1867.161011</v>
      </c>
      <c r="AH18" s="67" t="n">
        <v>1900.65918</v>
      </c>
      <c r="AI18" s="103" t="n">
        <v>0.014629</v>
      </c>
      <c r="AJ18" s="69" t="n"/>
      <c r="AK18" s="104" t="n"/>
    </row>
    <row r="19" ht="15" customHeight="1" s="44">
      <c r="A19" s="62" t="inlineStr">
        <is>
          <t>ATS000:stk_USRegional</t>
        </is>
      </c>
      <c r="B19" s="66" t="inlineStr">
        <is>
          <t xml:space="preserve">    Regional Jets</t>
        </is>
      </c>
      <c r="C19" s="67" t="n">
        <v>3040.123047</v>
      </c>
      <c r="D19" s="67" t="n">
        <v>3102.344727</v>
      </c>
      <c r="E19" s="67" t="n">
        <v>3162.01123</v>
      </c>
      <c r="F19" s="67" t="n">
        <v>3217.527832</v>
      </c>
      <c r="G19" s="67" t="n">
        <v>3276.928223</v>
      </c>
      <c r="H19" s="67" t="n">
        <v>3335.402832</v>
      </c>
      <c r="I19" s="67" t="n">
        <v>3389.571777</v>
      </c>
      <c r="J19" s="67" t="n">
        <v>3438.703857</v>
      </c>
      <c r="K19" s="67" t="n">
        <v>3483.616699</v>
      </c>
      <c r="L19" s="67" t="n">
        <v>3523.985596</v>
      </c>
      <c r="M19" s="67" t="n">
        <v>3559.677002</v>
      </c>
      <c r="N19" s="67" t="n">
        <v>3591.327148</v>
      </c>
      <c r="O19" s="67" t="n">
        <v>3608.683105</v>
      </c>
      <c r="P19" s="67" t="n">
        <v>3621.403564</v>
      </c>
      <c r="Q19" s="67" t="n">
        <v>3630.942871</v>
      </c>
      <c r="R19" s="67" t="n">
        <v>3638.875488</v>
      </c>
      <c r="S19" s="67" t="n">
        <v>3642.832031</v>
      </c>
      <c r="T19" s="67" t="n">
        <v>3648.185547</v>
      </c>
      <c r="U19" s="67" t="n">
        <v>3651.964355</v>
      </c>
      <c r="V19" s="67" t="n">
        <v>3650.598389</v>
      </c>
      <c r="W19" s="67" t="n">
        <v>3645.223145</v>
      </c>
      <c r="X19" s="67" t="n">
        <v>3637.660645</v>
      </c>
      <c r="Y19" s="67" t="n">
        <v>3631.92041</v>
      </c>
      <c r="Z19" s="67" t="n">
        <v>3625.998047</v>
      </c>
      <c r="AA19" s="67" t="n">
        <v>3619.447021</v>
      </c>
      <c r="AB19" s="67" t="n">
        <v>3610.980957</v>
      </c>
      <c r="AC19" s="67" t="n">
        <v>3594.541016</v>
      </c>
      <c r="AD19" s="67" t="n">
        <v>3580.42749</v>
      </c>
      <c r="AE19" s="67" t="n">
        <v>3564.733154</v>
      </c>
      <c r="AF19" s="67" t="n">
        <v>3517.277344</v>
      </c>
      <c r="AG19" s="67" t="n">
        <v>3467.101807</v>
      </c>
      <c r="AH19" s="67" t="n">
        <v>3424.09082</v>
      </c>
      <c r="AI19" s="103" t="n">
        <v>0.003844</v>
      </c>
      <c r="AJ19" s="69" t="n"/>
      <c r="AK19" s="104" t="n"/>
    </row>
    <row r="20" ht="15" customHeight="1" s="44">
      <c r="A20" s="62" t="inlineStr">
        <is>
          <t>ATS000:stk_Canada</t>
        </is>
      </c>
      <c r="B20" s="66" t="inlineStr">
        <is>
          <t xml:space="preserve">  Canada</t>
        </is>
      </c>
      <c r="C20" s="67" t="n">
        <v>965.684204</v>
      </c>
      <c r="D20" s="67" t="n">
        <v>975.393311</v>
      </c>
      <c r="E20" s="67" t="n">
        <v>983.723999</v>
      </c>
      <c r="F20" s="67" t="n">
        <v>991.570679</v>
      </c>
      <c r="G20" s="67" t="n">
        <v>998.428162</v>
      </c>
      <c r="H20" s="67" t="n">
        <v>1005.692871</v>
      </c>
      <c r="I20" s="67" t="n">
        <v>1013.07666</v>
      </c>
      <c r="J20" s="67" t="n">
        <v>1020.372253</v>
      </c>
      <c r="K20" s="67" t="n">
        <v>1028.220337</v>
      </c>
      <c r="L20" s="67" t="n">
        <v>1036.287964</v>
      </c>
      <c r="M20" s="67" t="n">
        <v>1044.587646</v>
      </c>
      <c r="N20" s="67" t="n">
        <v>1053.470093</v>
      </c>
      <c r="O20" s="67" t="n">
        <v>1066.402588</v>
      </c>
      <c r="P20" s="67" t="n">
        <v>1080.832031</v>
      </c>
      <c r="Q20" s="67" t="n">
        <v>1096.268066</v>
      </c>
      <c r="R20" s="67" t="n">
        <v>1113.413818</v>
      </c>
      <c r="S20" s="67" t="n">
        <v>1132.018066</v>
      </c>
      <c r="T20" s="67" t="n">
        <v>1151.430298</v>
      </c>
      <c r="U20" s="67" t="n">
        <v>1171.689331</v>
      </c>
      <c r="V20" s="67" t="n">
        <v>1192.083496</v>
      </c>
      <c r="W20" s="67" t="n">
        <v>1213.365112</v>
      </c>
      <c r="X20" s="67" t="n">
        <v>1234.887085</v>
      </c>
      <c r="Y20" s="67" t="n">
        <v>1256.503906</v>
      </c>
      <c r="Z20" s="67" t="n">
        <v>1278.272339</v>
      </c>
      <c r="AA20" s="67" t="n">
        <v>1302.144775</v>
      </c>
      <c r="AB20" s="67" t="n">
        <v>1326.232788</v>
      </c>
      <c r="AC20" s="67" t="n">
        <v>1350.650879</v>
      </c>
      <c r="AD20" s="67" t="n">
        <v>1376.598633</v>
      </c>
      <c r="AE20" s="67" t="n">
        <v>1403.047119</v>
      </c>
      <c r="AF20" s="67" t="n">
        <v>1430.358398</v>
      </c>
      <c r="AG20" s="67" t="n">
        <v>1458.221191</v>
      </c>
      <c r="AH20" s="67" t="n">
        <v>1486.978027</v>
      </c>
      <c r="AI20" s="103" t="n">
        <v>0.014022</v>
      </c>
      <c r="AJ20" s="69" t="n"/>
      <c r="AK20" s="104" t="n"/>
    </row>
    <row r="21" ht="15" customHeight="1" s="44">
      <c r="A21" s="62" t="inlineStr">
        <is>
          <t>ATS000:stk_Canada-nb</t>
        </is>
      </c>
      <c r="B21" s="66" t="inlineStr">
        <is>
          <t xml:space="preserve">    Narrow Body Aircraft</t>
        </is>
      </c>
      <c r="C21" s="67" t="n">
        <v>355.52121</v>
      </c>
      <c r="D21" s="67" t="n">
        <v>359.297119</v>
      </c>
      <c r="E21" s="67" t="n">
        <v>363.103638</v>
      </c>
      <c r="F21" s="67" t="n">
        <v>366.976379</v>
      </c>
      <c r="G21" s="67" t="n">
        <v>371.091919</v>
      </c>
      <c r="H21" s="67" t="n">
        <v>375.798248</v>
      </c>
      <c r="I21" s="67" t="n">
        <v>380.306519</v>
      </c>
      <c r="J21" s="67" t="n">
        <v>384.659271</v>
      </c>
      <c r="K21" s="67" t="n">
        <v>389.5</v>
      </c>
      <c r="L21" s="67" t="n">
        <v>394.540344</v>
      </c>
      <c r="M21" s="67" t="n">
        <v>399.662201</v>
      </c>
      <c r="N21" s="67" t="n">
        <v>404.950836</v>
      </c>
      <c r="O21" s="67" t="n">
        <v>413.441742</v>
      </c>
      <c r="P21" s="67" t="n">
        <v>422.310455</v>
      </c>
      <c r="Q21" s="67" t="n">
        <v>430.986359</v>
      </c>
      <c r="R21" s="67" t="n">
        <v>440.592529</v>
      </c>
      <c r="S21" s="67" t="n">
        <v>450.602356</v>
      </c>
      <c r="T21" s="67" t="n">
        <v>460.68811</v>
      </c>
      <c r="U21" s="67" t="n">
        <v>471.099487</v>
      </c>
      <c r="V21" s="67" t="n">
        <v>481.920715</v>
      </c>
      <c r="W21" s="67" t="n">
        <v>492.669464</v>
      </c>
      <c r="X21" s="67" t="n">
        <v>503.309174</v>
      </c>
      <c r="Y21" s="67" t="n">
        <v>514.150269</v>
      </c>
      <c r="Z21" s="67" t="n">
        <v>525.200745</v>
      </c>
      <c r="AA21" s="67" t="n">
        <v>536.424377</v>
      </c>
      <c r="AB21" s="67" t="n">
        <v>547.725586</v>
      </c>
      <c r="AC21" s="67" t="n">
        <v>559.306274</v>
      </c>
      <c r="AD21" s="67" t="n">
        <v>571.116211</v>
      </c>
      <c r="AE21" s="67" t="n">
        <v>583.009888</v>
      </c>
      <c r="AF21" s="67" t="n">
        <v>595.113464</v>
      </c>
      <c r="AG21" s="67" t="n">
        <v>607.552246</v>
      </c>
      <c r="AH21" s="67" t="n">
        <v>620.1135860000001</v>
      </c>
      <c r="AI21" s="103" t="n">
        <v>0.018108</v>
      </c>
      <c r="AJ21" s="69" t="n"/>
      <c r="AK21" s="104" t="n"/>
    </row>
    <row r="22" ht="15" customHeight="1" s="44">
      <c r="A22" s="62" t="inlineStr">
        <is>
          <t>ATS000:stk_Canada-wb</t>
        </is>
      </c>
      <c r="B22" s="66" t="inlineStr">
        <is>
          <t xml:space="preserve">    Wide Body Aircraft</t>
        </is>
      </c>
      <c r="C22" s="67" t="n">
        <v>140.911118</v>
      </c>
      <c r="D22" s="67" t="n">
        <v>144.767334</v>
      </c>
      <c r="E22" s="67" t="n">
        <v>148.604538</v>
      </c>
      <c r="F22" s="67" t="n">
        <v>152.51004</v>
      </c>
      <c r="G22" s="67" t="n">
        <v>155.288574</v>
      </c>
      <c r="H22" s="67" t="n">
        <v>158.889282</v>
      </c>
      <c r="I22" s="67" t="n">
        <v>163.175354</v>
      </c>
      <c r="J22" s="67" t="n">
        <v>167.457092</v>
      </c>
      <c r="K22" s="67" t="n">
        <v>172.071411</v>
      </c>
      <c r="L22" s="67" t="n">
        <v>176.882416</v>
      </c>
      <c r="M22" s="67" t="n">
        <v>181.836411</v>
      </c>
      <c r="N22" s="67" t="n">
        <v>186.986801</v>
      </c>
      <c r="O22" s="67" t="n">
        <v>192.684341</v>
      </c>
      <c r="P22" s="67" t="n">
        <v>198.668304</v>
      </c>
      <c r="Q22" s="67" t="n">
        <v>205.063828</v>
      </c>
      <c r="R22" s="67" t="n">
        <v>211.784912</v>
      </c>
      <c r="S22" s="67" t="n">
        <v>218.69899</v>
      </c>
      <c r="T22" s="67" t="n">
        <v>225.74147</v>
      </c>
      <c r="U22" s="67" t="n">
        <v>233.079147</v>
      </c>
      <c r="V22" s="67" t="n">
        <v>240.768219</v>
      </c>
      <c r="W22" s="67" t="n">
        <v>248.528473</v>
      </c>
      <c r="X22" s="67" t="n">
        <v>256.559082</v>
      </c>
      <c r="Y22" s="67" t="n">
        <v>264.606873</v>
      </c>
      <c r="Z22" s="67" t="n">
        <v>272.905853</v>
      </c>
      <c r="AA22" s="67" t="n">
        <v>281.436829</v>
      </c>
      <c r="AB22" s="67" t="n">
        <v>290.142914</v>
      </c>
      <c r="AC22" s="67" t="n">
        <v>299.152283</v>
      </c>
      <c r="AD22" s="67" t="n">
        <v>308.437195</v>
      </c>
      <c r="AE22" s="67" t="n">
        <v>317.907837</v>
      </c>
      <c r="AF22" s="67" t="n">
        <v>327.646393</v>
      </c>
      <c r="AG22" s="67" t="n">
        <v>337.737152</v>
      </c>
      <c r="AH22" s="67" t="n">
        <v>348.041565</v>
      </c>
      <c r="AI22" s="103" t="n">
        <v>0.029597</v>
      </c>
      <c r="AJ22" s="69" t="n"/>
      <c r="AK22" s="104" t="n"/>
    </row>
    <row r="23" ht="15" customHeight="1" s="44">
      <c r="A23" s="62" t="inlineStr">
        <is>
          <t>ATS000:stk_Canada-rj</t>
        </is>
      </c>
      <c r="B23" s="66" t="inlineStr">
        <is>
          <t xml:space="preserve">    Regional Jets</t>
        </is>
      </c>
      <c r="C23" s="67" t="n">
        <v>469.251862</v>
      </c>
      <c r="D23" s="67" t="n">
        <v>471.328857</v>
      </c>
      <c r="E23" s="67" t="n">
        <v>472.015808</v>
      </c>
      <c r="F23" s="67" t="n">
        <v>472.084259</v>
      </c>
      <c r="G23" s="67" t="n">
        <v>472.047668</v>
      </c>
      <c r="H23" s="67" t="n">
        <v>471.005402</v>
      </c>
      <c r="I23" s="67" t="n">
        <v>469.594818</v>
      </c>
      <c r="J23" s="67" t="n">
        <v>468.25592</v>
      </c>
      <c r="K23" s="67" t="n">
        <v>466.648895</v>
      </c>
      <c r="L23" s="67" t="n">
        <v>464.865234</v>
      </c>
      <c r="M23" s="67" t="n">
        <v>463.08902</v>
      </c>
      <c r="N23" s="67" t="n">
        <v>461.532501</v>
      </c>
      <c r="O23" s="67" t="n">
        <v>460.27652</v>
      </c>
      <c r="P23" s="67" t="n">
        <v>459.85321</v>
      </c>
      <c r="Q23" s="67" t="n">
        <v>460.217896</v>
      </c>
      <c r="R23" s="67" t="n">
        <v>461.036316</v>
      </c>
      <c r="S23" s="67" t="n">
        <v>462.716736</v>
      </c>
      <c r="T23" s="67" t="n">
        <v>465.000732</v>
      </c>
      <c r="U23" s="67" t="n">
        <v>467.510681</v>
      </c>
      <c r="V23" s="67" t="n">
        <v>469.394531</v>
      </c>
      <c r="W23" s="67" t="n">
        <v>472.167145</v>
      </c>
      <c r="X23" s="67" t="n">
        <v>475.018768</v>
      </c>
      <c r="Y23" s="67" t="n">
        <v>477.746704</v>
      </c>
      <c r="Z23" s="67" t="n">
        <v>480.165741</v>
      </c>
      <c r="AA23" s="67" t="n">
        <v>484.2836</v>
      </c>
      <c r="AB23" s="67" t="n">
        <v>488.364288</v>
      </c>
      <c r="AC23" s="67" t="n">
        <v>492.192383</v>
      </c>
      <c r="AD23" s="67" t="n">
        <v>497.045197</v>
      </c>
      <c r="AE23" s="67" t="n">
        <v>502.129333</v>
      </c>
      <c r="AF23" s="67" t="n">
        <v>507.598511</v>
      </c>
      <c r="AG23" s="67" t="n">
        <v>512.931763</v>
      </c>
      <c r="AH23" s="67" t="n">
        <v>518.822876</v>
      </c>
      <c r="AI23" s="103" t="n">
        <v>0.003245</v>
      </c>
      <c r="AJ23" s="69" t="n"/>
      <c r="AK23" s="104" t="n"/>
    </row>
    <row r="24" ht="15" customHeight="1" s="44">
      <c r="A24" s="62" t="inlineStr">
        <is>
          <t>ATS000:stk_Central_Am</t>
        </is>
      </c>
      <c r="B24" s="66" t="inlineStr">
        <is>
          <t xml:space="preserve">  Central America</t>
        </is>
      </c>
      <c r="C24" s="67" t="n">
        <v>884.271362</v>
      </c>
      <c r="D24" s="67" t="n">
        <v>930.293091</v>
      </c>
      <c r="E24" s="67" t="n">
        <v>977.94812</v>
      </c>
      <c r="F24" s="67" t="n">
        <v>1026.44458</v>
      </c>
      <c r="G24" s="67" t="n">
        <v>1075.531372</v>
      </c>
      <c r="H24" s="67" t="n">
        <v>1125.2771</v>
      </c>
      <c r="I24" s="67" t="n">
        <v>1175.024902</v>
      </c>
      <c r="J24" s="67" t="n">
        <v>1224.775513</v>
      </c>
      <c r="K24" s="67" t="n">
        <v>1274.926514</v>
      </c>
      <c r="L24" s="67" t="n">
        <v>1325.411255</v>
      </c>
      <c r="M24" s="67" t="n">
        <v>1376.371704</v>
      </c>
      <c r="N24" s="67" t="n">
        <v>1427.966553</v>
      </c>
      <c r="O24" s="67" t="n">
        <v>1481.36377</v>
      </c>
      <c r="P24" s="67" t="n">
        <v>1536.000732</v>
      </c>
      <c r="Q24" s="67" t="n">
        <v>1593.134399</v>
      </c>
      <c r="R24" s="67" t="n">
        <v>1651.739014</v>
      </c>
      <c r="S24" s="67" t="n">
        <v>1711.914185</v>
      </c>
      <c r="T24" s="67" t="n">
        <v>1773.091309</v>
      </c>
      <c r="U24" s="67" t="n">
        <v>1835.209229</v>
      </c>
      <c r="V24" s="67" t="n">
        <v>1897.529541</v>
      </c>
      <c r="W24" s="67" t="n">
        <v>1959.763916</v>
      </c>
      <c r="X24" s="67" t="n">
        <v>2026.438477</v>
      </c>
      <c r="Y24" s="67" t="n">
        <v>2091.604736</v>
      </c>
      <c r="Z24" s="67" t="n">
        <v>2156.730225</v>
      </c>
      <c r="AA24" s="67" t="n">
        <v>2222.123047</v>
      </c>
      <c r="AB24" s="67" t="n">
        <v>2287.301514</v>
      </c>
      <c r="AC24" s="67" t="n">
        <v>2351.891602</v>
      </c>
      <c r="AD24" s="67" t="n">
        <v>2416.461426</v>
      </c>
      <c r="AE24" s="67" t="n">
        <v>2480.934082</v>
      </c>
      <c r="AF24" s="67" t="n">
        <v>2545.769287</v>
      </c>
      <c r="AG24" s="67" t="n">
        <v>2611.09668</v>
      </c>
      <c r="AH24" s="67" t="n">
        <v>2676.412109</v>
      </c>
      <c r="AI24" s="103" t="n">
        <v>0.036371</v>
      </c>
      <c r="AJ24" s="69" t="n"/>
      <c r="AK24" s="104" t="n"/>
    </row>
    <row r="25" ht="15" customHeight="1" s="44">
      <c r="A25" s="62" t="inlineStr">
        <is>
          <t>ATS000:stk_Central_Am-n</t>
        </is>
      </c>
      <c r="B25" s="66" t="inlineStr">
        <is>
          <t xml:space="preserve">    Narrow Body Aircraft</t>
        </is>
      </c>
      <c r="C25" s="67" t="n">
        <v>520.070068</v>
      </c>
      <c r="D25" s="67" t="n">
        <v>549.216309</v>
      </c>
      <c r="E25" s="67" t="n">
        <v>579.8000489999999</v>
      </c>
      <c r="F25" s="67" t="n">
        <v>610.909058</v>
      </c>
      <c r="G25" s="67" t="n">
        <v>642.5150149999999</v>
      </c>
      <c r="H25" s="67" t="n">
        <v>674.601501</v>
      </c>
      <c r="I25" s="67" t="n">
        <v>706.950317</v>
      </c>
      <c r="J25" s="67" t="n">
        <v>739.4482420000001</v>
      </c>
      <c r="K25" s="67" t="n">
        <v>772.189392</v>
      </c>
      <c r="L25" s="67" t="n">
        <v>805.013855</v>
      </c>
      <c r="M25" s="67" t="n">
        <v>838.0271</v>
      </c>
      <c r="N25" s="67" t="n">
        <v>871.440247</v>
      </c>
      <c r="O25" s="67" t="n">
        <v>905.854187</v>
      </c>
      <c r="P25" s="67" t="n">
        <v>941.253479</v>
      </c>
      <c r="Q25" s="67" t="n">
        <v>978.48938</v>
      </c>
      <c r="R25" s="67" t="n">
        <v>1016.623352</v>
      </c>
      <c r="S25" s="67" t="n">
        <v>1055.971558</v>
      </c>
      <c r="T25" s="67" t="n">
        <v>1096.163696</v>
      </c>
      <c r="U25" s="67" t="n">
        <v>1136.701172</v>
      </c>
      <c r="V25" s="67" t="n">
        <v>1177.181763</v>
      </c>
      <c r="W25" s="67" t="n">
        <v>1217.765625</v>
      </c>
      <c r="X25" s="67" t="n">
        <v>1257.408325</v>
      </c>
      <c r="Y25" s="67" t="n">
        <v>1297.984497</v>
      </c>
      <c r="Z25" s="67" t="n">
        <v>1338.217773</v>
      </c>
      <c r="AA25" s="67" t="n">
        <v>1378.380249</v>
      </c>
      <c r="AB25" s="67" t="n">
        <v>1418.23291</v>
      </c>
      <c r="AC25" s="67" t="n">
        <v>1457.335327</v>
      </c>
      <c r="AD25" s="67" t="n">
        <v>1495.82373</v>
      </c>
      <c r="AE25" s="67" t="n">
        <v>1534.267212</v>
      </c>
      <c r="AF25" s="67" t="n">
        <v>1572.772827</v>
      </c>
      <c r="AG25" s="67" t="n">
        <v>1611.21521</v>
      </c>
      <c r="AH25" s="67" t="n">
        <v>1649.312378</v>
      </c>
      <c r="AI25" s="103" t="n">
        <v>0.037932</v>
      </c>
      <c r="AJ25" s="69" t="n"/>
      <c r="AK25" s="104" t="n"/>
    </row>
    <row r="26" ht="15" customHeight="1" s="44">
      <c r="A26" s="62" t="inlineStr">
        <is>
          <t>ATS000:stk_Central_Am-w</t>
        </is>
      </c>
      <c r="B26" s="66" t="inlineStr">
        <is>
          <t xml:space="preserve">    Wide Body Aircraft</t>
        </is>
      </c>
      <c r="C26" s="67" t="n">
        <v>52.574127</v>
      </c>
      <c r="D26" s="67" t="n">
        <v>58.302418</v>
      </c>
      <c r="E26" s="67" t="n">
        <v>64.243317</v>
      </c>
      <c r="F26" s="67" t="n">
        <v>70.490555</v>
      </c>
      <c r="G26" s="67" t="n">
        <v>76.814865</v>
      </c>
      <c r="H26" s="67" t="n">
        <v>83.313896</v>
      </c>
      <c r="I26" s="67" t="n">
        <v>89.580978</v>
      </c>
      <c r="J26" s="67" t="n">
        <v>95.76664</v>
      </c>
      <c r="K26" s="67" t="n">
        <v>102.1632</v>
      </c>
      <c r="L26" s="67" t="n">
        <v>108.835716</v>
      </c>
      <c r="M26" s="67" t="n">
        <v>115.780579</v>
      </c>
      <c r="N26" s="67" t="n">
        <v>122.89415</v>
      </c>
      <c r="O26" s="67" t="n">
        <v>130.721558</v>
      </c>
      <c r="P26" s="67" t="n">
        <v>138.69104</v>
      </c>
      <c r="Q26" s="67" t="n">
        <v>147.139847</v>
      </c>
      <c r="R26" s="67" t="n">
        <v>155.975281</v>
      </c>
      <c r="S26" s="67" t="n">
        <v>164.901016</v>
      </c>
      <c r="T26" s="67" t="n">
        <v>173.935043</v>
      </c>
      <c r="U26" s="67" t="n">
        <v>183.144852</v>
      </c>
      <c r="V26" s="67" t="n">
        <v>192.676559</v>
      </c>
      <c r="W26" s="67" t="n">
        <v>202.087936</v>
      </c>
      <c r="X26" s="67" t="n">
        <v>216.991867</v>
      </c>
      <c r="Y26" s="67" t="n">
        <v>228.007553</v>
      </c>
      <c r="Z26" s="67" t="n">
        <v>239.185303</v>
      </c>
      <c r="AA26" s="67" t="n">
        <v>250.588028</v>
      </c>
      <c r="AB26" s="67" t="n">
        <v>262.048523</v>
      </c>
      <c r="AC26" s="67" t="n">
        <v>273.758789</v>
      </c>
      <c r="AD26" s="67" t="n">
        <v>285.661835</v>
      </c>
      <c r="AE26" s="67" t="n">
        <v>297.503082</v>
      </c>
      <c r="AF26" s="67" t="n">
        <v>309.624939</v>
      </c>
      <c r="AG26" s="67" t="n">
        <v>322.231659</v>
      </c>
      <c r="AH26" s="67" t="n">
        <v>335.083008</v>
      </c>
      <c r="AI26" s="103" t="n">
        <v>0.061568</v>
      </c>
      <c r="AJ26" s="69" t="n"/>
      <c r="AK26" s="104" t="n"/>
    </row>
    <row r="27" ht="15" customHeight="1" s="44">
      <c r="A27" s="62" t="inlineStr">
        <is>
          <t>ATS000:stk_Central_Am-r</t>
        </is>
      </c>
      <c r="B27" s="66" t="inlineStr">
        <is>
          <t xml:space="preserve">    Regional Jets</t>
        </is>
      </c>
      <c r="C27" s="67" t="n">
        <v>311.627197</v>
      </c>
      <c r="D27" s="67" t="n">
        <v>322.774323</v>
      </c>
      <c r="E27" s="67" t="n">
        <v>333.904785</v>
      </c>
      <c r="F27" s="67" t="n">
        <v>345.044952</v>
      </c>
      <c r="G27" s="67" t="n">
        <v>356.201477</v>
      </c>
      <c r="H27" s="67" t="n">
        <v>367.361633</v>
      </c>
      <c r="I27" s="67" t="n">
        <v>378.493591</v>
      </c>
      <c r="J27" s="67" t="n">
        <v>389.560577</v>
      </c>
      <c r="K27" s="67" t="n">
        <v>400.573914</v>
      </c>
      <c r="L27" s="67" t="n">
        <v>411.561707</v>
      </c>
      <c r="M27" s="67" t="n">
        <v>422.564056</v>
      </c>
      <c r="N27" s="67" t="n">
        <v>433.632172</v>
      </c>
      <c r="O27" s="67" t="n">
        <v>444.788055</v>
      </c>
      <c r="P27" s="67" t="n">
        <v>456.056152</v>
      </c>
      <c r="Q27" s="67" t="n">
        <v>467.505096</v>
      </c>
      <c r="R27" s="67" t="n">
        <v>479.14032</v>
      </c>
      <c r="S27" s="67" t="n">
        <v>491.041656</v>
      </c>
      <c r="T27" s="67" t="n">
        <v>502.992523</v>
      </c>
      <c r="U27" s="67" t="n">
        <v>515.363159</v>
      </c>
      <c r="V27" s="67" t="n">
        <v>527.671326</v>
      </c>
      <c r="W27" s="67" t="n">
        <v>539.910339</v>
      </c>
      <c r="X27" s="67" t="n">
        <v>552.038269</v>
      </c>
      <c r="Y27" s="67" t="n">
        <v>565.61261</v>
      </c>
      <c r="Z27" s="67" t="n">
        <v>579.327209</v>
      </c>
      <c r="AA27" s="67" t="n">
        <v>593.154724</v>
      </c>
      <c r="AB27" s="67" t="n">
        <v>607.019958</v>
      </c>
      <c r="AC27" s="67" t="n">
        <v>620.797363</v>
      </c>
      <c r="AD27" s="67" t="n">
        <v>634.975952</v>
      </c>
      <c r="AE27" s="67" t="n">
        <v>649.163757</v>
      </c>
      <c r="AF27" s="67" t="n">
        <v>663.371521</v>
      </c>
      <c r="AG27" s="67" t="n">
        <v>677.649841</v>
      </c>
      <c r="AH27" s="67" t="n">
        <v>692.016724</v>
      </c>
      <c r="AI27" s="103" t="n">
        <v>0.02607</v>
      </c>
      <c r="AJ27" s="69" t="n"/>
      <c r="AK27" s="104" t="n"/>
    </row>
    <row r="28" ht="15" customHeight="1" s="44">
      <c r="A28" s="62" t="inlineStr">
        <is>
          <t>ATS000:stk_South_Am</t>
        </is>
      </c>
      <c r="B28" s="66" t="inlineStr">
        <is>
          <t xml:space="preserve">  South America</t>
        </is>
      </c>
      <c r="C28" s="67" t="n">
        <v>1600.900146</v>
      </c>
      <c r="D28" s="67" t="n">
        <v>1664.796875</v>
      </c>
      <c r="E28" s="67" t="n">
        <v>1731.338989</v>
      </c>
      <c r="F28" s="67" t="n">
        <v>1799.037109</v>
      </c>
      <c r="G28" s="67" t="n">
        <v>1870.284424</v>
      </c>
      <c r="H28" s="67" t="n">
        <v>1943.796631</v>
      </c>
      <c r="I28" s="67" t="n">
        <v>2020.861328</v>
      </c>
      <c r="J28" s="67" t="n">
        <v>2100.123047</v>
      </c>
      <c r="K28" s="67" t="n">
        <v>2181.130615</v>
      </c>
      <c r="L28" s="67" t="n">
        <v>2262.43457</v>
      </c>
      <c r="M28" s="67" t="n">
        <v>2344.910645</v>
      </c>
      <c r="N28" s="67" t="n">
        <v>2429.612793</v>
      </c>
      <c r="O28" s="67" t="n">
        <v>2515.725098</v>
      </c>
      <c r="P28" s="67" t="n">
        <v>2602.942627</v>
      </c>
      <c r="Q28" s="67" t="n">
        <v>2691.263672</v>
      </c>
      <c r="R28" s="67" t="n">
        <v>2781.421387</v>
      </c>
      <c r="S28" s="67" t="n">
        <v>2869.499023</v>
      </c>
      <c r="T28" s="67" t="n">
        <v>2959.378662</v>
      </c>
      <c r="U28" s="67" t="n">
        <v>3051.1521</v>
      </c>
      <c r="V28" s="67" t="n">
        <v>3138.898926</v>
      </c>
      <c r="W28" s="67" t="n">
        <v>3229.934814</v>
      </c>
      <c r="X28" s="67" t="n">
        <v>3315.41748</v>
      </c>
      <c r="Y28" s="67" t="n">
        <v>3399.674805</v>
      </c>
      <c r="Z28" s="67" t="n">
        <v>3484.86084</v>
      </c>
      <c r="AA28" s="67" t="n">
        <v>3570.41748</v>
      </c>
      <c r="AB28" s="67" t="n">
        <v>3650.260742</v>
      </c>
      <c r="AC28" s="67" t="n">
        <v>3732.091309</v>
      </c>
      <c r="AD28" s="67" t="n">
        <v>3814.309082</v>
      </c>
      <c r="AE28" s="67" t="n">
        <v>3890.95752</v>
      </c>
      <c r="AF28" s="67" t="n">
        <v>3968.300781</v>
      </c>
      <c r="AG28" s="67" t="n">
        <v>4045.696533</v>
      </c>
      <c r="AH28" s="67" t="n">
        <v>4123.280762</v>
      </c>
      <c r="AI28" s="103" t="n">
        <v>0.030989</v>
      </c>
      <c r="AJ28" s="69" t="n"/>
      <c r="AK28" s="104" t="n"/>
    </row>
    <row r="29" ht="15" customHeight="1" s="44">
      <c r="A29" s="62" t="inlineStr">
        <is>
          <t>ATS000:stk_South_Am-nb</t>
        </is>
      </c>
      <c r="B29" s="66" t="inlineStr">
        <is>
          <t xml:space="preserve">    Narrow Body Aircraft</t>
        </is>
      </c>
      <c r="C29" s="67" t="n">
        <v>926.484192</v>
      </c>
      <c r="D29" s="67" t="n">
        <v>956.355286</v>
      </c>
      <c r="E29" s="67" t="n">
        <v>988.122803</v>
      </c>
      <c r="F29" s="67" t="n">
        <v>1020.43811</v>
      </c>
      <c r="G29" s="67" t="n">
        <v>1055.986328</v>
      </c>
      <c r="H29" s="67" t="n">
        <v>1092.700806</v>
      </c>
      <c r="I29" s="67" t="n">
        <v>1132.581299</v>
      </c>
      <c r="J29" s="67" t="n">
        <v>1174.307739</v>
      </c>
      <c r="K29" s="67" t="n">
        <v>1217.49646</v>
      </c>
      <c r="L29" s="67" t="n">
        <v>1260.676636</v>
      </c>
      <c r="M29" s="67" t="n">
        <v>1304.711914</v>
      </c>
      <c r="N29" s="67" t="n">
        <v>1350.656738</v>
      </c>
      <c r="O29" s="67" t="n">
        <v>1397.729858</v>
      </c>
      <c r="P29" s="67" t="n">
        <v>1445.754639</v>
      </c>
      <c r="Q29" s="67" t="n">
        <v>1494.846558</v>
      </c>
      <c r="R29" s="67" t="n">
        <v>1545.036377</v>
      </c>
      <c r="S29" s="67" t="n">
        <v>1594.862915</v>
      </c>
      <c r="T29" s="67" t="n">
        <v>1645.996704</v>
      </c>
      <c r="U29" s="67" t="n">
        <v>1697.166138</v>
      </c>
      <c r="V29" s="67" t="n">
        <v>1747.14209</v>
      </c>
      <c r="W29" s="67" t="n">
        <v>1797.276001</v>
      </c>
      <c r="X29" s="67" t="n">
        <v>1846.071289</v>
      </c>
      <c r="Y29" s="67" t="n">
        <v>1893.970093</v>
      </c>
      <c r="Z29" s="67" t="n">
        <v>1941.36145</v>
      </c>
      <c r="AA29" s="67" t="n">
        <v>1988.207153</v>
      </c>
      <c r="AB29" s="67" t="n">
        <v>2034.464355</v>
      </c>
      <c r="AC29" s="67" t="n">
        <v>2079.659424</v>
      </c>
      <c r="AD29" s="67" t="n">
        <v>2124.060791</v>
      </c>
      <c r="AE29" s="67" t="n">
        <v>2167.701416</v>
      </c>
      <c r="AF29" s="67" t="n">
        <v>2210.773926</v>
      </c>
      <c r="AG29" s="67" t="n">
        <v>2253.539062</v>
      </c>
      <c r="AH29" s="67" t="n">
        <v>2296.026367</v>
      </c>
      <c r="AI29" s="103" t="n">
        <v>0.029708</v>
      </c>
      <c r="AJ29" s="69" t="n"/>
      <c r="AK29" s="104" t="n"/>
    </row>
    <row r="30" ht="15" customHeight="1" s="44">
      <c r="A30" s="62" t="inlineStr">
        <is>
          <t>ATS000:stk_South_Am-wb</t>
        </is>
      </c>
      <c r="B30" s="66" t="inlineStr">
        <is>
          <t xml:space="preserve">    Wide Body Aircraft</t>
        </is>
      </c>
      <c r="C30" s="67" t="n">
        <v>202.981522</v>
      </c>
      <c r="D30" s="67" t="n">
        <v>216.596603</v>
      </c>
      <c r="E30" s="67" t="n">
        <v>230.699875</v>
      </c>
      <c r="F30" s="67" t="n">
        <v>245.143555</v>
      </c>
      <c r="G30" s="67" t="n">
        <v>260.059357</v>
      </c>
      <c r="H30" s="67" t="n">
        <v>275.38147</v>
      </c>
      <c r="I30" s="67" t="n">
        <v>290.887756</v>
      </c>
      <c r="J30" s="67" t="n">
        <v>306.545868</v>
      </c>
      <c r="K30" s="67" t="n">
        <v>322.315063</v>
      </c>
      <c r="L30" s="67" t="n">
        <v>338.204468</v>
      </c>
      <c r="M30" s="67" t="n">
        <v>354.195099</v>
      </c>
      <c r="N30" s="67" t="n">
        <v>370.287292</v>
      </c>
      <c r="O30" s="67" t="n">
        <v>386.471008</v>
      </c>
      <c r="P30" s="67" t="n">
        <v>402.73407</v>
      </c>
      <c r="Q30" s="67" t="n">
        <v>419.069977</v>
      </c>
      <c r="R30" s="67" t="n">
        <v>435.458038</v>
      </c>
      <c r="S30" s="67" t="n">
        <v>451.858612</v>
      </c>
      <c r="T30" s="67" t="n">
        <v>468.266174</v>
      </c>
      <c r="U30" s="67" t="n">
        <v>484.719147</v>
      </c>
      <c r="V30" s="67" t="n">
        <v>501.252106</v>
      </c>
      <c r="W30" s="67" t="n">
        <v>517.774109</v>
      </c>
      <c r="X30" s="67" t="n">
        <v>534.257446</v>
      </c>
      <c r="Y30" s="67" t="n">
        <v>550.663818</v>
      </c>
      <c r="Z30" s="67" t="n">
        <v>566.900085</v>
      </c>
      <c r="AA30" s="67" t="n">
        <v>582.862793</v>
      </c>
      <c r="AB30" s="67" t="n">
        <v>598.524353</v>
      </c>
      <c r="AC30" s="67" t="n">
        <v>613.913513</v>
      </c>
      <c r="AD30" s="67" t="n">
        <v>629.037292</v>
      </c>
      <c r="AE30" s="67" t="n">
        <v>643.858582</v>
      </c>
      <c r="AF30" s="67" t="n">
        <v>658.3526000000001</v>
      </c>
      <c r="AG30" s="67" t="n">
        <v>672.505371</v>
      </c>
      <c r="AH30" s="67" t="n">
        <v>686.348083</v>
      </c>
      <c r="AI30" s="103" t="n">
        <v>0.040082</v>
      </c>
      <c r="AJ30" s="69" t="n"/>
      <c r="AK30" s="104" t="n"/>
    </row>
    <row r="31" ht="15" customHeight="1" s="44">
      <c r="A31" s="62" t="inlineStr">
        <is>
          <t>ATS000:stk_South_Am-rj</t>
        </is>
      </c>
      <c r="B31" s="66" t="inlineStr">
        <is>
          <t xml:space="preserve">    Regional Jets</t>
        </is>
      </c>
      <c r="C31" s="67" t="n">
        <v>471.434387</v>
      </c>
      <c r="D31" s="67" t="n">
        <v>491.84494</v>
      </c>
      <c r="E31" s="67" t="n">
        <v>512.516357</v>
      </c>
      <c r="F31" s="67" t="n">
        <v>533.455383</v>
      </c>
      <c r="G31" s="67" t="n">
        <v>554.238831</v>
      </c>
      <c r="H31" s="67" t="n">
        <v>575.714294</v>
      </c>
      <c r="I31" s="67" t="n">
        <v>597.392273</v>
      </c>
      <c r="J31" s="67" t="n">
        <v>619.269348</v>
      </c>
      <c r="K31" s="67" t="n">
        <v>641.319031</v>
      </c>
      <c r="L31" s="67" t="n">
        <v>663.553528</v>
      </c>
      <c r="M31" s="67" t="n">
        <v>686.003723</v>
      </c>
      <c r="N31" s="67" t="n">
        <v>708.66864</v>
      </c>
      <c r="O31" s="67" t="n">
        <v>731.524048</v>
      </c>
      <c r="P31" s="67" t="n">
        <v>754.453857</v>
      </c>
      <c r="Q31" s="67" t="n">
        <v>777.347046</v>
      </c>
      <c r="R31" s="67" t="n">
        <v>800.92688</v>
      </c>
      <c r="S31" s="67" t="n">
        <v>822.777344</v>
      </c>
      <c r="T31" s="67" t="n">
        <v>845.115662</v>
      </c>
      <c r="U31" s="67" t="n">
        <v>869.266846</v>
      </c>
      <c r="V31" s="67" t="n">
        <v>890.504761</v>
      </c>
      <c r="W31" s="67" t="n">
        <v>914.884827</v>
      </c>
      <c r="X31" s="67" t="n">
        <v>935.088928</v>
      </c>
      <c r="Y31" s="67" t="n">
        <v>955.0409550000001</v>
      </c>
      <c r="Z31" s="67" t="n">
        <v>976.599243</v>
      </c>
      <c r="AA31" s="67" t="n">
        <v>999.347595</v>
      </c>
      <c r="AB31" s="67" t="n">
        <v>1017.272034</v>
      </c>
      <c r="AC31" s="67" t="n">
        <v>1038.518311</v>
      </c>
      <c r="AD31" s="67" t="n">
        <v>1061.210938</v>
      </c>
      <c r="AE31" s="67" t="n">
        <v>1079.397461</v>
      </c>
      <c r="AF31" s="67" t="n">
        <v>1099.174194</v>
      </c>
      <c r="AG31" s="67" t="n">
        <v>1119.6521</v>
      </c>
      <c r="AH31" s="67" t="n">
        <v>1140.906372</v>
      </c>
      <c r="AI31" s="103" t="n">
        <v>0.02892</v>
      </c>
      <c r="AJ31" s="69" t="n"/>
      <c r="AK31" s="104" t="n"/>
    </row>
    <row r="32" ht="15" customHeight="1" s="44">
      <c r="A32" s="62" t="inlineStr">
        <is>
          <t>ATS000:stk_Europe</t>
        </is>
      </c>
      <c r="B32" s="66" t="inlineStr">
        <is>
          <t xml:space="preserve">  Europe</t>
        </is>
      </c>
      <c r="C32" s="67" t="n">
        <v>6947.446777</v>
      </c>
      <c r="D32" s="67" t="n">
        <v>7183.384766</v>
      </c>
      <c r="E32" s="67" t="n">
        <v>7416.137207</v>
      </c>
      <c r="F32" s="67" t="n">
        <v>7645.194824</v>
      </c>
      <c r="G32" s="67" t="n">
        <v>7870.678711</v>
      </c>
      <c r="H32" s="67" t="n">
        <v>8091.987305</v>
      </c>
      <c r="I32" s="67" t="n">
        <v>8308.206055000001</v>
      </c>
      <c r="J32" s="67" t="n">
        <v>8520.415039</v>
      </c>
      <c r="K32" s="67" t="n">
        <v>8727.464844</v>
      </c>
      <c r="L32" s="67" t="n">
        <v>8927.78125</v>
      </c>
      <c r="M32" s="67" t="n">
        <v>9121.403319999999</v>
      </c>
      <c r="N32" s="67" t="n">
        <v>9307.3125</v>
      </c>
      <c r="O32" s="67" t="n">
        <v>9490.162109000001</v>
      </c>
      <c r="P32" s="67" t="n">
        <v>9669.273438</v>
      </c>
      <c r="Q32" s="67" t="n">
        <v>9845.138671999999</v>
      </c>
      <c r="R32" s="67" t="n">
        <v>10017.084961</v>
      </c>
      <c r="S32" s="67" t="n">
        <v>10185.121094</v>
      </c>
      <c r="T32" s="67" t="n">
        <v>10345.557617</v>
      </c>
      <c r="U32" s="67" t="n">
        <v>10498.040039</v>
      </c>
      <c r="V32" s="67" t="n">
        <v>10645.753906</v>
      </c>
      <c r="W32" s="67" t="n">
        <v>10780.290039</v>
      </c>
      <c r="X32" s="67" t="n">
        <v>10918.349609</v>
      </c>
      <c r="Y32" s="67" t="n">
        <v>11053.876953</v>
      </c>
      <c r="Z32" s="67" t="n">
        <v>11189.546875</v>
      </c>
      <c r="AA32" s="67" t="n">
        <v>11325.998047</v>
      </c>
      <c r="AB32" s="67" t="n">
        <v>11462.277344</v>
      </c>
      <c r="AC32" s="67" t="n">
        <v>11598.004883</v>
      </c>
      <c r="AD32" s="67" t="n">
        <v>11733.375</v>
      </c>
      <c r="AE32" s="67" t="n">
        <v>11890.436523</v>
      </c>
      <c r="AF32" s="67" t="n">
        <v>12050.144531</v>
      </c>
      <c r="AG32" s="67" t="n">
        <v>12215.411133</v>
      </c>
      <c r="AH32" s="67" t="n">
        <v>12388.110352</v>
      </c>
      <c r="AI32" s="103" t="n">
        <v>0.018832</v>
      </c>
      <c r="AJ32" s="69" t="n"/>
      <c r="AK32" s="104" t="n"/>
    </row>
    <row r="33" ht="15" customHeight="1" s="44">
      <c r="A33" s="62" t="inlineStr">
        <is>
          <t>ATS000:stk_Europe-nb</t>
        </is>
      </c>
      <c r="B33" s="66" t="inlineStr">
        <is>
          <t xml:space="preserve">    Narrow Body Aircraft</t>
        </is>
      </c>
      <c r="C33" s="67" t="n">
        <v>4046.658691</v>
      </c>
      <c r="D33" s="67" t="n">
        <v>4219.111816</v>
      </c>
      <c r="E33" s="67" t="n">
        <v>4391.243652</v>
      </c>
      <c r="F33" s="67" t="n">
        <v>4562.712891</v>
      </c>
      <c r="G33" s="67" t="n">
        <v>4733.597656</v>
      </c>
      <c r="H33" s="67" t="n">
        <v>4903.64502</v>
      </c>
      <c r="I33" s="67" t="n">
        <v>5072.692383</v>
      </c>
      <c r="J33" s="67" t="n">
        <v>5240.242676</v>
      </c>
      <c r="K33" s="67" t="n">
        <v>5405.867188</v>
      </c>
      <c r="L33" s="67" t="n">
        <v>5568.750488</v>
      </c>
      <c r="M33" s="67" t="n">
        <v>5726.526367</v>
      </c>
      <c r="N33" s="67" t="n">
        <v>5880.472656</v>
      </c>
      <c r="O33" s="67" t="n">
        <v>6030.654785</v>
      </c>
      <c r="P33" s="67" t="n">
        <v>6177.596191</v>
      </c>
      <c r="Q33" s="67" t="n">
        <v>6321.520996</v>
      </c>
      <c r="R33" s="67" t="n">
        <v>6461.654297</v>
      </c>
      <c r="S33" s="67" t="n">
        <v>6597.695801</v>
      </c>
      <c r="T33" s="67" t="n">
        <v>6729.906738</v>
      </c>
      <c r="U33" s="67" t="n">
        <v>6854.953613</v>
      </c>
      <c r="V33" s="67" t="n">
        <v>6971.768066</v>
      </c>
      <c r="W33" s="67" t="n">
        <v>7081.962402</v>
      </c>
      <c r="X33" s="67" t="n">
        <v>7186.981934</v>
      </c>
      <c r="Y33" s="67" t="n">
        <v>7288.499512</v>
      </c>
      <c r="Z33" s="67" t="n">
        <v>7388.120605</v>
      </c>
      <c r="AA33" s="67" t="n">
        <v>7487.572266</v>
      </c>
      <c r="AB33" s="67" t="n">
        <v>7585.897949</v>
      </c>
      <c r="AC33" s="67" t="n">
        <v>7682.70752</v>
      </c>
      <c r="AD33" s="67" t="n">
        <v>7778.17334</v>
      </c>
      <c r="AE33" s="67" t="n">
        <v>7871.823242</v>
      </c>
      <c r="AF33" s="67" t="n">
        <v>7964.371582</v>
      </c>
      <c r="AG33" s="67" t="n">
        <v>8057.337891</v>
      </c>
      <c r="AH33" s="67" t="n">
        <v>8153.010742</v>
      </c>
      <c r="AI33" s="103" t="n">
        <v>0.022854</v>
      </c>
      <c r="AJ33" s="69" t="n"/>
      <c r="AK33" s="104" t="n"/>
    </row>
    <row r="34" ht="15" customHeight="1" s="44">
      <c r="A34" s="62" t="inlineStr">
        <is>
          <t>ATS000:stk_Europe-wb</t>
        </is>
      </c>
      <c r="B34" s="66" t="inlineStr">
        <is>
          <t xml:space="preserve">    Wide Body Aircraft</t>
        </is>
      </c>
      <c r="C34" s="67" t="n">
        <v>1295.179077</v>
      </c>
      <c r="D34" s="67" t="n">
        <v>1343.468262</v>
      </c>
      <c r="E34" s="67" t="n">
        <v>1391.338257</v>
      </c>
      <c r="F34" s="67" t="n">
        <v>1438.759277</v>
      </c>
      <c r="G34" s="67" t="n">
        <v>1485.761353</v>
      </c>
      <c r="H34" s="67" t="n">
        <v>1531.940552</v>
      </c>
      <c r="I34" s="67" t="n">
        <v>1576.386841</v>
      </c>
      <c r="J34" s="67" t="n">
        <v>1620.372681</v>
      </c>
      <c r="K34" s="67" t="n">
        <v>1662.912598</v>
      </c>
      <c r="L34" s="67" t="n">
        <v>1702.92749</v>
      </c>
      <c r="M34" s="67" t="n">
        <v>1742.356323</v>
      </c>
      <c r="N34" s="67" t="n">
        <v>1778.249146</v>
      </c>
      <c r="O34" s="67" t="n">
        <v>1814.672119</v>
      </c>
      <c r="P34" s="67" t="n">
        <v>1849.990723</v>
      </c>
      <c r="Q34" s="67" t="n">
        <v>1884.102539</v>
      </c>
      <c r="R34" s="67" t="n">
        <v>1916.911133</v>
      </c>
      <c r="S34" s="67" t="n">
        <v>1948.733398</v>
      </c>
      <c r="T34" s="67" t="n">
        <v>1979.903564</v>
      </c>
      <c r="U34" s="67" t="n">
        <v>2009.655762</v>
      </c>
      <c r="V34" s="67" t="n">
        <v>2040.539307</v>
      </c>
      <c r="W34" s="67" t="n">
        <v>2065.628662</v>
      </c>
      <c r="X34" s="67" t="n">
        <v>2097.077148</v>
      </c>
      <c r="Y34" s="67" t="n">
        <v>2129.075928</v>
      </c>
      <c r="Z34" s="67" t="n">
        <v>2161.679932</v>
      </c>
      <c r="AA34" s="67" t="n">
        <v>2194.724854</v>
      </c>
      <c r="AB34" s="67" t="n">
        <v>2228.172363</v>
      </c>
      <c r="AC34" s="67" t="n">
        <v>2261.878174</v>
      </c>
      <c r="AD34" s="67" t="n">
        <v>2295.718506</v>
      </c>
      <c r="AE34" s="67" t="n">
        <v>2352.060791</v>
      </c>
      <c r="AF34" s="67" t="n">
        <v>2410.941162</v>
      </c>
      <c r="AG34" s="67" t="n">
        <v>2473.463379</v>
      </c>
      <c r="AH34" s="67" t="n">
        <v>2538.912354</v>
      </c>
      <c r="AI34" s="103" t="n">
        <v>0.02195</v>
      </c>
      <c r="AJ34" s="69" t="n"/>
      <c r="AK34" s="104" t="n"/>
    </row>
    <row r="35" ht="15" customHeight="1" s="44">
      <c r="A35" s="62" t="inlineStr">
        <is>
          <t>ATS000:stk_Europe-rj</t>
        </is>
      </c>
      <c r="B35" s="66" t="inlineStr">
        <is>
          <t xml:space="preserve">    Regional Jets</t>
        </is>
      </c>
      <c r="C35" s="67" t="n">
        <v>1605.609009</v>
      </c>
      <c r="D35" s="67" t="n">
        <v>1620.804565</v>
      </c>
      <c r="E35" s="67" t="n">
        <v>1633.555054</v>
      </c>
      <c r="F35" s="67" t="n">
        <v>1643.722656</v>
      </c>
      <c r="G35" s="67" t="n">
        <v>1651.31958</v>
      </c>
      <c r="H35" s="67" t="n">
        <v>1656.401733</v>
      </c>
      <c r="I35" s="67" t="n">
        <v>1659.127319</v>
      </c>
      <c r="J35" s="67" t="n">
        <v>1659.800171</v>
      </c>
      <c r="K35" s="67" t="n">
        <v>1658.684937</v>
      </c>
      <c r="L35" s="67" t="n">
        <v>1656.103271</v>
      </c>
      <c r="M35" s="67" t="n">
        <v>1652.52063</v>
      </c>
      <c r="N35" s="67" t="n">
        <v>1648.590698</v>
      </c>
      <c r="O35" s="67" t="n">
        <v>1644.834473</v>
      </c>
      <c r="P35" s="67" t="n">
        <v>1641.686646</v>
      </c>
      <c r="Q35" s="67" t="n">
        <v>1639.515991</v>
      </c>
      <c r="R35" s="67" t="n">
        <v>1638.519897</v>
      </c>
      <c r="S35" s="67" t="n">
        <v>1638.69165</v>
      </c>
      <c r="T35" s="67" t="n">
        <v>1635.746704</v>
      </c>
      <c r="U35" s="67" t="n">
        <v>1633.430664</v>
      </c>
      <c r="V35" s="67" t="n">
        <v>1633.446411</v>
      </c>
      <c r="W35" s="67" t="n">
        <v>1632.699463</v>
      </c>
      <c r="X35" s="67" t="n">
        <v>1634.290771</v>
      </c>
      <c r="Y35" s="67" t="n">
        <v>1636.30188</v>
      </c>
      <c r="Z35" s="67" t="n">
        <v>1639.745728</v>
      </c>
      <c r="AA35" s="67" t="n">
        <v>1643.701416</v>
      </c>
      <c r="AB35" s="67" t="n">
        <v>1648.20752</v>
      </c>
      <c r="AC35" s="67" t="n">
        <v>1653.418945</v>
      </c>
      <c r="AD35" s="67" t="n">
        <v>1659.48291</v>
      </c>
      <c r="AE35" s="67" t="n">
        <v>1666.552979</v>
      </c>
      <c r="AF35" s="67" t="n">
        <v>1674.832275</v>
      </c>
      <c r="AG35" s="67" t="n">
        <v>1684.610352</v>
      </c>
      <c r="AH35" s="67" t="n">
        <v>1696.187866</v>
      </c>
      <c r="AI35" s="103" t="n">
        <v>0.001772</v>
      </c>
      <c r="AJ35" s="69" t="n"/>
      <c r="AK35" s="104" t="n"/>
    </row>
    <row r="36" ht="15" customHeight="1" s="44">
      <c r="A36" s="62" t="inlineStr">
        <is>
          <t>ATS000:stk_Africa</t>
        </is>
      </c>
      <c r="B36" s="66" t="inlineStr">
        <is>
          <t xml:space="preserve">  Africa</t>
        </is>
      </c>
      <c r="C36" s="67" t="n">
        <v>1379.322998</v>
      </c>
      <c r="D36" s="67" t="n">
        <v>1391.385986</v>
      </c>
      <c r="E36" s="67" t="n">
        <v>1403.835693</v>
      </c>
      <c r="F36" s="67" t="n">
        <v>1419.258301</v>
      </c>
      <c r="G36" s="67" t="n">
        <v>1448.496094</v>
      </c>
      <c r="H36" s="67" t="n">
        <v>1478.064453</v>
      </c>
      <c r="I36" s="67" t="n">
        <v>1510.796875</v>
      </c>
      <c r="J36" s="67" t="n">
        <v>1543.675781</v>
      </c>
      <c r="K36" s="67" t="n">
        <v>1578.968262</v>
      </c>
      <c r="L36" s="67" t="n">
        <v>1614.13623</v>
      </c>
      <c r="M36" s="67" t="n">
        <v>1651.634033</v>
      </c>
      <c r="N36" s="67" t="n">
        <v>1689.750732</v>
      </c>
      <c r="O36" s="67" t="n">
        <v>1740.861084</v>
      </c>
      <c r="P36" s="67" t="n">
        <v>1795.309937</v>
      </c>
      <c r="Q36" s="67" t="n">
        <v>1853.191406</v>
      </c>
      <c r="R36" s="67" t="n">
        <v>1913.60376</v>
      </c>
      <c r="S36" s="67" t="n">
        <v>1977.8479</v>
      </c>
      <c r="T36" s="67" t="n">
        <v>2042.474854</v>
      </c>
      <c r="U36" s="67" t="n">
        <v>2110.945557</v>
      </c>
      <c r="V36" s="67" t="n">
        <v>2183.960205</v>
      </c>
      <c r="W36" s="67" t="n">
        <v>2261.54126</v>
      </c>
      <c r="X36" s="67" t="n">
        <v>2347.618408</v>
      </c>
      <c r="Y36" s="67" t="n">
        <v>2436.464355</v>
      </c>
      <c r="Z36" s="67" t="n">
        <v>2530.35498</v>
      </c>
      <c r="AA36" s="67" t="n">
        <v>2629.667725</v>
      </c>
      <c r="AB36" s="67" t="n">
        <v>2734.463867</v>
      </c>
      <c r="AC36" s="67" t="n">
        <v>2844.746094</v>
      </c>
      <c r="AD36" s="67" t="n">
        <v>2959.296143</v>
      </c>
      <c r="AE36" s="67" t="n">
        <v>3079.427979</v>
      </c>
      <c r="AF36" s="67" t="n">
        <v>3205.228027</v>
      </c>
      <c r="AG36" s="67" t="n">
        <v>3337.016113</v>
      </c>
      <c r="AH36" s="67" t="n">
        <v>3474.83374</v>
      </c>
      <c r="AI36" s="103" t="n">
        <v>0.030254</v>
      </c>
      <c r="AJ36" s="69" t="n"/>
      <c r="AK36" s="104" t="n"/>
    </row>
    <row r="37" ht="15" customHeight="1" s="44">
      <c r="A37" s="62" t="inlineStr">
        <is>
          <t>ATS000:stk_Africa-nb</t>
        </is>
      </c>
      <c r="B37" s="66" t="inlineStr">
        <is>
          <t xml:space="preserve">    Narrow Body Aircraft</t>
        </is>
      </c>
      <c r="C37" s="67" t="n">
        <v>606.9260860000001</v>
      </c>
      <c r="D37" s="67" t="n">
        <v>608.320557</v>
      </c>
      <c r="E37" s="67" t="n">
        <v>609.493958</v>
      </c>
      <c r="F37" s="67" t="n">
        <v>613.8893430000001</v>
      </c>
      <c r="G37" s="67" t="n">
        <v>631.879089</v>
      </c>
      <c r="H37" s="67" t="n">
        <v>650.90509</v>
      </c>
      <c r="I37" s="67" t="n">
        <v>672.2191769999999</v>
      </c>
      <c r="J37" s="67" t="n">
        <v>694.3560179999999</v>
      </c>
      <c r="K37" s="67" t="n">
        <v>717.239807</v>
      </c>
      <c r="L37" s="67" t="n">
        <v>739.7193600000001</v>
      </c>
      <c r="M37" s="67" t="n">
        <v>764.2453</v>
      </c>
      <c r="N37" s="67" t="n">
        <v>789.7016599999999</v>
      </c>
      <c r="O37" s="67" t="n">
        <v>820.808899</v>
      </c>
      <c r="P37" s="67" t="n">
        <v>852.955811</v>
      </c>
      <c r="Q37" s="67" t="n">
        <v>887.888184</v>
      </c>
      <c r="R37" s="67" t="n">
        <v>924.803345</v>
      </c>
      <c r="S37" s="67" t="n">
        <v>963.566589</v>
      </c>
      <c r="T37" s="67" t="n">
        <v>1002.215027</v>
      </c>
      <c r="U37" s="67" t="n">
        <v>1044.680908</v>
      </c>
      <c r="V37" s="67" t="n">
        <v>1089.035645</v>
      </c>
      <c r="W37" s="67" t="n">
        <v>1135.513306</v>
      </c>
      <c r="X37" s="67" t="n">
        <v>1187.407715</v>
      </c>
      <c r="Y37" s="67" t="n">
        <v>1239.033447</v>
      </c>
      <c r="Z37" s="67" t="n">
        <v>1292.720703</v>
      </c>
      <c r="AA37" s="67" t="n">
        <v>1348.875244</v>
      </c>
      <c r="AB37" s="67" t="n">
        <v>1407.685303</v>
      </c>
      <c r="AC37" s="67" t="n">
        <v>1469.316895</v>
      </c>
      <c r="AD37" s="67" t="n">
        <v>1533.778198</v>
      </c>
      <c r="AE37" s="67" t="n">
        <v>1600.432617</v>
      </c>
      <c r="AF37" s="67" t="n">
        <v>1670.403564</v>
      </c>
      <c r="AG37" s="67" t="n">
        <v>1744.00647</v>
      </c>
      <c r="AH37" s="67" t="n">
        <v>1821.218018</v>
      </c>
      <c r="AI37" s="103" t="n">
        <v>0.036083</v>
      </c>
      <c r="AJ37" s="69" t="n"/>
      <c r="AK37" s="104" t="n"/>
    </row>
    <row r="38" ht="15" customHeight="1" s="44">
      <c r="A38" s="62" t="inlineStr">
        <is>
          <t>ATS000:stk_Africa-wb</t>
        </is>
      </c>
      <c r="B38" s="66" t="inlineStr">
        <is>
          <t xml:space="preserve">    Wide Body Aircraft</t>
        </is>
      </c>
      <c r="C38" s="67" t="n">
        <v>234.107346</v>
      </c>
      <c r="D38" s="67" t="n">
        <v>247.205688</v>
      </c>
      <c r="E38" s="67" t="n">
        <v>260.735779</v>
      </c>
      <c r="F38" s="67" t="n">
        <v>274.589996</v>
      </c>
      <c r="G38" s="67" t="n">
        <v>289.129547</v>
      </c>
      <c r="H38" s="67" t="n">
        <v>304.154175</v>
      </c>
      <c r="I38" s="67" t="n">
        <v>319.641815</v>
      </c>
      <c r="J38" s="67" t="n">
        <v>334.730316</v>
      </c>
      <c r="K38" s="67" t="n">
        <v>351.498657</v>
      </c>
      <c r="L38" s="67" t="n">
        <v>369.040955</v>
      </c>
      <c r="M38" s="67" t="n">
        <v>387.364349</v>
      </c>
      <c r="N38" s="67" t="n">
        <v>406.529083</v>
      </c>
      <c r="O38" s="67" t="n">
        <v>426.59787</v>
      </c>
      <c r="P38" s="67" t="n">
        <v>447.355469</v>
      </c>
      <c r="Q38" s="67" t="n">
        <v>468.961273</v>
      </c>
      <c r="R38" s="67" t="n">
        <v>490.397522</v>
      </c>
      <c r="S38" s="67" t="n">
        <v>513.720703</v>
      </c>
      <c r="T38" s="67" t="n">
        <v>538.036987</v>
      </c>
      <c r="U38" s="67" t="n">
        <v>563.3078</v>
      </c>
      <c r="V38" s="67" t="n">
        <v>589.518921</v>
      </c>
      <c r="W38" s="67" t="n">
        <v>616.742493</v>
      </c>
      <c r="X38" s="67" t="n">
        <v>644.968079</v>
      </c>
      <c r="Y38" s="67" t="n">
        <v>674.110474</v>
      </c>
      <c r="Z38" s="67" t="n">
        <v>704.142029</v>
      </c>
      <c r="AA38" s="67" t="n">
        <v>735.06427</v>
      </c>
      <c r="AB38" s="67" t="n">
        <v>766.887939</v>
      </c>
      <c r="AC38" s="67" t="n">
        <v>799.577942</v>
      </c>
      <c r="AD38" s="67" t="n">
        <v>832.128235</v>
      </c>
      <c r="AE38" s="67" t="n">
        <v>866.645081</v>
      </c>
      <c r="AF38" s="67" t="n">
        <v>902.162415</v>
      </c>
      <c r="AG38" s="67" t="n">
        <v>938.727783</v>
      </c>
      <c r="AH38" s="67" t="n">
        <v>976.38501</v>
      </c>
      <c r="AI38" s="103" t="n">
        <v>0.047145</v>
      </c>
      <c r="AJ38" s="69" t="n"/>
      <c r="AK38" s="104" t="n"/>
    </row>
    <row r="39" ht="15" customHeight="1" s="44">
      <c r="A39" s="62" t="inlineStr">
        <is>
          <t>ATS000:stk_Africa-rj</t>
        </is>
      </c>
      <c r="B39" s="66" t="inlineStr">
        <is>
          <t xml:space="preserve">    Regional Jets</t>
        </is>
      </c>
      <c r="C39" s="67" t="n">
        <v>538.28949</v>
      </c>
      <c r="D39" s="67" t="n">
        <v>535.859741</v>
      </c>
      <c r="E39" s="67" t="n">
        <v>533.6060179999999</v>
      </c>
      <c r="F39" s="67" t="n">
        <v>530.77887</v>
      </c>
      <c r="G39" s="67" t="n">
        <v>527.487427</v>
      </c>
      <c r="H39" s="67" t="n">
        <v>523.005188</v>
      </c>
      <c r="I39" s="67" t="n">
        <v>518.935852</v>
      </c>
      <c r="J39" s="67" t="n">
        <v>514.589478</v>
      </c>
      <c r="K39" s="67" t="n">
        <v>510.229767</v>
      </c>
      <c r="L39" s="67" t="n">
        <v>505.375916</v>
      </c>
      <c r="M39" s="67" t="n">
        <v>500.024353</v>
      </c>
      <c r="N39" s="67" t="n">
        <v>493.520081</v>
      </c>
      <c r="O39" s="67" t="n">
        <v>493.454407</v>
      </c>
      <c r="P39" s="67" t="n">
        <v>494.998627</v>
      </c>
      <c r="Q39" s="67" t="n">
        <v>496.341888</v>
      </c>
      <c r="R39" s="67" t="n">
        <v>498.402893</v>
      </c>
      <c r="S39" s="67" t="n">
        <v>500.560608</v>
      </c>
      <c r="T39" s="67" t="n">
        <v>502.2229</v>
      </c>
      <c r="U39" s="67" t="n">
        <v>502.956696</v>
      </c>
      <c r="V39" s="67" t="n">
        <v>505.405701</v>
      </c>
      <c r="W39" s="67" t="n">
        <v>509.285492</v>
      </c>
      <c r="X39" s="67" t="n">
        <v>515.242676</v>
      </c>
      <c r="Y39" s="67" t="n">
        <v>523.3203119999999</v>
      </c>
      <c r="Z39" s="67" t="n">
        <v>533.4921880000001</v>
      </c>
      <c r="AA39" s="67" t="n">
        <v>545.72821</v>
      </c>
      <c r="AB39" s="67" t="n">
        <v>559.890564</v>
      </c>
      <c r="AC39" s="67" t="n">
        <v>575.851318</v>
      </c>
      <c r="AD39" s="67" t="n">
        <v>593.389709</v>
      </c>
      <c r="AE39" s="67" t="n">
        <v>612.350281</v>
      </c>
      <c r="AF39" s="67" t="n">
        <v>632.6621699999999</v>
      </c>
      <c r="AG39" s="67" t="n">
        <v>654.281616</v>
      </c>
      <c r="AH39" s="67" t="n">
        <v>677.230652</v>
      </c>
      <c r="AI39" s="103" t="n">
        <v>0.007434</v>
      </c>
      <c r="AJ39" s="69" t="n"/>
      <c r="AK39" s="104" t="n"/>
    </row>
    <row r="40" ht="15" customHeight="1" s="44">
      <c r="A40" s="62" t="inlineStr">
        <is>
          <t>ATS000:stk_Mideast</t>
        </is>
      </c>
      <c r="B40" s="66" t="inlineStr">
        <is>
          <t xml:space="preserve">  Mideast</t>
        </is>
      </c>
      <c r="C40" s="67" t="n">
        <v>2112.647705</v>
      </c>
      <c r="D40" s="67" t="n">
        <v>2211.415527</v>
      </c>
      <c r="E40" s="67" t="n">
        <v>2320.1521</v>
      </c>
      <c r="F40" s="67" t="n">
        <v>2423.934326</v>
      </c>
      <c r="G40" s="67" t="n">
        <v>2529.221436</v>
      </c>
      <c r="H40" s="67" t="n">
        <v>2631.27124</v>
      </c>
      <c r="I40" s="67" t="n">
        <v>2733.452148</v>
      </c>
      <c r="J40" s="67" t="n">
        <v>2851.016602</v>
      </c>
      <c r="K40" s="67" t="n">
        <v>2953.118652</v>
      </c>
      <c r="L40" s="67" t="n">
        <v>3054.016113</v>
      </c>
      <c r="M40" s="67" t="n">
        <v>3178.360596</v>
      </c>
      <c r="N40" s="67" t="n">
        <v>3282.943115</v>
      </c>
      <c r="O40" s="67" t="n">
        <v>3403.831055</v>
      </c>
      <c r="P40" s="67" t="n">
        <v>3526.901855</v>
      </c>
      <c r="Q40" s="67" t="n">
        <v>3639.04126</v>
      </c>
      <c r="R40" s="67" t="n">
        <v>3763.967773</v>
      </c>
      <c r="S40" s="67" t="n">
        <v>3892.008545</v>
      </c>
      <c r="T40" s="67" t="n">
        <v>4022.869141</v>
      </c>
      <c r="U40" s="67" t="n">
        <v>4155.203613</v>
      </c>
      <c r="V40" s="67" t="n">
        <v>4287.992188</v>
      </c>
      <c r="W40" s="67" t="n">
        <v>4433.263672</v>
      </c>
      <c r="X40" s="67" t="n">
        <v>4599.312988</v>
      </c>
      <c r="Y40" s="67" t="n">
        <v>4742.6875</v>
      </c>
      <c r="Z40" s="67" t="n">
        <v>4880.552246</v>
      </c>
      <c r="AA40" s="67" t="n">
        <v>5059.032227</v>
      </c>
      <c r="AB40" s="67" t="n">
        <v>5194.804688</v>
      </c>
      <c r="AC40" s="67" t="n">
        <v>5373.979004</v>
      </c>
      <c r="AD40" s="67" t="n">
        <v>5505.725586</v>
      </c>
      <c r="AE40" s="67" t="n">
        <v>5675.601562</v>
      </c>
      <c r="AF40" s="67" t="n">
        <v>5791.260742</v>
      </c>
      <c r="AG40" s="67" t="n">
        <v>5957.071289</v>
      </c>
      <c r="AH40" s="67" t="n">
        <v>6096.171387</v>
      </c>
      <c r="AI40" s="103" t="n">
        <v>0.034775</v>
      </c>
      <c r="AJ40" s="69" t="n"/>
      <c r="AK40" s="104" t="n"/>
    </row>
    <row r="41" ht="15" customHeight="1" s="44">
      <c r="A41" s="62" t="inlineStr">
        <is>
          <t>ATS000:stk_Mideast-nb</t>
        </is>
      </c>
      <c r="B41" s="66" t="inlineStr">
        <is>
          <t xml:space="preserve">    Narrow Body Aircraft</t>
        </is>
      </c>
      <c r="C41" s="67" t="n">
        <v>873.034119</v>
      </c>
      <c r="D41" s="67" t="n">
        <v>913.900391</v>
      </c>
      <c r="E41" s="67" t="n">
        <v>956.125793</v>
      </c>
      <c r="F41" s="67" t="n">
        <v>999.1887819999999</v>
      </c>
      <c r="G41" s="67" t="n">
        <v>1044.95813</v>
      </c>
      <c r="H41" s="67" t="n">
        <v>1092.154785</v>
      </c>
      <c r="I41" s="67" t="n">
        <v>1140.744141</v>
      </c>
      <c r="J41" s="67" t="n">
        <v>1190.515869</v>
      </c>
      <c r="K41" s="67" t="n">
        <v>1241.328613</v>
      </c>
      <c r="L41" s="67" t="n">
        <v>1291.078369</v>
      </c>
      <c r="M41" s="67" t="n">
        <v>1343.306641</v>
      </c>
      <c r="N41" s="67" t="n">
        <v>1395.960938</v>
      </c>
      <c r="O41" s="67" t="n">
        <v>1449.142944</v>
      </c>
      <c r="P41" s="67" t="n">
        <v>1503.201416</v>
      </c>
      <c r="Q41" s="67" t="n">
        <v>1558.54895</v>
      </c>
      <c r="R41" s="67" t="n">
        <v>1615.286743</v>
      </c>
      <c r="S41" s="67" t="n">
        <v>1673.196777</v>
      </c>
      <c r="T41" s="67" t="n">
        <v>1732.309082</v>
      </c>
      <c r="U41" s="67" t="n">
        <v>1792.297974</v>
      </c>
      <c r="V41" s="67" t="n">
        <v>1851.906494</v>
      </c>
      <c r="W41" s="67" t="n">
        <v>1913.694702</v>
      </c>
      <c r="X41" s="67" t="n">
        <v>1976.798462</v>
      </c>
      <c r="Y41" s="67" t="n">
        <v>2041.312744</v>
      </c>
      <c r="Z41" s="67" t="n">
        <v>2106.769043</v>
      </c>
      <c r="AA41" s="67" t="n">
        <v>2173.043457</v>
      </c>
      <c r="AB41" s="67" t="n">
        <v>2239.919434</v>
      </c>
      <c r="AC41" s="67" t="n">
        <v>2306.733398</v>
      </c>
      <c r="AD41" s="67" t="n">
        <v>2373.718994</v>
      </c>
      <c r="AE41" s="67" t="n">
        <v>2439.871582</v>
      </c>
      <c r="AF41" s="67" t="n">
        <v>2504.531982</v>
      </c>
      <c r="AG41" s="67" t="n">
        <v>2567.982666</v>
      </c>
      <c r="AH41" s="67" t="n">
        <v>2630.953369</v>
      </c>
      <c r="AI41" s="103" t="n">
        <v>0.036225</v>
      </c>
      <c r="AJ41" s="69" t="n"/>
      <c r="AK41" s="104" t="n"/>
    </row>
    <row r="42" ht="15" customHeight="1" s="44">
      <c r="A42" s="62" t="inlineStr">
        <is>
          <t>ATS000:stk_Mideast-wb</t>
        </is>
      </c>
      <c r="B42" s="66" t="inlineStr">
        <is>
          <t xml:space="preserve">    Wide Body Aircraft</t>
        </is>
      </c>
      <c r="C42" s="67" t="n">
        <v>1016.496521</v>
      </c>
      <c r="D42" s="67" t="n">
        <v>1073.724976</v>
      </c>
      <c r="E42" s="67" t="n">
        <v>1139.809082</v>
      </c>
      <c r="F42" s="67" t="n">
        <v>1200.38562</v>
      </c>
      <c r="G42" s="67" t="n">
        <v>1260.067505</v>
      </c>
      <c r="H42" s="67" t="n">
        <v>1315.418213</v>
      </c>
      <c r="I42" s="67" t="n">
        <v>1369.848267</v>
      </c>
      <c r="J42" s="67" t="n">
        <v>1438.773193</v>
      </c>
      <c r="K42" s="67" t="n">
        <v>1491.72522</v>
      </c>
      <c r="L42" s="67" t="n">
        <v>1544.293213</v>
      </c>
      <c r="M42" s="67" t="n">
        <v>1617.87561</v>
      </c>
      <c r="N42" s="67" t="n">
        <v>1671.227173</v>
      </c>
      <c r="O42" s="67" t="n">
        <v>1740.236938</v>
      </c>
      <c r="P42" s="67" t="n">
        <v>1810.395264</v>
      </c>
      <c r="Q42" s="67" t="n">
        <v>1868.086426</v>
      </c>
      <c r="R42" s="67" t="n">
        <v>1936.814331</v>
      </c>
      <c r="S42" s="67" t="n">
        <v>2007.098511</v>
      </c>
      <c r="T42" s="67" t="n">
        <v>2078.606934</v>
      </c>
      <c r="U42" s="67" t="n">
        <v>2150.881836</v>
      </c>
      <c r="V42" s="67" t="n">
        <v>2223.659912</v>
      </c>
      <c r="W42" s="67" t="n">
        <v>2306.724365</v>
      </c>
      <c r="X42" s="67" t="n">
        <v>2408.046875</v>
      </c>
      <c r="Y42" s="67" t="n">
        <v>2485.875488</v>
      </c>
      <c r="Z42" s="67" t="n">
        <v>2556.280518</v>
      </c>
      <c r="AA42" s="67" t="n">
        <v>2667.221191</v>
      </c>
      <c r="AB42" s="67" t="n">
        <v>2733.650391</v>
      </c>
      <c r="AC42" s="67" t="n">
        <v>2843.356934</v>
      </c>
      <c r="AD42" s="67" t="n">
        <v>2905.217285</v>
      </c>
      <c r="AE42" s="67" t="n">
        <v>3006.066406</v>
      </c>
      <c r="AF42" s="67" t="n">
        <v>3053.962158</v>
      </c>
      <c r="AG42" s="67" t="n">
        <v>3152.900146</v>
      </c>
      <c r="AH42" s="67" t="n">
        <v>3224.76001</v>
      </c>
      <c r="AI42" s="103" t="n">
        <v>0.037944</v>
      </c>
      <c r="AJ42" s="69" t="n"/>
      <c r="AK42" s="104" t="n"/>
    </row>
    <row r="43" ht="15" customHeight="1" s="44">
      <c r="A43" s="62" t="inlineStr">
        <is>
          <t>ATS000:stk_Mideast-rj</t>
        </is>
      </c>
      <c r="B43" s="66" t="inlineStr">
        <is>
          <t xml:space="preserve">    Regional Jets</t>
        </is>
      </c>
      <c r="C43" s="67" t="n">
        <v>223.11705</v>
      </c>
      <c r="D43" s="67" t="n">
        <v>223.790146</v>
      </c>
      <c r="E43" s="67" t="n">
        <v>224.217346</v>
      </c>
      <c r="F43" s="67" t="n">
        <v>224.359924</v>
      </c>
      <c r="G43" s="67" t="n">
        <v>224.19577</v>
      </c>
      <c r="H43" s="67" t="n">
        <v>223.698318</v>
      </c>
      <c r="I43" s="67" t="n">
        <v>222.859985</v>
      </c>
      <c r="J43" s="67" t="n">
        <v>221.727585</v>
      </c>
      <c r="K43" s="67" t="n">
        <v>220.06485</v>
      </c>
      <c r="L43" s="67" t="n">
        <v>218.644531</v>
      </c>
      <c r="M43" s="67" t="n">
        <v>217.178482</v>
      </c>
      <c r="N43" s="67" t="n">
        <v>215.755081</v>
      </c>
      <c r="O43" s="67" t="n">
        <v>214.451248</v>
      </c>
      <c r="P43" s="67" t="n">
        <v>213.305206</v>
      </c>
      <c r="Q43" s="67" t="n">
        <v>212.405975</v>
      </c>
      <c r="R43" s="67" t="n">
        <v>211.866806</v>
      </c>
      <c r="S43" s="67" t="n">
        <v>211.713242</v>
      </c>
      <c r="T43" s="67" t="n">
        <v>211.95314</v>
      </c>
      <c r="U43" s="67" t="n">
        <v>212.02388</v>
      </c>
      <c r="V43" s="67" t="n">
        <v>212.425858</v>
      </c>
      <c r="W43" s="67" t="n">
        <v>212.844666</v>
      </c>
      <c r="X43" s="67" t="n">
        <v>214.467697</v>
      </c>
      <c r="Y43" s="67" t="n">
        <v>215.499207</v>
      </c>
      <c r="Z43" s="67" t="n">
        <v>217.502518</v>
      </c>
      <c r="AA43" s="67" t="n">
        <v>218.767471</v>
      </c>
      <c r="AB43" s="67" t="n">
        <v>221.234741</v>
      </c>
      <c r="AC43" s="67" t="n">
        <v>223.888824</v>
      </c>
      <c r="AD43" s="67" t="n">
        <v>226.78891</v>
      </c>
      <c r="AE43" s="67" t="n">
        <v>229.663452</v>
      </c>
      <c r="AF43" s="67" t="n">
        <v>232.766602</v>
      </c>
      <c r="AG43" s="67" t="n">
        <v>236.188492</v>
      </c>
      <c r="AH43" s="67" t="n">
        <v>240.457962</v>
      </c>
      <c r="AI43" s="103" t="n">
        <v>0.002417</v>
      </c>
      <c r="AJ43" s="69" t="n"/>
      <c r="AK43" s="104" t="n"/>
    </row>
    <row r="44" ht="15" customHeight="1" s="44">
      <c r="A44" s="62" t="inlineStr">
        <is>
          <t>ATS000:stk_Russia</t>
        </is>
      </c>
      <c r="B44" s="66" t="inlineStr">
        <is>
          <t xml:space="preserve">  Commonwealth of Independent States</t>
        </is>
      </c>
      <c r="C44" s="67" t="n">
        <v>1688.353882</v>
      </c>
      <c r="D44" s="67" t="n">
        <v>1721.879395</v>
      </c>
      <c r="E44" s="67" t="n">
        <v>1755.898438</v>
      </c>
      <c r="F44" s="67" t="n">
        <v>1785.213135</v>
      </c>
      <c r="G44" s="67" t="n">
        <v>1809.697754</v>
      </c>
      <c r="H44" s="67" t="n">
        <v>1827.347656</v>
      </c>
      <c r="I44" s="67" t="n">
        <v>1852.155273</v>
      </c>
      <c r="J44" s="67" t="n">
        <v>1874.011963</v>
      </c>
      <c r="K44" s="67" t="n">
        <v>1889.506348</v>
      </c>
      <c r="L44" s="67" t="n">
        <v>1896.494385</v>
      </c>
      <c r="M44" s="67" t="n">
        <v>1908.606812</v>
      </c>
      <c r="N44" s="67" t="n">
        <v>1928.495728</v>
      </c>
      <c r="O44" s="67" t="n">
        <v>1952.008789</v>
      </c>
      <c r="P44" s="67" t="n">
        <v>1974.533813</v>
      </c>
      <c r="Q44" s="67" t="n">
        <v>2000.920654</v>
      </c>
      <c r="R44" s="67" t="n">
        <v>2023.307129</v>
      </c>
      <c r="S44" s="67" t="n">
        <v>2048.607422</v>
      </c>
      <c r="T44" s="67" t="n">
        <v>2066.248291</v>
      </c>
      <c r="U44" s="67" t="n">
        <v>2092.51001</v>
      </c>
      <c r="V44" s="67" t="n">
        <v>2108.686768</v>
      </c>
      <c r="W44" s="67" t="n">
        <v>2129.217529</v>
      </c>
      <c r="X44" s="67" t="n">
        <v>2144.426758</v>
      </c>
      <c r="Y44" s="67" t="n">
        <v>2168.902588</v>
      </c>
      <c r="Z44" s="67" t="n">
        <v>2203.953369</v>
      </c>
      <c r="AA44" s="67" t="n">
        <v>2238.908203</v>
      </c>
      <c r="AB44" s="67" t="n">
        <v>2272.157471</v>
      </c>
      <c r="AC44" s="67" t="n">
        <v>2305.083496</v>
      </c>
      <c r="AD44" s="67" t="n">
        <v>2338.957275</v>
      </c>
      <c r="AE44" s="67" t="n">
        <v>2373.62915</v>
      </c>
      <c r="AF44" s="67" t="n">
        <v>2401.833252</v>
      </c>
      <c r="AG44" s="67" t="n">
        <v>2436.89624</v>
      </c>
      <c r="AH44" s="67" t="n">
        <v>2475.241211</v>
      </c>
      <c r="AI44" s="103" t="n">
        <v>0.012418</v>
      </c>
      <c r="AJ44" s="69" t="n"/>
      <c r="AK44" s="104" t="n"/>
    </row>
    <row r="45" ht="15" customHeight="1" s="44">
      <c r="A45" s="62" t="inlineStr">
        <is>
          <t>ATS000:stk_Russia-nb</t>
        </is>
      </c>
      <c r="B45" s="66" t="inlineStr">
        <is>
          <t xml:space="preserve">    Narrow Body Aircraft</t>
        </is>
      </c>
      <c r="C45" s="67" t="n">
        <v>1042.848145</v>
      </c>
      <c r="D45" s="67" t="n">
        <v>1063.167603</v>
      </c>
      <c r="E45" s="67" t="n">
        <v>1084.384277</v>
      </c>
      <c r="F45" s="67" t="n">
        <v>1101.358154</v>
      </c>
      <c r="G45" s="67" t="n">
        <v>1114.005127</v>
      </c>
      <c r="H45" s="67" t="n">
        <v>1120.314941</v>
      </c>
      <c r="I45" s="67" t="n">
        <v>1135.272827</v>
      </c>
      <c r="J45" s="67" t="n">
        <v>1146.871094</v>
      </c>
      <c r="K45" s="67" t="n">
        <v>1153.02417</v>
      </c>
      <c r="L45" s="67" t="n">
        <v>1151.635132</v>
      </c>
      <c r="M45" s="67" t="n">
        <v>1157.533081</v>
      </c>
      <c r="N45" s="67" t="n">
        <v>1164.223022</v>
      </c>
      <c r="O45" s="67" t="n">
        <v>1171.828857</v>
      </c>
      <c r="P45" s="67" t="n">
        <v>1181.499268</v>
      </c>
      <c r="Q45" s="67" t="n">
        <v>1190.769287</v>
      </c>
      <c r="R45" s="67" t="n">
        <v>1196.997437</v>
      </c>
      <c r="S45" s="67" t="n">
        <v>1207.003052</v>
      </c>
      <c r="T45" s="67" t="n">
        <v>1216.725586</v>
      </c>
      <c r="U45" s="67" t="n">
        <v>1225.067017</v>
      </c>
      <c r="V45" s="67" t="n">
        <v>1224.125488</v>
      </c>
      <c r="W45" s="67" t="n">
        <v>1227.243042</v>
      </c>
      <c r="X45" s="67" t="n">
        <v>1226.518677</v>
      </c>
      <c r="Y45" s="67" t="n">
        <v>1230.097778</v>
      </c>
      <c r="Z45" s="67" t="n">
        <v>1244.970703</v>
      </c>
      <c r="AA45" s="67" t="n">
        <v>1260.563232</v>
      </c>
      <c r="AB45" s="67" t="n">
        <v>1275.154785</v>
      </c>
      <c r="AC45" s="67" t="n">
        <v>1287.192871</v>
      </c>
      <c r="AD45" s="67" t="n">
        <v>1301.978882</v>
      </c>
      <c r="AE45" s="67" t="n">
        <v>1316.493042</v>
      </c>
      <c r="AF45" s="67" t="n">
        <v>1328.27478</v>
      </c>
      <c r="AG45" s="67" t="n">
        <v>1344.463257</v>
      </c>
      <c r="AH45" s="67" t="n">
        <v>1362.2771</v>
      </c>
      <c r="AI45" s="103" t="n">
        <v>0.008657</v>
      </c>
      <c r="AJ45" s="69" t="n"/>
      <c r="AK45" s="104" t="n"/>
    </row>
    <row r="46" ht="15" customHeight="1" s="44">
      <c r="A46" s="62" t="inlineStr">
        <is>
          <t>ATS000:stk_Russia-wb</t>
        </is>
      </c>
      <c r="B46" s="66" t="inlineStr">
        <is>
          <t xml:space="preserve">    Wide Body Aircraft</t>
        </is>
      </c>
      <c r="C46" s="67" t="n">
        <v>218.973236</v>
      </c>
      <c r="D46" s="67" t="n">
        <v>223.272156</v>
      </c>
      <c r="E46" s="67" t="n">
        <v>227.391739</v>
      </c>
      <c r="F46" s="67" t="n">
        <v>231.308212</v>
      </c>
      <c r="G46" s="67" t="n">
        <v>234.975418</v>
      </c>
      <c r="H46" s="67" t="n">
        <v>238.386719</v>
      </c>
      <c r="I46" s="67" t="n">
        <v>240.553741</v>
      </c>
      <c r="J46" s="67" t="n">
        <v>243.38324</v>
      </c>
      <c r="K46" s="67" t="n">
        <v>245.84494</v>
      </c>
      <c r="L46" s="67" t="n">
        <v>247.891113</v>
      </c>
      <c r="M46" s="67" t="n">
        <v>249.984375</v>
      </c>
      <c r="N46" s="67" t="n">
        <v>256.171265</v>
      </c>
      <c r="O46" s="67" t="n">
        <v>264.964783</v>
      </c>
      <c r="P46" s="67" t="n">
        <v>270.11795</v>
      </c>
      <c r="Q46" s="67" t="n">
        <v>280.449615</v>
      </c>
      <c r="R46" s="67" t="n">
        <v>290.647522</v>
      </c>
      <c r="S46" s="67" t="n">
        <v>300.862061</v>
      </c>
      <c r="T46" s="67" t="n">
        <v>311.105804</v>
      </c>
      <c r="U46" s="67" t="n">
        <v>321.605743</v>
      </c>
      <c r="V46" s="67" t="n">
        <v>332.2099</v>
      </c>
      <c r="W46" s="67" t="n">
        <v>343.075439</v>
      </c>
      <c r="X46" s="67" t="n">
        <v>351.471497</v>
      </c>
      <c r="Y46" s="67" t="n">
        <v>362.877533</v>
      </c>
      <c r="Z46" s="67" t="n">
        <v>374.551727</v>
      </c>
      <c r="AA46" s="67" t="n">
        <v>386.48291</v>
      </c>
      <c r="AB46" s="67" t="n">
        <v>398.763123</v>
      </c>
      <c r="AC46" s="67" t="n">
        <v>411.349518</v>
      </c>
      <c r="AD46" s="67" t="n">
        <v>424.238525</v>
      </c>
      <c r="AE46" s="67" t="n">
        <v>437.336517</v>
      </c>
      <c r="AF46" s="67" t="n">
        <v>450.851013</v>
      </c>
      <c r="AG46" s="67" t="n">
        <v>464.940735</v>
      </c>
      <c r="AH46" s="67" t="n">
        <v>479.793945</v>
      </c>
      <c r="AI46" s="103" t="n">
        <v>0.025626</v>
      </c>
      <c r="AJ46" s="69" t="n"/>
      <c r="AK46" s="104" t="n"/>
    </row>
    <row r="47" ht="15" customHeight="1" s="44">
      <c r="A47" s="62" t="inlineStr">
        <is>
          <t>ATS000:stk_Russia-rj</t>
        </is>
      </c>
      <c r="B47" s="66" t="inlineStr">
        <is>
          <t xml:space="preserve">    Regional Jets</t>
        </is>
      </c>
      <c r="C47" s="67" t="n">
        <v>426.532501</v>
      </c>
      <c r="D47" s="67" t="n">
        <v>435.439758</v>
      </c>
      <c r="E47" s="67" t="n">
        <v>444.122498</v>
      </c>
      <c r="F47" s="67" t="n">
        <v>452.546722</v>
      </c>
      <c r="G47" s="67" t="n">
        <v>460.717102</v>
      </c>
      <c r="H47" s="67" t="n">
        <v>468.645996</v>
      </c>
      <c r="I47" s="67" t="n">
        <v>476.328705</v>
      </c>
      <c r="J47" s="67" t="n">
        <v>483.757629</v>
      </c>
      <c r="K47" s="67" t="n">
        <v>490.637238</v>
      </c>
      <c r="L47" s="67" t="n">
        <v>496.968109</v>
      </c>
      <c r="M47" s="67" t="n">
        <v>501.089325</v>
      </c>
      <c r="N47" s="67" t="n">
        <v>508.101471</v>
      </c>
      <c r="O47" s="67" t="n">
        <v>515.215149</v>
      </c>
      <c r="P47" s="67" t="n">
        <v>522.916626</v>
      </c>
      <c r="Q47" s="67" t="n">
        <v>529.7018430000001</v>
      </c>
      <c r="R47" s="67" t="n">
        <v>535.662109</v>
      </c>
      <c r="S47" s="67" t="n">
        <v>540.742371</v>
      </c>
      <c r="T47" s="67" t="n">
        <v>538.41687</v>
      </c>
      <c r="U47" s="67" t="n">
        <v>545.837219</v>
      </c>
      <c r="V47" s="67" t="n">
        <v>552.351257</v>
      </c>
      <c r="W47" s="67" t="n">
        <v>558.898987</v>
      </c>
      <c r="X47" s="67" t="n">
        <v>566.436462</v>
      </c>
      <c r="Y47" s="67" t="n">
        <v>575.927246</v>
      </c>
      <c r="Z47" s="67" t="n">
        <v>584.430908</v>
      </c>
      <c r="AA47" s="67" t="n">
        <v>591.862183</v>
      </c>
      <c r="AB47" s="67" t="n">
        <v>598.2394410000001</v>
      </c>
      <c r="AC47" s="67" t="n">
        <v>606.541138</v>
      </c>
      <c r="AD47" s="67" t="n">
        <v>612.739807</v>
      </c>
      <c r="AE47" s="67" t="n">
        <v>619.7995</v>
      </c>
      <c r="AF47" s="67" t="n">
        <v>622.707581</v>
      </c>
      <c r="AG47" s="67" t="n">
        <v>627.492249</v>
      </c>
      <c r="AH47" s="67" t="n">
        <v>633.170227</v>
      </c>
      <c r="AI47" s="103" t="n">
        <v>0.012825</v>
      </c>
      <c r="AJ47" s="69" t="n"/>
      <c r="AK47" s="104" t="n"/>
    </row>
    <row r="48" ht="15" customHeight="1" s="44">
      <c r="A48" s="62" t="inlineStr">
        <is>
          <t>ATS000:stk_China</t>
        </is>
      </c>
      <c r="B48" s="66" t="inlineStr">
        <is>
          <t xml:space="preserve">  China</t>
        </is>
      </c>
      <c r="C48" s="67" t="n">
        <v>4652.067383</v>
      </c>
      <c r="D48" s="67" t="n">
        <v>5110.801758</v>
      </c>
      <c r="E48" s="67" t="n">
        <v>5585.477539</v>
      </c>
      <c r="F48" s="67" t="n">
        <v>6084.214844</v>
      </c>
      <c r="G48" s="67" t="n">
        <v>6572.018066</v>
      </c>
      <c r="H48" s="67" t="n">
        <v>7081.408203</v>
      </c>
      <c r="I48" s="67" t="n">
        <v>7614.507812</v>
      </c>
      <c r="J48" s="67" t="n">
        <v>8155.583496</v>
      </c>
      <c r="K48" s="67" t="n">
        <v>8734.628906</v>
      </c>
      <c r="L48" s="67" t="n">
        <v>9336.147461</v>
      </c>
      <c r="M48" s="67" t="n">
        <v>9938.625</v>
      </c>
      <c r="N48" s="67" t="n">
        <v>10579.500977</v>
      </c>
      <c r="O48" s="67" t="n">
        <v>11207.904297</v>
      </c>
      <c r="P48" s="67" t="n">
        <v>11857.197266</v>
      </c>
      <c r="Q48" s="67" t="n">
        <v>12538.275391</v>
      </c>
      <c r="R48" s="67" t="n">
        <v>13229.443359</v>
      </c>
      <c r="S48" s="67" t="n">
        <v>13944.713867</v>
      </c>
      <c r="T48" s="67" t="n">
        <v>14679.620117</v>
      </c>
      <c r="U48" s="67" t="n">
        <v>15434.238281</v>
      </c>
      <c r="V48" s="67" t="n">
        <v>16209.955078</v>
      </c>
      <c r="W48" s="67" t="n">
        <v>16978.597656</v>
      </c>
      <c r="X48" s="67" t="n">
        <v>17695.486328</v>
      </c>
      <c r="Y48" s="67" t="n">
        <v>18490.849609</v>
      </c>
      <c r="Z48" s="67" t="n">
        <v>19305.634766</v>
      </c>
      <c r="AA48" s="67" t="n">
        <v>20087.107422</v>
      </c>
      <c r="AB48" s="67" t="n">
        <v>20918.185547</v>
      </c>
      <c r="AC48" s="67" t="n">
        <v>21707.814453</v>
      </c>
      <c r="AD48" s="67" t="n">
        <v>22546.333984</v>
      </c>
      <c r="AE48" s="67" t="n">
        <v>23326.337891</v>
      </c>
      <c r="AF48" s="67" t="n">
        <v>24175.458984</v>
      </c>
      <c r="AG48" s="67" t="n">
        <v>24977.853516</v>
      </c>
      <c r="AH48" s="67" t="n">
        <v>25800.386719</v>
      </c>
      <c r="AI48" s="103" t="n">
        <v>0.056816</v>
      </c>
      <c r="AJ48" s="69" t="n"/>
      <c r="AK48" s="104" t="n"/>
    </row>
    <row r="49" ht="15" customHeight="1" s="44">
      <c r="A49" s="62" t="inlineStr">
        <is>
          <t>ATS000:stk_China-nb</t>
        </is>
      </c>
      <c r="B49" s="66" t="inlineStr">
        <is>
          <t xml:space="preserve">    Narrow Body Aircraft</t>
        </is>
      </c>
      <c r="C49" s="67" t="n">
        <v>3577.360107</v>
      </c>
      <c r="D49" s="67" t="n">
        <v>3938.328613</v>
      </c>
      <c r="E49" s="67" t="n">
        <v>4317.535645</v>
      </c>
      <c r="F49" s="67" t="n">
        <v>4709.115234</v>
      </c>
      <c r="G49" s="67" t="n">
        <v>5101.196777</v>
      </c>
      <c r="H49" s="67" t="n">
        <v>5511.029785</v>
      </c>
      <c r="I49" s="67" t="n">
        <v>5940.888672</v>
      </c>
      <c r="J49" s="67" t="n">
        <v>6390.408203</v>
      </c>
      <c r="K49" s="67" t="n">
        <v>6858.450684</v>
      </c>
      <c r="L49" s="67" t="n">
        <v>7345.007324</v>
      </c>
      <c r="M49" s="67" t="n">
        <v>7849.751953</v>
      </c>
      <c r="N49" s="67" t="n">
        <v>8371.698242</v>
      </c>
      <c r="O49" s="67" t="n">
        <v>8896.121094</v>
      </c>
      <c r="P49" s="67" t="n">
        <v>9437.386719</v>
      </c>
      <c r="Q49" s="67" t="n">
        <v>9995.852539</v>
      </c>
      <c r="R49" s="67" t="n">
        <v>10570.341797</v>
      </c>
      <c r="S49" s="67" t="n">
        <v>11162.499023</v>
      </c>
      <c r="T49" s="67" t="n">
        <v>11769.097656</v>
      </c>
      <c r="U49" s="67" t="n">
        <v>12389.739258</v>
      </c>
      <c r="V49" s="67" t="n">
        <v>13025.65918</v>
      </c>
      <c r="W49" s="67" t="n">
        <v>13658.46875</v>
      </c>
      <c r="X49" s="67" t="n">
        <v>14258.640625</v>
      </c>
      <c r="Y49" s="67" t="n">
        <v>14904.350586</v>
      </c>
      <c r="Z49" s="67" t="n">
        <v>15558.594727</v>
      </c>
      <c r="AA49" s="67" t="n">
        <v>16217.874023</v>
      </c>
      <c r="AB49" s="67" t="n">
        <v>16879.830078</v>
      </c>
      <c r="AC49" s="67" t="n">
        <v>17544.878906</v>
      </c>
      <c r="AD49" s="67" t="n">
        <v>18211.613281</v>
      </c>
      <c r="AE49" s="67" t="n">
        <v>18882.671875</v>
      </c>
      <c r="AF49" s="67" t="n">
        <v>19552.771484</v>
      </c>
      <c r="AG49" s="67" t="n">
        <v>20220.951172</v>
      </c>
      <c r="AH49" s="67" t="n">
        <v>20888.732422</v>
      </c>
      <c r="AI49" s="103" t="n">
        <v>0.058573</v>
      </c>
      <c r="AJ49" s="69" t="n"/>
      <c r="AK49" s="104" t="n"/>
    </row>
    <row r="50" ht="15" customHeight="1" s="44">
      <c r="A50" s="62" t="inlineStr">
        <is>
          <t>ATS000:stk_China-wb</t>
        </is>
      </c>
      <c r="B50" s="66" t="inlineStr">
        <is>
          <t xml:space="preserve">    Wide Body Aircraft</t>
        </is>
      </c>
      <c r="C50" s="67" t="n">
        <v>787.495544</v>
      </c>
      <c r="D50" s="67" t="n">
        <v>862.221985</v>
      </c>
      <c r="E50" s="67" t="n">
        <v>933.672729</v>
      </c>
      <c r="F50" s="67" t="n">
        <v>1015.736694</v>
      </c>
      <c r="G50" s="67" t="n">
        <v>1085.358643</v>
      </c>
      <c r="H50" s="67" t="n">
        <v>1157.758789</v>
      </c>
      <c r="I50" s="67" t="n">
        <v>1232.81897</v>
      </c>
      <c r="J50" s="67" t="n">
        <v>1295.256348</v>
      </c>
      <c r="K50" s="67" t="n">
        <v>1376.203857</v>
      </c>
      <c r="L50" s="67" t="n">
        <v>1460.151367</v>
      </c>
      <c r="M50" s="67" t="n">
        <v>1525.945923</v>
      </c>
      <c r="N50" s="67" t="n">
        <v>1612.089844</v>
      </c>
      <c r="O50" s="67" t="n">
        <v>1682.475464</v>
      </c>
      <c r="P50" s="67" t="n">
        <v>1756.137329</v>
      </c>
      <c r="Q50" s="67" t="n">
        <v>1843.582886</v>
      </c>
      <c r="R50" s="67" t="n">
        <v>1925.306274</v>
      </c>
      <c r="S50" s="67" t="n">
        <v>2011.699341</v>
      </c>
      <c r="T50" s="67" t="n">
        <v>2102.524414</v>
      </c>
      <c r="U50" s="67" t="n">
        <v>2198.269287</v>
      </c>
      <c r="V50" s="67" t="n">
        <v>2299.083008</v>
      </c>
      <c r="W50" s="67" t="n">
        <v>2395.199219</v>
      </c>
      <c r="X50" s="67" t="n">
        <v>2471.552002</v>
      </c>
      <c r="Y50" s="67" t="n">
        <v>2580.155273</v>
      </c>
      <c r="Z50" s="67" t="n">
        <v>2698.962402</v>
      </c>
      <c r="AA50" s="67" t="n">
        <v>2778.718506</v>
      </c>
      <c r="AB50" s="67" t="n">
        <v>2904.686523</v>
      </c>
      <c r="AC50" s="67" t="n">
        <v>2985.397217</v>
      </c>
      <c r="AD50" s="67" t="n">
        <v>3112.582031</v>
      </c>
      <c r="AE50" s="67" t="n">
        <v>3178.287842</v>
      </c>
      <c r="AF50" s="67" t="n">
        <v>3292.006836</v>
      </c>
      <c r="AG50" s="67" t="n">
        <v>3347.775635</v>
      </c>
      <c r="AH50" s="67" t="n">
        <v>3424.819824</v>
      </c>
      <c r="AI50" s="103" t="n">
        <v>0.04856</v>
      </c>
      <c r="AJ50" s="69" t="n"/>
      <c r="AK50" s="104" t="n"/>
    </row>
    <row r="51" ht="15" customHeight="1" s="44">
      <c r="A51" s="62" t="inlineStr">
        <is>
          <t>ATS000:stk_China-rj</t>
        </is>
      </c>
      <c r="B51" s="66" t="inlineStr">
        <is>
          <t xml:space="preserve">    Regional Jets</t>
        </is>
      </c>
      <c r="C51" s="67" t="n">
        <v>287.211975</v>
      </c>
      <c r="D51" s="67" t="n">
        <v>310.250732</v>
      </c>
      <c r="E51" s="67" t="n">
        <v>334.269257</v>
      </c>
      <c r="F51" s="67" t="n">
        <v>359.362671</v>
      </c>
      <c r="G51" s="67" t="n">
        <v>385.462463</v>
      </c>
      <c r="H51" s="67" t="n">
        <v>412.619507</v>
      </c>
      <c r="I51" s="67" t="n">
        <v>440.800415</v>
      </c>
      <c r="J51" s="67" t="n">
        <v>469.918884</v>
      </c>
      <c r="K51" s="67" t="n">
        <v>499.974426</v>
      </c>
      <c r="L51" s="67" t="n">
        <v>530.989197</v>
      </c>
      <c r="M51" s="67" t="n">
        <v>562.926636</v>
      </c>
      <c r="N51" s="67" t="n">
        <v>595.712891</v>
      </c>
      <c r="O51" s="67" t="n">
        <v>629.3078</v>
      </c>
      <c r="P51" s="67" t="n">
        <v>663.672791</v>
      </c>
      <c r="Q51" s="67" t="n">
        <v>698.840149</v>
      </c>
      <c r="R51" s="67" t="n">
        <v>733.795288</v>
      </c>
      <c r="S51" s="67" t="n">
        <v>770.5160519999999</v>
      </c>
      <c r="T51" s="67" t="n">
        <v>807.998047</v>
      </c>
      <c r="U51" s="67" t="n">
        <v>846.229004</v>
      </c>
      <c r="V51" s="67" t="n">
        <v>885.213196</v>
      </c>
      <c r="W51" s="67" t="n">
        <v>924.930298</v>
      </c>
      <c r="X51" s="67" t="n">
        <v>965.2937010000001</v>
      </c>
      <c r="Y51" s="67" t="n">
        <v>1006.342957</v>
      </c>
      <c r="Z51" s="67" t="n">
        <v>1048.078491</v>
      </c>
      <c r="AA51" s="67" t="n">
        <v>1090.515381</v>
      </c>
      <c r="AB51" s="67" t="n">
        <v>1133.669922</v>
      </c>
      <c r="AC51" s="67" t="n">
        <v>1177.539795</v>
      </c>
      <c r="AD51" s="67" t="n">
        <v>1222.138306</v>
      </c>
      <c r="AE51" s="67" t="n">
        <v>1265.379517</v>
      </c>
      <c r="AF51" s="67" t="n">
        <v>1330.682007</v>
      </c>
      <c r="AG51" s="67" t="n">
        <v>1409.126831</v>
      </c>
      <c r="AH51" s="67" t="n">
        <v>1486.833252</v>
      </c>
      <c r="AI51" s="103" t="n">
        <v>0.05447</v>
      </c>
      <c r="AJ51" s="69" t="n"/>
      <c r="AK51" s="104" t="n"/>
    </row>
    <row r="52" ht="15" customHeight="1" s="44">
      <c r="A52" s="62" t="inlineStr">
        <is>
          <t>ATS000:stk_NE_Asia</t>
        </is>
      </c>
      <c r="B52" s="66" t="inlineStr">
        <is>
          <t xml:space="preserve">  Northeast Asia</t>
        </is>
      </c>
      <c r="C52" s="67" t="n">
        <v>1206.746582</v>
      </c>
      <c r="D52" s="67" t="n">
        <v>1273.272705</v>
      </c>
      <c r="E52" s="67" t="n">
        <v>1339.828857</v>
      </c>
      <c r="F52" s="67" t="n">
        <v>1405.763306</v>
      </c>
      <c r="G52" s="67" t="n">
        <v>1471.223267</v>
      </c>
      <c r="H52" s="67" t="n">
        <v>1537.129639</v>
      </c>
      <c r="I52" s="67" t="n">
        <v>1602.308105</v>
      </c>
      <c r="J52" s="67" t="n">
        <v>1666.592041</v>
      </c>
      <c r="K52" s="67" t="n">
        <v>1729.845093</v>
      </c>
      <c r="L52" s="67" t="n">
        <v>1792.087524</v>
      </c>
      <c r="M52" s="67" t="n">
        <v>1853.160767</v>
      </c>
      <c r="N52" s="67" t="n">
        <v>1912.86731</v>
      </c>
      <c r="O52" s="67" t="n">
        <v>1970.921997</v>
      </c>
      <c r="P52" s="67" t="n">
        <v>2027.360352</v>
      </c>
      <c r="Q52" s="67" t="n">
        <v>2081.898438</v>
      </c>
      <c r="R52" s="67" t="n">
        <v>2134.609863</v>
      </c>
      <c r="S52" s="67" t="n">
        <v>2185.525635</v>
      </c>
      <c r="T52" s="67" t="n">
        <v>2234.701904</v>
      </c>
      <c r="U52" s="67" t="n">
        <v>2282.294922</v>
      </c>
      <c r="V52" s="67" t="n">
        <v>2328.183105</v>
      </c>
      <c r="W52" s="67" t="n">
        <v>2372.123291</v>
      </c>
      <c r="X52" s="67" t="n">
        <v>2413.987305</v>
      </c>
      <c r="Y52" s="67" t="n">
        <v>2454.217285</v>
      </c>
      <c r="Z52" s="67" t="n">
        <v>2492.746338</v>
      </c>
      <c r="AA52" s="67" t="n">
        <v>2528.62915</v>
      </c>
      <c r="AB52" s="67" t="n">
        <v>2563.680908</v>
      </c>
      <c r="AC52" s="67" t="n">
        <v>2597.017578</v>
      </c>
      <c r="AD52" s="67" t="n">
        <v>2628.394775</v>
      </c>
      <c r="AE52" s="67" t="n">
        <v>2657.689941</v>
      </c>
      <c r="AF52" s="67" t="n">
        <v>2685.11084</v>
      </c>
      <c r="AG52" s="67" t="n">
        <v>2710.962646</v>
      </c>
      <c r="AH52" s="67" t="n">
        <v>2734.836426</v>
      </c>
      <c r="AI52" s="103" t="n">
        <v>0.026743</v>
      </c>
      <c r="AJ52" s="69" t="n"/>
      <c r="AK52" s="104" t="n"/>
    </row>
    <row r="53" ht="15" customHeight="1" s="44">
      <c r="A53" s="62" t="inlineStr">
        <is>
          <t>ATS000:stk_NE_Asia-nb</t>
        </is>
      </c>
      <c r="B53" s="66" t="inlineStr">
        <is>
          <t xml:space="preserve">    Narrow Body Aircraft</t>
        </is>
      </c>
      <c r="C53" s="67" t="n">
        <v>535.76355</v>
      </c>
      <c r="D53" s="67" t="n">
        <v>569.212463</v>
      </c>
      <c r="E53" s="67" t="n">
        <v>602.903259</v>
      </c>
      <c r="F53" s="67" t="n">
        <v>636.292358</v>
      </c>
      <c r="G53" s="67" t="n">
        <v>669.602722</v>
      </c>
      <c r="H53" s="67" t="n">
        <v>703.925537</v>
      </c>
      <c r="I53" s="67" t="n">
        <v>738.251526</v>
      </c>
      <c r="J53" s="67" t="n">
        <v>772.505859</v>
      </c>
      <c r="K53" s="67" t="n">
        <v>806.580078</v>
      </c>
      <c r="L53" s="67" t="n">
        <v>840.443176</v>
      </c>
      <c r="M53" s="67" t="n">
        <v>874.034241</v>
      </c>
      <c r="N53" s="67" t="n">
        <v>907.247131</v>
      </c>
      <c r="O53" s="67" t="n">
        <v>939.861877</v>
      </c>
      <c r="P53" s="67" t="n">
        <v>971.946655</v>
      </c>
      <c r="Q53" s="67" t="n">
        <v>1003.194641</v>
      </c>
      <c r="R53" s="67" t="n">
        <v>1033.639648</v>
      </c>
      <c r="S53" s="67" t="n">
        <v>1063.181763</v>
      </c>
      <c r="T53" s="67" t="n">
        <v>1091.725952</v>
      </c>
      <c r="U53" s="67" t="n">
        <v>1119.365845</v>
      </c>
      <c r="V53" s="67" t="n">
        <v>1145.975464</v>
      </c>
      <c r="W53" s="67" t="n">
        <v>1171.395508</v>
      </c>
      <c r="X53" s="67" t="n">
        <v>1195.48938</v>
      </c>
      <c r="Y53" s="67" t="n">
        <v>1218.630371</v>
      </c>
      <c r="Z53" s="67" t="n">
        <v>1240.746948</v>
      </c>
      <c r="AA53" s="67" t="n">
        <v>1261.88501</v>
      </c>
      <c r="AB53" s="67" t="n">
        <v>1281.844238</v>
      </c>
      <c r="AC53" s="67" t="n">
        <v>1300.767578</v>
      </c>
      <c r="AD53" s="67" t="n">
        <v>1318.436768</v>
      </c>
      <c r="AE53" s="67" t="n">
        <v>1334.741821</v>
      </c>
      <c r="AF53" s="67" t="n">
        <v>1349.88269</v>
      </c>
      <c r="AG53" s="67" t="n">
        <v>1364.097412</v>
      </c>
      <c r="AH53" s="67" t="n">
        <v>1376.913452</v>
      </c>
      <c r="AI53" s="103" t="n">
        <v>0.030917</v>
      </c>
      <c r="AJ53" s="69" t="n"/>
      <c r="AK53" s="104" t="n"/>
    </row>
    <row r="54" ht="15" customHeight="1" s="44">
      <c r="A54" s="62" t="inlineStr">
        <is>
          <t>ATS000:stk_NE_Asia-wb</t>
        </is>
      </c>
      <c r="B54" s="66" t="inlineStr">
        <is>
          <t xml:space="preserve">    Wide Body Aircraft</t>
        </is>
      </c>
      <c r="C54" s="67" t="n">
        <v>550.0574339999999</v>
      </c>
      <c r="D54" s="67" t="n">
        <v>577.89856</v>
      </c>
      <c r="E54" s="67" t="n">
        <v>605.579285</v>
      </c>
      <c r="F54" s="67" t="n">
        <v>633.01239</v>
      </c>
      <c r="G54" s="67" t="n">
        <v>660.14032</v>
      </c>
      <c r="H54" s="67" t="n">
        <v>686.803955</v>
      </c>
      <c r="I54" s="67" t="n">
        <v>712.853149</v>
      </c>
      <c r="J54" s="67" t="n">
        <v>738.209961</v>
      </c>
      <c r="K54" s="67" t="n">
        <v>762.85907</v>
      </c>
      <c r="L54" s="67" t="n">
        <v>786.861633</v>
      </c>
      <c r="M54" s="67" t="n">
        <v>810.131531</v>
      </c>
      <c r="N54" s="67" t="n">
        <v>832.592834</v>
      </c>
      <c r="O54" s="67" t="n">
        <v>854.19751</v>
      </c>
      <c r="P54" s="67" t="n">
        <v>874.919312</v>
      </c>
      <c r="Q54" s="67" t="n">
        <v>894.780457</v>
      </c>
      <c r="R54" s="67" t="n">
        <v>913.820435</v>
      </c>
      <c r="S54" s="67" t="n">
        <v>932.168091</v>
      </c>
      <c r="T54" s="67" t="n">
        <v>949.980103</v>
      </c>
      <c r="U54" s="67" t="n">
        <v>967.31427</v>
      </c>
      <c r="V54" s="67" t="n">
        <v>984.161072</v>
      </c>
      <c r="W54" s="67" t="n">
        <v>1000.41394</v>
      </c>
      <c r="X54" s="67" t="n">
        <v>1016.061462</v>
      </c>
      <c r="Y54" s="67" t="n">
        <v>1031.156006</v>
      </c>
      <c r="Z54" s="67" t="n">
        <v>1045.694702</v>
      </c>
      <c r="AA54" s="67" t="n">
        <v>1059.675171</v>
      </c>
      <c r="AB54" s="67" t="n">
        <v>1073.094482</v>
      </c>
      <c r="AC54" s="67" t="n">
        <v>1085.90979</v>
      </c>
      <c r="AD54" s="67" t="n">
        <v>1098.070679</v>
      </c>
      <c r="AE54" s="67" t="n">
        <v>1109.537964</v>
      </c>
      <c r="AF54" s="67" t="n">
        <v>1120.309204</v>
      </c>
      <c r="AG54" s="67" t="n">
        <v>1130.452515</v>
      </c>
      <c r="AH54" s="67" t="n">
        <v>1140.029419</v>
      </c>
      <c r="AI54" s="103" t="n">
        <v>0.023788</v>
      </c>
      <c r="AJ54" s="69" t="n"/>
      <c r="AK54" s="104" t="n"/>
    </row>
    <row r="55" ht="15" customHeight="1" s="44">
      <c r="A55" s="62" t="inlineStr">
        <is>
          <t>ATS000:stk_NE_Asia-rj</t>
        </is>
      </c>
      <c r="B55" s="66" t="inlineStr">
        <is>
          <t xml:space="preserve">    Regional Jets</t>
        </is>
      </c>
      <c r="C55" s="67" t="n">
        <v>120.925545</v>
      </c>
      <c r="D55" s="67" t="n">
        <v>126.161568</v>
      </c>
      <c r="E55" s="67" t="n">
        <v>131.346252</v>
      </c>
      <c r="F55" s="67" t="n">
        <v>136.458664</v>
      </c>
      <c r="G55" s="67" t="n">
        <v>141.480194</v>
      </c>
      <c r="H55" s="67" t="n">
        <v>146.400116</v>
      </c>
      <c r="I55" s="67" t="n">
        <v>151.203384</v>
      </c>
      <c r="J55" s="67" t="n">
        <v>155.87616</v>
      </c>
      <c r="K55" s="67" t="n">
        <v>160.405914</v>
      </c>
      <c r="L55" s="67" t="n">
        <v>164.7827</v>
      </c>
      <c r="M55" s="67" t="n">
        <v>168.994965</v>
      </c>
      <c r="N55" s="67" t="n">
        <v>173.027374</v>
      </c>
      <c r="O55" s="67" t="n">
        <v>176.86264</v>
      </c>
      <c r="P55" s="67" t="n">
        <v>180.494446</v>
      </c>
      <c r="Q55" s="67" t="n">
        <v>183.923416</v>
      </c>
      <c r="R55" s="67" t="n">
        <v>187.149826</v>
      </c>
      <c r="S55" s="67" t="n">
        <v>190.175674</v>
      </c>
      <c r="T55" s="67" t="n">
        <v>192.995926</v>
      </c>
      <c r="U55" s="67" t="n">
        <v>195.614868</v>
      </c>
      <c r="V55" s="67" t="n">
        <v>198.046539</v>
      </c>
      <c r="W55" s="67" t="n">
        <v>200.31366</v>
      </c>
      <c r="X55" s="67" t="n">
        <v>202.436508</v>
      </c>
      <c r="Y55" s="67" t="n">
        <v>204.430832</v>
      </c>
      <c r="Z55" s="67" t="n">
        <v>206.304779</v>
      </c>
      <c r="AA55" s="67" t="n">
        <v>207.069183</v>
      </c>
      <c r="AB55" s="67" t="n">
        <v>208.742233</v>
      </c>
      <c r="AC55" s="67" t="n">
        <v>210.340363</v>
      </c>
      <c r="AD55" s="67" t="n">
        <v>211.887512</v>
      </c>
      <c r="AE55" s="67" t="n">
        <v>213.410172</v>
      </c>
      <c r="AF55" s="67" t="n">
        <v>214.91893</v>
      </c>
      <c r="AG55" s="67" t="n">
        <v>216.412903</v>
      </c>
      <c r="AH55" s="67" t="n">
        <v>217.8936</v>
      </c>
      <c r="AI55" s="103" t="n">
        <v>0.019176</v>
      </c>
      <c r="AJ55" s="69" t="n"/>
      <c r="AK55" s="104" t="n"/>
    </row>
    <row r="56" ht="15" customHeight="1" s="44">
      <c r="A56" s="62" t="inlineStr">
        <is>
          <t>ATS000:stk_SE_Asia</t>
        </is>
      </c>
      <c r="B56" s="66" t="inlineStr">
        <is>
          <t xml:space="preserve">  Southeast Asia</t>
        </is>
      </c>
      <c r="C56" s="67" t="n">
        <v>2907.726807</v>
      </c>
      <c r="D56" s="67" t="n">
        <v>3147.852051</v>
      </c>
      <c r="E56" s="67" t="n">
        <v>3397.406494</v>
      </c>
      <c r="F56" s="67" t="n">
        <v>3657.170166</v>
      </c>
      <c r="G56" s="67" t="n">
        <v>3927.764648</v>
      </c>
      <c r="H56" s="67" t="n">
        <v>4209.612305</v>
      </c>
      <c r="I56" s="67" t="n">
        <v>4502.086914</v>
      </c>
      <c r="J56" s="67" t="n">
        <v>4804.849121</v>
      </c>
      <c r="K56" s="67" t="n">
        <v>5118.837891</v>
      </c>
      <c r="L56" s="67" t="n">
        <v>5445.609863</v>
      </c>
      <c r="M56" s="67" t="n">
        <v>5784.773438</v>
      </c>
      <c r="N56" s="67" t="n">
        <v>6137.029297</v>
      </c>
      <c r="O56" s="67" t="n">
        <v>6500.040039</v>
      </c>
      <c r="P56" s="67" t="n">
        <v>6873.972168</v>
      </c>
      <c r="Q56" s="67" t="n">
        <v>7261.71582</v>
      </c>
      <c r="R56" s="67" t="n">
        <v>7662.218262</v>
      </c>
      <c r="S56" s="67" t="n">
        <v>8077.100098</v>
      </c>
      <c r="T56" s="67" t="n">
        <v>8506.020508</v>
      </c>
      <c r="U56" s="67" t="n">
        <v>8948.161133</v>
      </c>
      <c r="V56" s="67" t="n">
        <v>9402.783203000001</v>
      </c>
      <c r="W56" s="67" t="n">
        <v>9874.173828000001</v>
      </c>
      <c r="X56" s="67" t="n">
        <v>10358.449219</v>
      </c>
      <c r="Y56" s="67" t="n">
        <v>10857.279297</v>
      </c>
      <c r="Z56" s="67" t="n">
        <v>11369.658203</v>
      </c>
      <c r="AA56" s="67" t="n">
        <v>11893.966797</v>
      </c>
      <c r="AB56" s="67" t="n">
        <v>12428.986328</v>
      </c>
      <c r="AC56" s="67" t="n">
        <v>12975.392578</v>
      </c>
      <c r="AD56" s="67" t="n">
        <v>13531.023438</v>
      </c>
      <c r="AE56" s="67" t="n">
        <v>14097.841797</v>
      </c>
      <c r="AF56" s="67" t="n">
        <v>14672.125</v>
      </c>
      <c r="AG56" s="67" t="n">
        <v>15257.526367</v>
      </c>
      <c r="AH56" s="67" t="n">
        <v>15854.038086</v>
      </c>
      <c r="AI56" s="103" t="n">
        <v>0.056236</v>
      </c>
      <c r="AJ56" s="69" t="n"/>
      <c r="AK56" s="104" t="n"/>
    </row>
    <row r="57" ht="15" customHeight="1" s="44">
      <c r="A57" s="62" t="inlineStr">
        <is>
          <t>ATS000:stk_SE_Asia-nb</t>
        </is>
      </c>
      <c r="B57" s="66" t="inlineStr">
        <is>
          <t xml:space="preserve">    Narrow Body Aircraft</t>
        </is>
      </c>
      <c r="C57" s="67" t="n">
        <v>1648.985718</v>
      </c>
      <c r="D57" s="67" t="n">
        <v>1795.527344</v>
      </c>
      <c r="E57" s="67" t="n">
        <v>1948.143311</v>
      </c>
      <c r="F57" s="67" t="n">
        <v>2107.385498</v>
      </c>
      <c r="G57" s="67" t="n">
        <v>2273.745117</v>
      </c>
      <c r="H57" s="67" t="n">
        <v>2447.552002</v>
      </c>
      <c r="I57" s="67" t="n">
        <v>2628.654541</v>
      </c>
      <c r="J57" s="67" t="n">
        <v>2816.288086</v>
      </c>
      <c r="K57" s="67" t="n">
        <v>3010.892578</v>
      </c>
      <c r="L57" s="67" t="n">
        <v>3214.531738</v>
      </c>
      <c r="M57" s="67" t="n">
        <v>3426.362061</v>
      </c>
      <c r="N57" s="67" t="n">
        <v>3647.708008</v>
      </c>
      <c r="O57" s="67" t="n">
        <v>3876.785645</v>
      </c>
      <c r="P57" s="67" t="n">
        <v>4113.73291</v>
      </c>
      <c r="Q57" s="67" t="n">
        <v>4359.277344</v>
      </c>
      <c r="R57" s="67" t="n">
        <v>4611.974609</v>
      </c>
      <c r="S57" s="67" t="n">
        <v>4875.788086</v>
      </c>
      <c r="T57" s="67" t="n">
        <v>5148.358398</v>
      </c>
      <c r="U57" s="67" t="n">
        <v>5430.083496</v>
      </c>
      <c r="V57" s="67" t="n">
        <v>5721.05957</v>
      </c>
      <c r="W57" s="67" t="n">
        <v>6020.959473</v>
      </c>
      <c r="X57" s="67" t="n">
        <v>6329.793945</v>
      </c>
      <c r="Y57" s="67" t="n">
        <v>6647.367676</v>
      </c>
      <c r="Z57" s="67" t="n">
        <v>6972.848633</v>
      </c>
      <c r="AA57" s="67" t="n">
        <v>7305.381348</v>
      </c>
      <c r="AB57" s="67" t="n">
        <v>7644.366211</v>
      </c>
      <c r="AC57" s="67" t="n">
        <v>7989.686035</v>
      </c>
      <c r="AD57" s="67" t="n">
        <v>8340.847656</v>
      </c>
      <c r="AE57" s="67" t="n">
        <v>8697.588867</v>
      </c>
      <c r="AF57" s="67" t="n">
        <v>9059.632812</v>
      </c>
      <c r="AG57" s="67" t="n">
        <v>9427.502930000001</v>
      </c>
      <c r="AH57" s="67" t="n">
        <v>9801.133789</v>
      </c>
      <c r="AI57" s="103" t="n">
        <v>0.05918</v>
      </c>
      <c r="AJ57" s="69" t="n"/>
      <c r="AK57" s="104" t="n"/>
    </row>
    <row r="58" ht="15" customHeight="1" s="44">
      <c r="A58" s="62" t="inlineStr">
        <is>
          <t>ATS000:stk_SE_Asia-wb</t>
        </is>
      </c>
      <c r="B58" s="66" t="inlineStr">
        <is>
          <t xml:space="preserve">    Wide Body Aircraft</t>
        </is>
      </c>
      <c r="C58" s="67" t="n">
        <v>721.822815</v>
      </c>
      <c r="D58" s="67" t="n">
        <v>777.848999</v>
      </c>
      <c r="E58" s="67" t="n">
        <v>835.946716</v>
      </c>
      <c r="F58" s="67" t="n">
        <v>896.248047</v>
      </c>
      <c r="G58" s="67" t="n">
        <v>958.8137819999999</v>
      </c>
      <c r="H58" s="67" t="n">
        <v>1023.674927</v>
      </c>
      <c r="I58" s="67" t="n">
        <v>1090.73645</v>
      </c>
      <c r="J58" s="67" t="n">
        <v>1159.988037</v>
      </c>
      <c r="K58" s="67" t="n">
        <v>1231.503906</v>
      </c>
      <c r="L58" s="67" t="n">
        <v>1305.322388</v>
      </c>
      <c r="M58" s="67" t="n">
        <v>1381.410522</v>
      </c>
      <c r="N58" s="67" t="n">
        <v>1459.655762</v>
      </c>
      <c r="O58" s="67" t="n">
        <v>1539.956787</v>
      </c>
      <c r="P58" s="67" t="n">
        <v>1622.165527</v>
      </c>
      <c r="Q58" s="67" t="n">
        <v>1705.368286</v>
      </c>
      <c r="R58" s="67" t="n">
        <v>1791.703979</v>
      </c>
      <c r="S58" s="67" t="n">
        <v>1880.285889</v>
      </c>
      <c r="T58" s="67" t="n">
        <v>1971.286987</v>
      </c>
      <c r="U58" s="67" t="n">
        <v>2064.912842</v>
      </c>
      <c r="V58" s="67" t="n">
        <v>2159.345947</v>
      </c>
      <c r="W58" s="67" t="n">
        <v>2258.868896</v>
      </c>
      <c r="X58" s="67" t="n">
        <v>2360.520996</v>
      </c>
      <c r="Y58" s="67" t="n">
        <v>2466.353271</v>
      </c>
      <c r="Z58" s="67" t="n">
        <v>2575.12793</v>
      </c>
      <c r="AA58" s="67" t="n">
        <v>2686.868652</v>
      </c>
      <c r="AB58" s="67" t="n">
        <v>2801.552246</v>
      </c>
      <c r="AC58" s="67" t="n">
        <v>2919.181396</v>
      </c>
      <c r="AD58" s="67" t="n">
        <v>3038.695312</v>
      </c>
      <c r="AE58" s="67" t="n">
        <v>3161.976318</v>
      </c>
      <c r="AF58" s="67" t="n">
        <v>3286.011963</v>
      </c>
      <c r="AG58" s="67" t="n">
        <v>3413.841309</v>
      </c>
      <c r="AH58" s="67" t="n">
        <v>3545.385742</v>
      </c>
      <c r="AI58" s="103" t="n">
        <v>0.052684</v>
      </c>
      <c r="AJ58" s="69" t="n"/>
      <c r="AK58" s="104" t="n"/>
    </row>
    <row r="59" ht="15" customHeight="1" s="44">
      <c r="A59" s="62" t="inlineStr">
        <is>
          <t>ATS000:stk_SE_Asia-rj</t>
        </is>
      </c>
      <c r="B59" s="66" t="inlineStr">
        <is>
          <t xml:space="preserve">    Regional Jets</t>
        </is>
      </c>
      <c r="C59" s="67" t="n">
        <v>536.918152</v>
      </c>
      <c r="D59" s="67" t="n">
        <v>574.475586</v>
      </c>
      <c r="E59" s="67" t="n">
        <v>613.316345</v>
      </c>
      <c r="F59" s="67" t="n">
        <v>653.536682</v>
      </c>
      <c r="G59" s="67" t="n">
        <v>695.205933</v>
      </c>
      <c r="H59" s="67" t="n">
        <v>738.385315</v>
      </c>
      <c r="I59" s="67" t="n">
        <v>782.696045</v>
      </c>
      <c r="J59" s="67" t="n">
        <v>828.572937</v>
      </c>
      <c r="K59" s="67" t="n">
        <v>876.441345</v>
      </c>
      <c r="L59" s="67" t="n">
        <v>925.755859</v>
      </c>
      <c r="M59" s="67" t="n">
        <v>977.00116</v>
      </c>
      <c r="N59" s="67" t="n">
        <v>1029.665283</v>
      </c>
      <c r="O59" s="67" t="n">
        <v>1083.297974</v>
      </c>
      <c r="P59" s="67" t="n">
        <v>1138.073853</v>
      </c>
      <c r="Q59" s="67" t="n">
        <v>1197.070068</v>
      </c>
      <c r="R59" s="67" t="n">
        <v>1258.539551</v>
      </c>
      <c r="S59" s="67" t="n">
        <v>1321.025879</v>
      </c>
      <c r="T59" s="67" t="n">
        <v>1386.374634</v>
      </c>
      <c r="U59" s="67" t="n">
        <v>1453.164673</v>
      </c>
      <c r="V59" s="67" t="n">
        <v>1522.37793</v>
      </c>
      <c r="W59" s="67" t="n">
        <v>1594.346069</v>
      </c>
      <c r="X59" s="67" t="n">
        <v>1668.135254</v>
      </c>
      <c r="Y59" s="67" t="n">
        <v>1743.55896</v>
      </c>
      <c r="Z59" s="67" t="n">
        <v>1821.682129</v>
      </c>
      <c r="AA59" s="67" t="n">
        <v>1901.716797</v>
      </c>
      <c r="AB59" s="67" t="n">
        <v>1983.068848</v>
      </c>
      <c r="AC59" s="67" t="n">
        <v>2066.525635</v>
      </c>
      <c r="AD59" s="67" t="n">
        <v>2151.47998</v>
      </c>
      <c r="AE59" s="67" t="n">
        <v>2238.276855</v>
      </c>
      <c r="AF59" s="67" t="n">
        <v>2326.480469</v>
      </c>
      <c r="AG59" s="67" t="n">
        <v>2416.182617</v>
      </c>
      <c r="AH59" s="67" t="n">
        <v>2507.518555</v>
      </c>
      <c r="AI59" s="103" t="n">
        <v>0.050973</v>
      </c>
      <c r="AJ59" s="69" t="n"/>
      <c r="AK59" s="104" t="n"/>
    </row>
    <row r="60" ht="15" customHeight="1" s="44">
      <c r="A60" s="62" t="inlineStr">
        <is>
          <t>ATS000:stk_SW_Asia</t>
        </is>
      </c>
      <c r="B60" s="66" t="inlineStr">
        <is>
          <t xml:space="preserve">  Southwest Asia</t>
        </is>
      </c>
      <c r="C60" s="67" t="n">
        <v>917.0040279999999</v>
      </c>
      <c r="D60" s="67" t="n">
        <v>981.890137</v>
      </c>
      <c r="E60" s="67" t="n">
        <v>1050.032959</v>
      </c>
      <c r="F60" s="67" t="n">
        <v>1122.115356</v>
      </c>
      <c r="G60" s="67" t="n">
        <v>1198.711426</v>
      </c>
      <c r="H60" s="67" t="n">
        <v>1280.029297</v>
      </c>
      <c r="I60" s="67" t="n">
        <v>1365.959717</v>
      </c>
      <c r="J60" s="67" t="n">
        <v>1456.79895</v>
      </c>
      <c r="K60" s="67" t="n">
        <v>1552.814453</v>
      </c>
      <c r="L60" s="67" t="n">
        <v>1653.714233</v>
      </c>
      <c r="M60" s="67" t="n">
        <v>1760.547607</v>
      </c>
      <c r="N60" s="67" t="n">
        <v>1872.515137</v>
      </c>
      <c r="O60" s="67" t="n">
        <v>1990.512451</v>
      </c>
      <c r="P60" s="67" t="n">
        <v>2114.541504</v>
      </c>
      <c r="Q60" s="67" t="n">
        <v>2247.609375</v>
      </c>
      <c r="R60" s="67" t="n">
        <v>2388.507812</v>
      </c>
      <c r="S60" s="67" t="n">
        <v>2536.518066</v>
      </c>
      <c r="T60" s="67" t="n">
        <v>2690.992676</v>
      </c>
      <c r="U60" s="67" t="n">
        <v>2853.921387</v>
      </c>
      <c r="V60" s="67" t="n">
        <v>3022.860352</v>
      </c>
      <c r="W60" s="67" t="n">
        <v>3217.11084</v>
      </c>
      <c r="X60" s="67" t="n">
        <v>3452.79541</v>
      </c>
      <c r="Y60" s="67" t="n">
        <v>3673.213379</v>
      </c>
      <c r="Z60" s="67" t="n">
        <v>3904.166504</v>
      </c>
      <c r="AA60" s="67" t="n">
        <v>4146.3125</v>
      </c>
      <c r="AB60" s="67" t="n">
        <v>4400.423828</v>
      </c>
      <c r="AC60" s="67" t="n">
        <v>4679.13916</v>
      </c>
      <c r="AD60" s="67" t="n">
        <v>4975.289062</v>
      </c>
      <c r="AE60" s="67" t="n">
        <v>5283.473145</v>
      </c>
      <c r="AF60" s="67" t="n">
        <v>5608.075684</v>
      </c>
      <c r="AG60" s="67" t="n">
        <v>5951.432617</v>
      </c>
      <c r="AH60" s="67" t="n">
        <v>6310.61084</v>
      </c>
      <c r="AI60" s="103" t="n">
        <v>0.06419800000000001</v>
      </c>
      <c r="AJ60" s="69" t="n"/>
      <c r="AK60" s="104" t="n"/>
    </row>
    <row r="61" ht="15" customHeight="1" s="44">
      <c r="A61" s="62" t="inlineStr">
        <is>
          <t>ATS000:stk_SW_Asia-nb</t>
        </is>
      </c>
      <c r="B61" s="66" t="inlineStr">
        <is>
          <t xml:space="preserve">    Narrow Body Aircraft</t>
        </is>
      </c>
      <c r="C61" s="67" t="n">
        <v>616.626221</v>
      </c>
      <c r="D61" s="67" t="n">
        <v>661.016418</v>
      </c>
      <c r="E61" s="67" t="n">
        <v>707.98114</v>
      </c>
      <c r="F61" s="67" t="n">
        <v>757.718445</v>
      </c>
      <c r="G61" s="67" t="n">
        <v>810.428894</v>
      </c>
      <c r="H61" s="67" t="n">
        <v>866.266418</v>
      </c>
      <c r="I61" s="67" t="n">
        <v>925.467041</v>
      </c>
      <c r="J61" s="67" t="n">
        <v>988.289795</v>
      </c>
      <c r="K61" s="67" t="n">
        <v>1054.768433</v>
      </c>
      <c r="L61" s="67" t="n">
        <v>1125.109009</v>
      </c>
      <c r="M61" s="67" t="n">
        <v>1199.685059</v>
      </c>
      <c r="N61" s="67" t="n">
        <v>1278.300659</v>
      </c>
      <c r="O61" s="67" t="n">
        <v>1360.965454</v>
      </c>
      <c r="P61" s="67" t="n">
        <v>1447.672241</v>
      </c>
      <c r="Q61" s="67" t="n">
        <v>1539.087158</v>
      </c>
      <c r="R61" s="67" t="n">
        <v>1635.510986</v>
      </c>
      <c r="S61" s="67" t="n">
        <v>1737.021484</v>
      </c>
      <c r="T61" s="67" t="n">
        <v>1842.717163</v>
      </c>
      <c r="U61" s="67" t="n">
        <v>1954.559082</v>
      </c>
      <c r="V61" s="67" t="n">
        <v>2071.342041</v>
      </c>
      <c r="W61" s="67" t="n">
        <v>2210.063965</v>
      </c>
      <c r="X61" s="67" t="n">
        <v>2385.247314</v>
      </c>
      <c r="Y61" s="67" t="n">
        <v>2545.344482</v>
      </c>
      <c r="Z61" s="67" t="n">
        <v>2713.441162</v>
      </c>
      <c r="AA61" s="67" t="n">
        <v>2890.840576</v>
      </c>
      <c r="AB61" s="67" t="n">
        <v>3078.058594</v>
      </c>
      <c r="AC61" s="67" t="n">
        <v>3275.247559</v>
      </c>
      <c r="AD61" s="67" t="n">
        <v>3483.341309</v>
      </c>
      <c r="AE61" s="67" t="n">
        <v>3700.084473</v>
      </c>
      <c r="AF61" s="67" t="n">
        <v>3929.429443</v>
      </c>
      <c r="AG61" s="67" t="n">
        <v>4172.495605</v>
      </c>
      <c r="AH61" s="67" t="n">
        <v>4427.061035</v>
      </c>
      <c r="AI61" s="103" t="n">
        <v>0.065653</v>
      </c>
      <c r="AJ61" s="69" t="n"/>
      <c r="AK61" s="104" t="n"/>
    </row>
    <row r="62" ht="15" customHeight="1" s="44">
      <c r="A62" s="62" t="inlineStr">
        <is>
          <t>ATS000:stk_SW_Asia-wb</t>
        </is>
      </c>
      <c r="B62" s="66" t="inlineStr">
        <is>
          <t xml:space="preserve">    Wide Body Aircraft</t>
        </is>
      </c>
      <c r="C62" s="67" t="n">
        <v>159.282074</v>
      </c>
      <c r="D62" s="67" t="n">
        <v>171.929016</v>
      </c>
      <c r="E62" s="67" t="n">
        <v>184.86087</v>
      </c>
      <c r="F62" s="67" t="n">
        <v>198.557236</v>
      </c>
      <c r="G62" s="67" t="n">
        <v>213.363037</v>
      </c>
      <c r="H62" s="67" t="n">
        <v>229.293396</v>
      </c>
      <c r="I62" s="67" t="n">
        <v>245.986649</v>
      </c>
      <c r="J62" s="67" t="n">
        <v>263.479126</v>
      </c>
      <c r="K62" s="67" t="n">
        <v>281.966339</v>
      </c>
      <c r="L62" s="67" t="n">
        <v>301.323212</v>
      </c>
      <c r="M62" s="67" t="n">
        <v>321.372406</v>
      </c>
      <c r="N62" s="67" t="n">
        <v>341.959351</v>
      </c>
      <c r="O62" s="67" t="n">
        <v>363.939941</v>
      </c>
      <c r="P62" s="67" t="n">
        <v>387.294647</v>
      </c>
      <c r="Q62" s="67" t="n">
        <v>414.329498</v>
      </c>
      <c r="R62" s="67" t="n">
        <v>443.501923</v>
      </c>
      <c r="S62" s="67" t="n">
        <v>473.986694</v>
      </c>
      <c r="T62" s="67" t="n">
        <v>505.997375</v>
      </c>
      <c r="U62" s="67" t="n">
        <v>539.527771</v>
      </c>
      <c r="V62" s="67" t="n">
        <v>573.580017</v>
      </c>
      <c r="W62" s="67" t="n">
        <v>609.917603</v>
      </c>
      <c r="X62" s="67" t="n">
        <v>650.403625</v>
      </c>
      <c r="Y62" s="67" t="n">
        <v>690.3735349999999</v>
      </c>
      <c r="Z62" s="67" t="n">
        <v>731.788879</v>
      </c>
      <c r="AA62" s="67" t="n">
        <v>774.773987</v>
      </c>
      <c r="AB62" s="67" t="n">
        <v>819.192261</v>
      </c>
      <c r="AC62" s="67" t="n">
        <v>865.311707</v>
      </c>
      <c r="AD62" s="67" t="n">
        <v>912.904419</v>
      </c>
      <c r="AE62" s="67" t="n">
        <v>961.7605589999999</v>
      </c>
      <c r="AF62" s="67" t="n">
        <v>1012.311096</v>
      </c>
      <c r="AG62" s="67" t="n">
        <v>1065.008179</v>
      </c>
      <c r="AH62" s="67" t="n">
        <v>1119.396973</v>
      </c>
      <c r="AI62" s="103" t="n">
        <v>0.064919</v>
      </c>
      <c r="AJ62" s="69" t="n"/>
      <c r="AK62" s="104" t="n"/>
    </row>
    <row r="63" ht="15" customHeight="1" s="44">
      <c r="A63" s="62" t="inlineStr">
        <is>
          <t>ATS000:stk_SW_Asia-rj</t>
        </is>
      </c>
      <c r="B63" s="66" t="inlineStr">
        <is>
          <t xml:space="preserve">    Regional Jets</t>
        </is>
      </c>
      <c r="C63" s="67" t="n">
        <v>141.095703</v>
      </c>
      <c r="D63" s="67" t="n">
        <v>148.944702</v>
      </c>
      <c r="E63" s="67" t="n">
        <v>157.190857</v>
      </c>
      <c r="F63" s="67" t="n">
        <v>165.839691</v>
      </c>
      <c r="G63" s="67" t="n">
        <v>174.919556</v>
      </c>
      <c r="H63" s="67" t="n">
        <v>184.469482</v>
      </c>
      <c r="I63" s="67" t="n">
        <v>194.506012</v>
      </c>
      <c r="J63" s="67" t="n">
        <v>205.030014</v>
      </c>
      <c r="K63" s="67" t="n">
        <v>216.079651</v>
      </c>
      <c r="L63" s="67" t="n">
        <v>227.282013</v>
      </c>
      <c r="M63" s="67" t="n">
        <v>239.490051</v>
      </c>
      <c r="N63" s="67" t="n">
        <v>252.255142</v>
      </c>
      <c r="O63" s="67" t="n">
        <v>265.606995</v>
      </c>
      <c r="P63" s="67" t="n">
        <v>279.574524</v>
      </c>
      <c r="Q63" s="67" t="n">
        <v>294.192749</v>
      </c>
      <c r="R63" s="67" t="n">
        <v>309.494781</v>
      </c>
      <c r="S63" s="67" t="n">
        <v>325.509735</v>
      </c>
      <c r="T63" s="67" t="n">
        <v>342.278137</v>
      </c>
      <c r="U63" s="67" t="n">
        <v>359.834564</v>
      </c>
      <c r="V63" s="67" t="n">
        <v>377.93811</v>
      </c>
      <c r="W63" s="67" t="n">
        <v>397.129395</v>
      </c>
      <c r="X63" s="67" t="n">
        <v>417.144531</v>
      </c>
      <c r="Y63" s="67" t="n">
        <v>437.4953</v>
      </c>
      <c r="Z63" s="67" t="n">
        <v>458.936523</v>
      </c>
      <c r="AA63" s="67" t="n">
        <v>480.698242</v>
      </c>
      <c r="AB63" s="67" t="n">
        <v>503.17276</v>
      </c>
      <c r="AC63" s="67" t="n">
        <v>538.579956</v>
      </c>
      <c r="AD63" s="67" t="n">
        <v>579.0437010000001</v>
      </c>
      <c r="AE63" s="67" t="n">
        <v>621.62793</v>
      </c>
      <c r="AF63" s="67" t="n">
        <v>666.334778</v>
      </c>
      <c r="AG63" s="67" t="n">
        <v>713.928528</v>
      </c>
      <c r="AH63" s="67" t="n">
        <v>764.1528929999999</v>
      </c>
      <c r="AI63" s="103" t="n">
        <v>0.056007</v>
      </c>
      <c r="AJ63" s="69" t="n"/>
      <c r="AK63" s="104" t="n"/>
    </row>
    <row r="64" ht="15" customHeight="1" s="44">
      <c r="A64" s="62" t="inlineStr">
        <is>
          <t>ATS000:stk_Oceania</t>
        </is>
      </c>
      <c r="B64" s="66" t="inlineStr">
        <is>
          <t xml:space="preserve">  Oceania</t>
        </is>
      </c>
      <c r="C64" s="67" t="n">
        <v>885.992493</v>
      </c>
      <c r="D64" s="67" t="n">
        <v>908.584717</v>
      </c>
      <c r="E64" s="67" t="n">
        <v>931.061523</v>
      </c>
      <c r="F64" s="67" t="n">
        <v>953.981812</v>
      </c>
      <c r="G64" s="67" t="n">
        <v>977.199341</v>
      </c>
      <c r="H64" s="67" t="n">
        <v>999.327271</v>
      </c>
      <c r="I64" s="67" t="n">
        <v>1020.775879</v>
      </c>
      <c r="J64" s="67" t="n">
        <v>1041.658569</v>
      </c>
      <c r="K64" s="67" t="n">
        <v>1062.58374</v>
      </c>
      <c r="L64" s="67" t="n">
        <v>1084.118896</v>
      </c>
      <c r="M64" s="67" t="n">
        <v>1106.137695</v>
      </c>
      <c r="N64" s="67" t="n">
        <v>1128.596558</v>
      </c>
      <c r="O64" s="67" t="n">
        <v>1160.742676</v>
      </c>
      <c r="P64" s="67" t="n">
        <v>1193.775879</v>
      </c>
      <c r="Q64" s="67" t="n">
        <v>1229.033203</v>
      </c>
      <c r="R64" s="67" t="n">
        <v>1265.496948</v>
      </c>
      <c r="S64" s="67" t="n">
        <v>1302.027954</v>
      </c>
      <c r="T64" s="67" t="n">
        <v>1338.560791</v>
      </c>
      <c r="U64" s="67" t="n">
        <v>1377.845337</v>
      </c>
      <c r="V64" s="67" t="n">
        <v>1418.463867</v>
      </c>
      <c r="W64" s="67" t="n">
        <v>1461.995605</v>
      </c>
      <c r="X64" s="67" t="n">
        <v>1517.837402</v>
      </c>
      <c r="Y64" s="67" t="n">
        <v>1564.979126</v>
      </c>
      <c r="Z64" s="67" t="n">
        <v>1614.27771</v>
      </c>
      <c r="AA64" s="67" t="n">
        <v>1665.654663</v>
      </c>
      <c r="AB64" s="67" t="n">
        <v>1718.553955</v>
      </c>
      <c r="AC64" s="67" t="n">
        <v>1774.953857</v>
      </c>
      <c r="AD64" s="67" t="n">
        <v>1834.33667</v>
      </c>
      <c r="AE64" s="67" t="n">
        <v>1894.936035</v>
      </c>
      <c r="AF64" s="67" t="n">
        <v>1957.264404</v>
      </c>
      <c r="AG64" s="67" t="n">
        <v>2020.960815</v>
      </c>
      <c r="AH64" s="67" t="n">
        <v>2085.500244</v>
      </c>
      <c r="AI64" s="103" t="n">
        <v>0.028</v>
      </c>
      <c r="AJ64" s="69" t="n"/>
      <c r="AK64" s="104" t="n"/>
    </row>
    <row r="65" ht="15" customHeight="1" s="44">
      <c r="A65" s="62" t="inlineStr">
        <is>
          <t>ATS000:stk_Oceania-nb</t>
        </is>
      </c>
      <c r="B65" s="66" t="inlineStr">
        <is>
          <t xml:space="preserve">    Narrow Body Aircraft</t>
        </is>
      </c>
      <c r="C65" s="67" t="n">
        <v>344.029877</v>
      </c>
      <c r="D65" s="67" t="n">
        <v>360.046173</v>
      </c>
      <c r="E65" s="67" t="n">
        <v>376.531219</v>
      </c>
      <c r="F65" s="67" t="n">
        <v>394.059357</v>
      </c>
      <c r="G65" s="67" t="n">
        <v>412.522125</v>
      </c>
      <c r="H65" s="67" t="n">
        <v>430.503052</v>
      </c>
      <c r="I65" s="67" t="n">
        <v>448.325378</v>
      </c>
      <c r="J65" s="67" t="n">
        <v>466.033997</v>
      </c>
      <c r="K65" s="67" t="n">
        <v>484.105347</v>
      </c>
      <c r="L65" s="67" t="n">
        <v>502.929688</v>
      </c>
      <c r="M65" s="67" t="n">
        <v>522.228699</v>
      </c>
      <c r="N65" s="67" t="n">
        <v>541.900085</v>
      </c>
      <c r="O65" s="67" t="n">
        <v>567.528381</v>
      </c>
      <c r="P65" s="67" t="n">
        <v>593.667969</v>
      </c>
      <c r="Q65" s="67" t="n">
        <v>621.471375</v>
      </c>
      <c r="R65" s="67" t="n">
        <v>650.461731</v>
      </c>
      <c r="S65" s="67" t="n">
        <v>680.16095</v>
      </c>
      <c r="T65" s="67" t="n">
        <v>710.291626</v>
      </c>
      <c r="U65" s="67" t="n">
        <v>741.784363</v>
      </c>
      <c r="V65" s="67" t="n">
        <v>773.828491</v>
      </c>
      <c r="W65" s="67" t="n">
        <v>806.635986</v>
      </c>
      <c r="X65" s="67" t="n">
        <v>850.750244</v>
      </c>
      <c r="Y65" s="67" t="n">
        <v>885.353699</v>
      </c>
      <c r="Z65" s="67" t="n">
        <v>921.437683</v>
      </c>
      <c r="AA65" s="67" t="n">
        <v>959.098206</v>
      </c>
      <c r="AB65" s="67" t="n">
        <v>997.822571</v>
      </c>
      <c r="AC65" s="67" t="n">
        <v>1037.677124</v>
      </c>
      <c r="AD65" s="67" t="n">
        <v>1078.828491</v>
      </c>
      <c r="AE65" s="67" t="n">
        <v>1120.594971</v>
      </c>
      <c r="AF65" s="67" t="n">
        <v>1163.324097</v>
      </c>
      <c r="AG65" s="67" t="n">
        <v>1206.794189</v>
      </c>
      <c r="AH65" s="67" t="n">
        <v>1250.720215</v>
      </c>
      <c r="AI65" s="103" t="n">
        <v>0.042516</v>
      </c>
      <c r="AJ65" s="69" t="n"/>
      <c r="AK65" s="104" t="n"/>
    </row>
    <row r="66" ht="15" customHeight="1" s="44">
      <c r="A66" s="62" t="inlineStr">
        <is>
          <t>ATS000:stk_Oceania-wb</t>
        </is>
      </c>
      <c r="B66" s="66" t="inlineStr">
        <is>
          <t xml:space="preserve">    Wide Body Aircraft</t>
        </is>
      </c>
      <c r="C66" s="67" t="n">
        <v>137.363892</v>
      </c>
      <c r="D66" s="67" t="n">
        <v>144.325897</v>
      </c>
      <c r="E66" s="67" t="n">
        <v>151.392426</v>
      </c>
      <c r="F66" s="67" t="n">
        <v>158.575668</v>
      </c>
      <c r="G66" s="67" t="n">
        <v>165.859909</v>
      </c>
      <c r="H66" s="67" t="n">
        <v>173.242615</v>
      </c>
      <c r="I66" s="67" t="n">
        <v>180.715408</v>
      </c>
      <c r="J66" s="67" t="n">
        <v>188.244858</v>
      </c>
      <c r="K66" s="67" t="n">
        <v>195.82515</v>
      </c>
      <c r="L66" s="67" t="n">
        <v>203.453812</v>
      </c>
      <c r="M66" s="67" t="n">
        <v>211.075912</v>
      </c>
      <c r="N66" s="67" t="n">
        <v>218.657364</v>
      </c>
      <c r="O66" s="67" t="n">
        <v>226.182114</v>
      </c>
      <c r="P66" s="67" t="n">
        <v>233.637558</v>
      </c>
      <c r="Q66" s="67" t="n">
        <v>241.029541</v>
      </c>
      <c r="R66" s="67" t="n">
        <v>248.367294</v>
      </c>
      <c r="S66" s="67" t="n">
        <v>255.591431</v>
      </c>
      <c r="T66" s="67" t="n">
        <v>262.698792</v>
      </c>
      <c r="U66" s="67" t="n">
        <v>269.690155</v>
      </c>
      <c r="V66" s="67" t="n">
        <v>276.5354</v>
      </c>
      <c r="W66" s="67" t="n">
        <v>283.257843</v>
      </c>
      <c r="X66" s="67" t="n">
        <v>289.887207</v>
      </c>
      <c r="Y66" s="67" t="n">
        <v>296.446899</v>
      </c>
      <c r="Z66" s="67" t="n">
        <v>302.979767</v>
      </c>
      <c r="AA66" s="67" t="n">
        <v>309.508209</v>
      </c>
      <c r="AB66" s="67" t="n">
        <v>316.150543</v>
      </c>
      <c r="AC66" s="67" t="n">
        <v>324.889618</v>
      </c>
      <c r="AD66" s="67" t="n">
        <v>335.072266</v>
      </c>
      <c r="AE66" s="67" t="n">
        <v>345.620819</v>
      </c>
      <c r="AF66" s="67" t="n">
        <v>356.690643</v>
      </c>
      <c r="AG66" s="67" t="n">
        <v>368.114166</v>
      </c>
      <c r="AH66" s="67" t="n">
        <v>379.643829</v>
      </c>
      <c r="AI66" s="103" t="n">
        <v>0.033337</v>
      </c>
      <c r="AJ66" s="69" t="n"/>
      <c r="AK66" s="104" t="n"/>
    </row>
    <row r="67" ht="15" customHeight="1" s="44">
      <c r="A67" s="62" t="inlineStr">
        <is>
          <t>ATS000:stk_Oceania-rj</t>
        </is>
      </c>
      <c r="B67" s="66" t="inlineStr">
        <is>
          <t xml:space="preserve">    Regional Jets</t>
        </is>
      </c>
      <c r="C67" s="67" t="n">
        <v>404.598724</v>
      </c>
      <c r="D67" s="67" t="n">
        <v>404.212616</v>
      </c>
      <c r="E67" s="67" t="n">
        <v>403.137878</v>
      </c>
      <c r="F67" s="67" t="n">
        <v>401.346771</v>
      </c>
      <c r="G67" s="67" t="n">
        <v>398.817352</v>
      </c>
      <c r="H67" s="67" t="n">
        <v>395.581573</v>
      </c>
      <c r="I67" s="67" t="n">
        <v>391.735107</v>
      </c>
      <c r="J67" s="67" t="n">
        <v>387.379669</v>
      </c>
      <c r="K67" s="67" t="n">
        <v>382.653229</v>
      </c>
      <c r="L67" s="67" t="n">
        <v>377.735352</v>
      </c>
      <c r="M67" s="67" t="n">
        <v>372.833099</v>
      </c>
      <c r="N67" s="67" t="n">
        <v>368.039093</v>
      </c>
      <c r="O67" s="67" t="n">
        <v>367.032135</v>
      </c>
      <c r="P67" s="67" t="n">
        <v>366.470306</v>
      </c>
      <c r="Q67" s="67" t="n">
        <v>366.532288</v>
      </c>
      <c r="R67" s="67" t="n">
        <v>366.667877</v>
      </c>
      <c r="S67" s="67" t="n">
        <v>366.275604</v>
      </c>
      <c r="T67" s="67" t="n">
        <v>365.570312</v>
      </c>
      <c r="U67" s="67" t="n">
        <v>366.37088</v>
      </c>
      <c r="V67" s="67" t="n">
        <v>368.100037</v>
      </c>
      <c r="W67" s="67" t="n">
        <v>372.101837</v>
      </c>
      <c r="X67" s="67" t="n">
        <v>377.199951</v>
      </c>
      <c r="Y67" s="67" t="n">
        <v>383.178619</v>
      </c>
      <c r="Z67" s="67" t="n">
        <v>389.860229</v>
      </c>
      <c r="AA67" s="67" t="n">
        <v>397.048248</v>
      </c>
      <c r="AB67" s="67" t="n">
        <v>404.580872</v>
      </c>
      <c r="AC67" s="67" t="n">
        <v>412.387146</v>
      </c>
      <c r="AD67" s="67" t="n">
        <v>420.435974</v>
      </c>
      <c r="AE67" s="67" t="n">
        <v>428.720245</v>
      </c>
      <c r="AF67" s="67" t="n">
        <v>437.249573</v>
      </c>
      <c r="AG67" s="67" t="n">
        <v>446.05249</v>
      </c>
      <c r="AH67" s="67" t="n">
        <v>455.136169</v>
      </c>
      <c r="AI67" s="103" t="n">
        <v>0.003804</v>
      </c>
      <c r="AJ67" s="69" t="n"/>
      <c r="AK67" s="104" t="n"/>
    </row>
    <row r="68" ht="15" customHeight="1" s="44">
      <c r="A68" s="62" t="inlineStr">
        <is>
          <t>ATS000:stk_WorldTotal</t>
        </is>
      </c>
      <c r="B68" s="65" t="inlineStr">
        <is>
          <t>Total World</t>
        </is>
      </c>
      <c r="C68" s="80" t="n">
        <v>35165.867188</v>
      </c>
      <c r="D68" s="80" t="n">
        <v>36760.769531</v>
      </c>
      <c r="E68" s="80" t="n">
        <v>38390.847656</v>
      </c>
      <c r="F68" s="80" t="n">
        <v>40039.78125</v>
      </c>
      <c r="G68" s="80" t="n">
        <v>41714.566406</v>
      </c>
      <c r="H68" s="80" t="n">
        <v>43409.695312</v>
      </c>
      <c r="I68" s="80" t="n">
        <v>45142.746094</v>
      </c>
      <c r="J68" s="80" t="n">
        <v>46901.296875</v>
      </c>
      <c r="K68" s="80" t="n">
        <v>48678.175781</v>
      </c>
      <c r="L68" s="80" t="n">
        <v>50463.972656</v>
      </c>
      <c r="M68" s="80" t="n">
        <v>52288.796875</v>
      </c>
      <c r="N68" s="80" t="n">
        <v>54141.761719</v>
      </c>
      <c r="O68" s="80" t="n">
        <v>56018.589844</v>
      </c>
      <c r="P68" s="80" t="n">
        <v>57926.460938</v>
      </c>
      <c r="Q68" s="80" t="n">
        <v>59883.339844</v>
      </c>
      <c r="R68" s="80" t="n">
        <v>61879.378906</v>
      </c>
      <c r="S68" s="80" t="n">
        <v>63924.835938</v>
      </c>
      <c r="T68" s="80" t="n">
        <v>66002.171875</v>
      </c>
      <c r="U68" s="80" t="n">
        <v>68128.203125</v>
      </c>
      <c r="V68" s="80" t="n">
        <v>70270.53125</v>
      </c>
      <c r="W68" s="80" t="n">
        <v>72454.460938</v>
      </c>
      <c r="X68" s="80" t="n">
        <v>74676.390625</v>
      </c>
      <c r="Y68" s="80" t="n">
        <v>76956.101562</v>
      </c>
      <c r="Z68" s="80" t="n">
        <v>79299.164062</v>
      </c>
      <c r="AA68" s="80" t="n">
        <v>81691.84375</v>
      </c>
      <c r="AB68" s="80" t="n">
        <v>84119.320312</v>
      </c>
      <c r="AC68" s="80" t="n">
        <v>86592.617188</v>
      </c>
      <c r="AD68" s="80" t="n">
        <v>89108.351562</v>
      </c>
      <c r="AE68" s="80" t="n">
        <v>91650.382812</v>
      </c>
      <c r="AF68" s="80" t="n">
        <v>94204.367188</v>
      </c>
      <c r="AG68" s="80" t="n">
        <v>96807.4375</v>
      </c>
      <c r="AH68" s="80" t="n">
        <v>99451.21875</v>
      </c>
      <c r="AI68" s="107" t="n">
        <v>0.034104</v>
      </c>
      <c r="AJ68" s="80" t="n"/>
      <c r="AK68" s="107" t="n"/>
    </row>
    <row r="71" ht="15" customHeight="1" s="44">
      <c r="A71" s="58" t="n"/>
      <c r="B71" s="65" t="inlineStr">
        <is>
          <t>Aircraft Active Stock</t>
        </is>
      </c>
      <c r="C71" s="58" t="n"/>
      <c r="D71" s="58" t="n"/>
      <c r="E71" s="58" t="n"/>
      <c r="F71" s="58" t="n"/>
      <c r="G71" s="58" t="n"/>
      <c r="H71" s="58" t="n"/>
      <c r="I71" s="58" t="n"/>
      <c r="J71" s="58" t="n"/>
      <c r="K71" s="58" t="n"/>
      <c r="L71" s="58" t="n"/>
      <c r="M71" s="58" t="n"/>
      <c r="N71" s="58" t="n"/>
      <c r="O71" s="58" t="n"/>
      <c r="P71" s="58" t="n"/>
      <c r="Q71" s="58" t="n"/>
      <c r="R71" s="58" t="n"/>
      <c r="S71" s="58" t="n"/>
      <c r="T71" s="58" t="n"/>
      <c r="U71" s="58" t="n"/>
      <c r="V71" s="58" t="n"/>
      <c r="W71" s="58" t="n"/>
      <c r="X71" s="58" t="n"/>
      <c r="Y71" s="58" t="n"/>
      <c r="Z71" s="58" t="n"/>
      <c r="AA71" s="58" t="n"/>
      <c r="AB71" s="58" t="n"/>
      <c r="AC71" s="58" t="n"/>
      <c r="AD71" s="58" t="n"/>
      <c r="AE71" s="58" t="n"/>
      <c r="AF71" s="58" t="n"/>
      <c r="AG71" s="58" t="n"/>
      <c r="AH71" s="58" t="n"/>
      <c r="AI71" s="58" t="n"/>
    </row>
    <row r="72" ht="15" customHeight="1" s="44">
      <c r="A72" s="62" t="inlineStr">
        <is>
          <t>ATS000:act_U.S.Total</t>
        </is>
      </c>
      <c r="B72" s="66" t="inlineStr">
        <is>
          <t xml:space="preserve">  United States</t>
        </is>
      </c>
      <c r="C72" s="67" t="n">
        <v>7149.089844</v>
      </c>
      <c r="D72" s="67" t="n">
        <v>7430.147461</v>
      </c>
      <c r="E72" s="67" t="n">
        <v>7709.650879</v>
      </c>
      <c r="F72" s="67" t="n">
        <v>7979.987305</v>
      </c>
      <c r="G72" s="67" t="n">
        <v>8243.909180000001</v>
      </c>
      <c r="H72" s="67" t="n">
        <v>8503.428711</v>
      </c>
      <c r="I72" s="67" t="n">
        <v>8756.078125</v>
      </c>
      <c r="J72" s="67" t="n">
        <v>8999.048828000001</v>
      </c>
      <c r="K72" s="67" t="n">
        <v>9237.970703000001</v>
      </c>
      <c r="L72" s="67" t="n">
        <v>9475.357421999999</v>
      </c>
      <c r="M72" s="67" t="n">
        <v>9704.424805000001</v>
      </c>
      <c r="N72" s="67" t="n">
        <v>9927.066406</v>
      </c>
      <c r="O72" s="67" t="n">
        <v>10113.441406</v>
      </c>
      <c r="P72" s="67" t="n">
        <v>10277.547852</v>
      </c>
      <c r="Q72" s="67" t="n">
        <v>10439.054688</v>
      </c>
      <c r="R72" s="67" t="n">
        <v>10591.732422</v>
      </c>
      <c r="S72" s="67" t="n">
        <v>10734.713867</v>
      </c>
      <c r="T72" s="67" t="n">
        <v>10880.235352</v>
      </c>
      <c r="U72" s="67" t="n">
        <v>11022.016602</v>
      </c>
      <c r="V72" s="67" t="n">
        <v>11157.21875</v>
      </c>
      <c r="W72" s="67" t="n">
        <v>11286.831055</v>
      </c>
      <c r="X72" s="67" t="n">
        <v>11416.875</v>
      </c>
      <c r="Y72" s="67" t="n">
        <v>11551.203125</v>
      </c>
      <c r="Z72" s="67" t="n">
        <v>11693.677734</v>
      </c>
      <c r="AA72" s="67" t="n">
        <v>11847.463867</v>
      </c>
      <c r="AB72" s="67" t="n">
        <v>12013.581055</v>
      </c>
      <c r="AC72" s="67" t="n">
        <v>12180.447266</v>
      </c>
      <c r="AD72" s="67" t="n">
        <v>12354.279297</v>
      </c>
      <c r="AE72" s="67" t="n">
        <v>12529.626953</v>
      </c>
      <c r="AF72" s="67" t="n">
        <v>12680.561523</v>
      </c>
      <c r="AG72" s="67" t="n">
        <v>12823.140625</v>
      </c>
      <c r="AH72" s="67" t="n">
        <v>12963.539062</v>
      </c>
      <c r="AI72" s="103" t="n">
        <v>0.019384</v>
      </c>
      <c r="AJ72" s="69" t="n"/>
      <c r="AK72" s="104" t="n"/>
    </row>
    <row r="73" ht="15" customHeight="1" s="44">
      <c r="A73" s="62" t="inlineStr">
        <is>
          <t>ATS000:act_USNarrowBody</t>
        </is>
      </c>
      <c r="B73" s="66" t="inlineStr">
        <is>
          <t xml:space="preserve">    Narrow Body Aircraft</t>
        </is>
      </c>
      <c r="C73" s="67" t="n">
        <v>4129.294434</v>
      </c>
      <c r="D73" s="67" t="n">
        <v>4330.513672</v>
      </c>
      <c r="E73" s="67" t="n">
        <v>4530.493652</v>
      </c>
      <c r="F73" s="67" t="n">
        <v>4727.378906</v>
      </c>
      <c r="G73" s="67" t="n">
        <v>4914.493652</v>
      </c>
      <c r="H73" s="67" t="n">
        <v>5094.930176</v>
      </c>
      <c r="I73" s="67" t="n">
        <v>5270.568848</v>
      </c>
      <c r="J73" s="67" t="n">
        <v>5440.35791</v>
      </c>
      <c r="K73" s="67" t="n">
        <v>5609.177734</v>
      </c>
      <c r="L73" s="67" t="n">
        <v>5779.189941</v>
      </c>
      <c r="M73" s="67" t="n">
        <v>5943.588379</v>
      </c>
      <c r="N73" s="67" t="n">
        <v>6104.280273</v>
      </c>
      <c r="O73" s="67" t="n">
        <v>6240.722656</v>
      </c>
      <c r="P73" s="67" t="n">
        <v>6357.936523</v>
      </c>
      <c r="Q73" s="67" t="n">
        <v>6473.525391</v>
      </c>
      <c r="R73" s="67" t="n">
        <v>6581.662109</v>
      </c>
      <c r="S73" s="67" t="n">
        <v>6681.452148</v>
      </c>
      <c r="T73" s="67" t="n">
        <v>6784.381348</v>
      </c>
      <c r="U73" s="67" t="n">
        <v>6884.960449</v>
      </c>
      <c r="V73" s="67" t="n">
        <v>6980.082031</v>
      </c>
      <c r="W73" s="67" t="n">
        <v>7070.833984</v>
      </c>
      <c r="X73" s="67" t="n">
        <v>7162.245605</v>
      </c>
      <c r="Y73" s="67" t="n">
        <v>7258.927734</v>
      </c>
      <c r="Z73" s="67" t="n">
        <v>7362.108887</v>
      </c>
      <c r="AA73" s="67" t="n">
        <v>7473.780762</v>
      </c>
      <c r="AB73" s="67" t="n">
        <v>7594.468262</v>
      </c>
      <c r="AC73" s="67" t="n">
        <v>7721.663574</v>
      </c>
      <c r="AD73" s="67" t="n">
        <v>7855.034668</v>
      </c>
      <c r="AE73" s="67" t="n">
        <v>7986.783203</v>
      </c>
      <c r="AF73" s="67" t="n">
        <v>8120.182129</v>
      </c>
      <c r="AG73" s="67" t="n">
        <v>8252.463867</v>
      </c>
      <c r="AH73" s="67" t="n">
        <v>8380.371094</v>
      </c>
      <c r="AI73" s="103" t="n">
        <v>0.023094</v>
      </c>
      <c r="AJ73" s="69" t="n"/>
      <c r="AK73" s="104" t="n"/>
    </row>
    <row r="74" ht="15" customHeight="1" s="44">
      <c r="A74" s="62" t="inlineStr">
        <is>
          <t>ATS000:act_USWideBody</t>
        </is>
      </c>
      <c r="B74" s="66" t="inlineStr">
        <is>
          <t xml:space="preserve">    Wide Body Aircraft</t>
        </is>
      </c>
      <c r="C74" s="67" t="n">
        <v>589.604919</v>
      </c>
      <c r="D74" s="67" t="n">
        <v>603.963013</v>
      </c>
      <c r="E74" s="67" t="n">
        <v>620.013489</v>
      </c>
      <c r="F74" s="67" t="n">
        <v>633.539551</v>
      </c>
      <c r="G74" s="67" t="n">
        <v>645.883301</v>
      </c>
      <c r="H74" s="67" t="n">
        <v>660.711365</v>
      </c>
      <c r="I74" s="67" t="n">
        <v>677.002441</v>
      </c>
      <c r="J74" s="67" t="n">
        <v>693.305054</v>
      </c>
      <c r="K74" s="67" t="n">
        <v>710.288269</v>
      </c>
      <c r="L74" s="67" t="n">
        <v>728.203613</v>
      </c>
      <c r="M74" s="67" t="n">
        <v>747.206787</v>
      </c>
      <c r="N74" s="67" t="n">
        <v>766.657654</v>
      </c>
      <c r="O74" s="67" t="n">
        <v>787.515076</v>
      </c>
      <c r="P74" s="67" t="n">
        <v>809.15271</v>
      </c>
      <c r="Q74" s="67" t="n">
        <v>830.985107</v>
      </c>
      <c r="R74" s="67" t="n">
        <v>852.682861</v>
      </c>
      <c r="S74" s="67" t="n">
        <v>874.349548</v>
      </c>
      <c r="T74" s="67" t="n">
        <v>896.4039310000001</v>
      </c>
      <c r="U74" s="67" t="n">
        <v>918.751404</v>
      </c>
      <c r="V74" s="67" t="n">
        <v>941.445435</v>
      </c>
      <c r="W74" s="67" t="n">
        <v>964.787048</v>
      </c>
      <c r="X74" s="67" t="n">
        <v>989.170166</v>
      </c>
      <c r="Y74" s="67" t="n">
        <v>1012.676392</v>
      </c>
      <c r="Z74" s="67" t="n">
        <v>1036.929443</v>
      </c>
      <c r="AA74" s="67" t="n">
        <v>1062.18689</v>
      </c>
      <c r="AB74" s="67" t="n">
        <v>1087.996216</v>
      </c>
      <c r="AC74" s="67" t="n">
        <v>1114.988281</v>
      </c>
      <c r="AD74" s="67" t="n">
        <v>1143.01123</v>
      </c>
      <c r="AE74" s="67" t="n">
        <v>1171.653687</v>
      </c>
      <c r="AF74" s="67" t="n">
        <v>1200.9104</v>
      </c>
      <c r="AG74" s="67" t="n">
        <v>1230.637573</v>
      </c>
      <c r="AH74" s="67" t="n">
        <v>1260.953247</v>
      </c>
      <c r="AI74" s="103" t="n">
        <v>0.024825</v>
      </c>
      <c r="AJ74" s="69" t="n"/>
      <c r="AK74" s="104" t="n"/>
    </row>
    <row r="75" ht="15" customHeight="1" s="44">
      <c r="A75" s="62" t="inlineStr">
        <is>
          <t>ATS000:act_USRegional</t>
        </is>
      </c>
      <c r="B75" s="66" t="inlineStr">
        <is>
          <t xml:space="preserve">    Regional Jets</t>
        </is>
      </c>
      <c r="C75" s="67" t="n">
        <v>2430.190674</v>
      </c>
      <c r="D75" s="67" t="n">
        <v>2495.670654</v>
      </c>
      <c r="E75" s="67" t="n">
        <v>2559.143555</v>
      </c>
      <c r="F75" s="67" t="n">
        <v>2619.069092</v>
      </c>
      <c r="G75" s="67" t="n">
        <v>2683.532471</v>
      </c>
      <c r="H75" s="67" t="n">
        <v>2747.787354</v>
      </c>
      <c r="I75" s="67" t="n">
        <v>2808.507324</v>
      </c>
      <c r="J75" s="67" t="n">
        <v>2865.385742</v>
      </c>
      <c r="K75" s="67" t="n">
        <v>2918.504639</v>
      </c>
      <c r="L75" s="67" t="n">
        <v>2967.964111</v>
      </c>
      <c r="M75" s="67" t="n">
        <v>3013.630127</v>
      </c>
      <c r="N75" s="67" t="n">
        <v>3056.128662</v>
      </c>
      <c r="O75" s="67" t="n">
        <v>3085.204102</v>
      </c>
      <c r="P75" s="67" t="n">
        <v>3110.458252</v>
      </c>
      <c r="Q75" s="67" t="n">
        <v>3134.544434</v>
      </c>
      <c r="R75" s="67" t="n">
        <v>3157.387939</v>
      </c>
      <c r="S75" s="67" t="n">
        <v>3178.912354</v>
      </c>
      <c r="T75" s="67" t="n">
        <v>3199.450195</v>
      </c>
      <c r="U75" s="67" t="n">
        <v>3218.304443</v>
      </c>
      <c r="V75" s="67" t="n">
        <v>3235.691895</v>
      </c>
      <c r="W75" s="67" t="n">
        <v>3251.209961</v>
      </c>
      <c r="X75" s="67" t="n">
        <v>3265.459229</v>
      </c>
      <c r="Y75" s="67" t="n">
        <v>3279.598633</v>
      </c>
      <c r="Z75" s="67" t="n">
        <v>3294.63916</v>
      </c>
      <c r="AA75" s="67" t="n">
        <v>3311.496094</v>
      </c>
      <c r="AB75" s="67" t="n">
        <v>3331.116455</v>
      </c>
      <c r="AC75" s="67" t="n">
        <v>3343.79541</v>
      </c>
      <c r="AD75" s="67" t="n">
        <v>3356.23291</v>
      </c>
      <c r="AE75" s="67" t="n">
        <v>3371.190186</v>
      </c>
      <c r="AF75" s="67" t="n">
        <v>3359.468506</v>
      </c>
      <c r="AG75" s="67" t="n">
        <v>3340.038574</v>
      </c>
      <c r="AH75" s="67" t="n">
        <v>3322.215088</v>
      </c>
      <c r="AI75" s="103" t="n">
        <v>0.010137</v>
      </c>
      <c r="AJ75" s="69" t="n"/>
      <c r="AK75" s="104" t="n"/>
    </row>
    <row r="76" ht="15" customHeight="1" s="44">
      <c r="A76" s="62" t="inlineStr">
        <is>
          <t>ATS000:act_Canada</t>
        </is>
      </c>
      <c r="B76" s="66" t="inlineStr">
        <is>
          <t xml:space="preserve">  Canada</t>
        </is>
      </c>
      <c r="C76" s="67" t="n">
        <v>856.376526</v>
      </c>
      <c r="D76" s="67" t="n">
        <v>867.897644</v>
      </c>
      <c r="E76" s="67" t="n">
        <v>878.316895</v>
      </c>
      <c r="F76" s="67" t="n">
        <v>888.199707</v>
      </c>
      <c r="G76" s="67" t="n">
        <v>897.914124</v>
      </c>
      <c r="H76" s="67" t="n">
        <v>908.0401000000001</v>
      </c>
      <c r="I76" s="67" t="n">
        <v>917.65155</v>
      </c>
      <c r="J76" s="67" t="n">
        <v>926.952942</v>
      </c>
      <c r="K76" s="67" t="n">
        <v>937.074829</v>
      </c>
      <c r="L76" s="67" t="n">
        <v>947.533447</v>
      </c>
      <c r="M76" s="67" t="n">
        <v>958.444336</v>
      </c>
      <c r="N76" s="67" t="n">
        <v>970.098206</v>
      </c>
      <c r="O76" s="67" t="n">
        <v>985.879395</v>
      </c>
      <c r="P76" s="67" t="n">
        <v>1003.090332</v>
      </c>
      <c r="Q76" s="67" t="n">
        <v>1022.111816</v>
      </c>
      <c r="R76" s="67" t="n">
        <v>1042.433228</v>
      </c>
      <c r="S76" s="67" t="n">
        <v>1063.669067</v>
      </c>
      <c r="T76" s="67" t="n">
        <v>1085.194092</v>
      </c>
      <c r="U76" s="67" t="n">
        <v>1107.2771</v>
      </c>
      <c r="V76" s="67" t="n">
        <v>1129.972046</v>
      </c>
      <c r="W76" s="67" t="n">
        <v>1152.22876</v>
      </c>
      <c r="X76" s="67" t="n">
        <v>1174.499512</v>
      </c>
      <c r="Y76" s="67" t="n">
        <v>1197.062622</v>
      </c>
      <c r="Z76" s="67" t="n">
        <v>1220.31665</v>
      </c>
      <c r="AA76" s="67" t="n">
        <v>1244.272461</v>
      </c>
      <c r="AB76" s="67" t="n">
        <v>1269.172852</v>
      </c>
      <c r="AC76" s="67" t="n">
        <v>1295.093628</v>
      </c>
      <c r="AD76" s="67" t="n">
        <v>1321.619385</v>
      </c>
      <c r="AE76" s="67" t="n">
        <v>1348.3125</v>
      </c>
      <c r="AF76" s="67" t="n">
        <v>1375.677612</v>
      </c>
      <c r="AG76" s="67" t="n">
        <v>1403.971802</v>
      </c>
      <c r="AH76" s="67" t="n">
        <v>1432.802368</v>
      </c>
      <c r="AI76" s="103" t="n">
        <v>0.016741</v>
      </c>
      <c r="AJ76" s="69" t="n"/>
      <c r="AK76" s="104" t="n"/>
    </row>
    <row r="77" ht="15" customHeight="1" s="44">
      <c r="A77" s="62" t="inlineStr">
        <is>
          <t>ATS000:act_Canada-nb</t>
        </is>
      </c>
      <c r="B77" s="66" t="inlineStr">
        <is>
          <t xml:space="preserve">    Narrow Body Aircraft</t>
        </is>
      </c>
      <c r="C77" s="67" t="n">
        <v>328.062164</v>
      </c>
      <c r="D77" s="67" t="n">
        <v>332.851013</v>
      </c>
      <c r="E77" s="67" t="n">
        <v>337.1698</v>
      </c>
      <c r="F77" s="67" t="n">
        <v>341.456421</v>
      </c>
      <c r="G77" s="67" t="n">
        <v>345.911072</v>
      </c>
      <c r="H77" s="67" t="n">
        <v>350.891235</v>
      </c>
      <c r="I77" s="67" t="n">
        <v>355.617401</v>
      </c>
      <c r="J77" s="67" t="n">
        <v>360.141022</v>
      </c>
      <c r="K77" s="67" t="n">
        <v>365.1138</v>
      </c>
      <c r="L77" s="67" t="n">
        <v>370.254669</v>
      </c>
      <c r="M77" s="67" t="n">
        <v>375.451965</v>
      </c>
      <c r="N77" s="67" t="n">
        <v>380.796326</v>
      </c>
      <c r="O77" s="67" t="n">
        <v>389.32782</v>
      </c>
      <c r="P77" s="67" t="n">
        <v>398.225647</v>
      </c>
      <c r="Q77" s="67" t="n">
        <v>407.699402</v>
      </c>
      <c r="R77" s="67" t="n">
        <v>417.579315</v>
      </c>
      <c r="S77" s="67" t="n">
        <v>427.620941</v>
      </c>
      <c r="T77" s="67" t="n">
        <v>437.706696</v>
      </c>
      <c r="U77" s="67" t="n">
        <v>448.118073</v>
      </c>
      <c r="V77" s="67" t="n">
        <v>458.939301</v>
      </c>
      <c r="W77" s="67" t="n">
        <v>469.688049</v>
      </c>
      <c r="X77" s="67" t="n">
        <v>480.327759</v>
      </c>
      <c r="Y77" s="67" t="n">
        <v>491.168823</v>
      </c>
      <c r="Z77" s="67" t="n">
        <v>502.21933</v>
      </c>
      <c r="AA77" s="67" t="n">
        <v>513.442932</v>
      </c>
      <c r="AB77" s="67" t="n">
        <v>524.744141</v>
      </c>
      <c r="AC77" s="67" t="n">
        <v>536.324829</v>
      </c>
      <c r="AD77" s="67" t="n">
        <v>548.134766</v>
      </c>
      <c r="AE77" s="67" t="n">
        <v>560.028442</v>
      </c>
      <c r="AF77" s="67" t="n">
        <v>572.132019</v>
      </c>
      <c r="AG77" s="67" t="n">
        <v>584.570801</v>
      </c>
      <c r="AH77" s="67" t="n">
        <v>597.132141</v>
      </c>
      <c r="AI77" s="103" t="n">
        <v>0.019508</v>
      </c>
      <c r="AJ77" s="69" t="n"/>
      <c r="AK77" s="104" t="n"/>
    </row>
    <row r="78" ht="15" customHeight="1" s="44">
      <c r="A78" s="62" t="inlineStr">
        <is>
          <t>ATS000:act_Canada-wb</t>
        </is>
      </c>
      <c r="B78" s="66" t="inlineStr">
        <is>
          <t xml:space="preserve">    Wide Body Aircraft</t>
        </is>
      </c>
      <c r="C78" s="67" t="n">
        <v>128.299042</v>
      </c>
      <c r="D78" s="67" t="n">
        <v>131.943008</v>
      </c>
      <c r="E78" s="67" t="n">
        <v>135.563736</v>
      </c>
      <c r="F78" s="67" t="n">
        <v>139.248413</v>
      </c>
      <c r="G78" s="67" t="n">
        <v>143.090225</v>
      </c>
      <c r="H78" s="67" t="n">
        <v>147.172684</v>
      </c>
      <c r="I78" s="67" t="n">
        <v>151.224426</v>
      </c>
      <c r="J78" s="67" t="n">
        <v>155.267151</v>
      </c>
      <c r="K78" s="67" t="n">
        <v>159.637665</v>
      </c>
      <c r="L78" s="67" t="n">
        <v>164.199997</v>
      </c>
      <c r="M78" s="67" t="n">
        <v>168.900345</v>
      </c>
      <c r="N78" s="67" t="n">
        <v>173.792007</v>
      </c>
      <c r="O78" s="67" t="n">
        <v>179.225662</v>
      </c>
      <c r="P78" s="67" t="n">
        <v>184.940445</v>
      </c>
      <c r="Q78" s="67" t="n">
        <v>191.061417</v>
      </c>
      <c r="R78" s="67" t="n">
        <v>197.502457</v>
      </c>
      <c r="S78" s="67" t="n">
        <v>204.130875</v>
      </c>
      <c r="T78" s="67" t="n">
        <v>210.882004</v>
      </c>
      <c r="U78" s="67" t="n">
        <v>217.922485</v>
      </c>
      <c r="V78" s="67" t="n">
        <v>225.308426</v>
      </c>
      <c r="W78" s="67" t="n">
        <v>232.759476</v>
      </c>
      <c r="X78" s="67" t="n">
        <v>240.474716</v>
      </c>
      <c r="Y78" s="67" t="n">
        <v>248.200821</v>
      </c>
      <c r="Z78" s="67" t="n">
        <v>256.171661</v>
      </c>
      <c r="AA78" s="67" t="n">
        <v>264.367981</v>
      </c>
      <c r="AB78" s="67" t="n">
        <v>272.732666</v>
      </c>
      <c r="AC78" s="67" t="n">
        <v>281.393829</v>
      </c>
      <c r="AD78" s="67" t="n">
        <v>290.323578</v>
      </c>
      <c r="AE78" s="67" t="n">
        <v>299.431946</v>
      </c>
      <c r="AF78" s="67" t="n">
        <v>308.800995</v>
      </c>
      <c r="AG78" s="67" t="n">
        <v>318.514832</v>
      </c>
      <c r="AH78" s="67" t="n">
        <v>328.434814</v>
      </c>
      <c r="AI78" s="103" t="n">
        <v>0.030786</v>
      </c>
      <c r="AJ78" s="69" t="n"/>
      <c r="AK78" s="104" t="n"/>
    </row>
    <row r="79" ht="15" customHeight="1" s="44">
      <c r="A79" s="62" t="inlineStr">
        <is>
          <t>ATS000:act_Canada-rj</t>
        </is>
      </c>
      <c r="B79" s="66" t="inlineStr">
        <is>
          <t xml:space="preserve">    Regional Jets</t>
        </is>
      </c>
      <c r="C79" s="67" t="n">
        <v>400.01532</v>
      </c>
      <c r="D79" s="67" t="n">
        <v>403.103638</v>
      </c>
      <c r="E79" s="67" t="n">
        <v>405.583344</v>
      </c>
      <c r="F79" s="67" t="n">
        <v>407.494843</v>
      </c>
      <c r="G79" s="67" t="n">
        <v>408.912842</v>
      </c>
      <c r="H79" s="67" t="n">
        <v>409.976196</v>
      </c>
      <c r="I79" s="67" t="n">
        <v>410.809723</v>
      </c>
      <c r="J79" s="67" t="n">
        <v>411.544739</v>
      </c>
      <c r="K79" s="67" t="n">
        <v>412.323395</v>
      </c>
      <c r="L79" s="67" t="n">
        <v>413.078796</v>
      </c>
      <c r="M79" s="67" t="n">
        <v>414.092072</v>
      </c>
      <c r="N79" s="67" t="n">
        <v>415.509888</v>
      </c>
      <c r="O79" s="67" t="n">
        <v>417.325928</v>
      </c>
      <c r="P79" s="67" t="n">
        <v>419.924286</v>
      </c>
      <c r="Q79" s="67" t="n">
        <v>423.350983</v>
      </c>
      <c r="R79" s="67" t="n">
        <v>427.35144</v>
      </c>
      <c r="S79" s="67" t="n">
        <v>431.917206</v>
      </c>
      <c r="T79" s="67" t="n">
        <v>436.605377</v>
      </c>
      <c r="U79" s="67" t="n">
        <v>441.236542</v>
      </c>
      <c r="V79" s="67" t="n">
        <v>445.724335</v>
      </c>
      <c r="W79" s="67" t="n">
        <v>449.78125</v>
      </c>
      <c r="X79" s="67" t="n">
        <v>453.697021</v>
      </c>
      <c r="Y79" s="67" t="n">
        <v>457.692963</v>
      </c>
      <c r="Z79" s="67" t="n">
        <v>461.92572</v>
      </c>
      <c r="AA79" s="67" t="n">
        <v>466.461517</v>
      </c>
      <c r="AB79" s="67" t="n">
        <v>471.695984</v>
      </c>
      <c r="AC79" s="67" t="n">
        <v>477.375</v>
      </c>
      <c r="AD79" s="67" t="n">
        <v>483.161011</v>
      </c>
      <c r="AE79" s="67" t="n">
        <v>488.852112</v>
      </c>
      <c r="AF79" s="67" t="n">
        <v>494.744598</v>
      </c>
      <c r="AG79" s="67" t="n">
        <v>500.886139</v>
      </c>
      <c r="AH79" s="67" t="n">
        <v>507.235382</v>
      </c>
      <c r="AI79" s="103" t="n">
        <v>0.00769</v>
      </c>
      <c r="AJ79" s="69" t="n"/>
      <c r="AK79" s="104" t="n"/>
    </row>
    <row r="80" ht="15" customHeight="1" s="44">
      <c r="A80" s="62" t="inlineStr">
        <is>
          <t>ATS000:act_Central_Am</t>
        </is>
      </c>
      <c r="B80" s="66" t="inlineStr">
        <is>
          <t xml:space="preserve">  Central America</t>
        </is>
      </c>
      <c r="C80" s="67" t="n">
        <v>794.457886</v>
      </c>
      <c r="D80" s="67" t="n">
        <v>842.167725</v>
      </c>
      <c r="E80" s="67" t="n">
        <v>890.778687</v>
      </c>
      <c r="F80" s="67" t="n">
        <v>940.500854</v>
      </c>
      <c r="G80" s="67" t="n">
        <v>991.156616</v>
      </c>
      <c r="H80" s="67" t="n">
        <v>1042.921631</v>
      </c>
      <c r="I80" s="67" t="n">
        <v>1095.237061</v>
      </c>
      <c r="J80" s="67" t="n">
        <v>1148.195068</v>
      </c>
      <c r="K80" s="67" t="n">
        <v>1202.155518</v>
      </c>
      <c r="L80" s="67" t="n">
        <v>1257.215698</v>
      </c>
      <c r="M80" s="67" t="n">
        <v>1312.97583</v>
      </c>
      <c r="N80" s="67" t="n">
        <v>1370.089722</v>
      </c>
      <c r="O80" s="67" t="n">
        <v>1428.095215</v>
      </c>
      <c r="P80" s="67" t="n">
        <v>1487.206177</v>
      </c>
      <c r="Q80" s="67" t="n">
        <v>1546.984253</v>
      </c>
      <c r="R80" s="67" t="n">
        <v>1607.577515</v>
      </c>
      <c r="S80" s="67" t="n">
        <v>1669.341553</v>
      </c>
      <c r="T80" s="67" t="n">
        <v>1731.924683</v>
      </c>
      <c r="U80" s="67" t="n">
        <v>1795.263306</v>
      </c>
      <c r="V80" s="67" t="n">
        <v>1858.927002</v>
      </c>
      <c r="W80" s="67" t="n">
        <v>1922.598389</v>
      </c>
      <c r="X80" s="67" t="n">
        <v>1992.17688</v>
      </c>
      <c r="Y80" s="67" t="n">
        <v>2058.661621</v>
      </c>
      <c r="Z80" s="67" t="n">
        <v>2124.402588</v>
      </c>
      <c r="AA80" s="67" t="n">
        <v>2190.106201</v>
      </c>
      <c r="AB80" s="67" t="n">
        <v>2255.450684</v>
      </c>
      <c r="AC80" s="67" t="n">
        <v>2320.078613</v>
      </c>
      <c r="AD80" s="67" t="n">
        <v>2384.364258</v>
      </c>
      <c r="AE80" s="67" t="n">
        <v>2448.547119</v>
      </c>
      <c r="AF80" s="67" t="n">
        <v>2513.08667</v>
      </c>
      <c r="AG80" s="67" t="n">
        <v>2578.112549</v>
      </c>
      <c r="AH80" s="67" t="n">
        <v>2643.120605</v>
      </c>
      <c r="AI80" s="103" t="n">
        <v>0.039538</v>
      </c>
      <c r="AJ80" s="69" t="n"/>
      <c r="AK80" s="104" t="n"/>
    </row>
    <row r="81" ht="15" customHeight="1" s="44">
      <c r="A81" s="62" t="inlineStr">
        <is>
          <t>ATS000:act_Central_Am-n</t>
        </is>
      </c>
      <c r="B81" s="66" t="inlineStr">
        <is>
          <t xml:space="preserve">    Narrow Body Aircraft</t>
        </is>
      </c>
      <c r="C81" s="67" t="n">
        <v>471.282471</v>
      </c>
      <c r="D81" s="67" t="n">
        <v>501.947937</v>
      </c>
      <c r="E81" s="67" t="n">
        <v>533.375488</v>
      </c>
      <c r="F81" s="67" t="n">
        <v>565.572266</v>
      </c>
      <c r="G81" s="67" t="n">
        <v>598.512817</v>
      </c>
      <c r="H81" s="67" t="n">
        <v>632.266357</v>
      </c>
      <c r="I81" s="67" t="n">
        <v>666.689392</v>
      </c>
      <c r="J81" s="67" t="n">
        <v>701.737976</v>
      </c>
      <c r="K81" s="67" t="n">
        <v>737.455139</v>
      </c>
      <c r="L81" s="67" t="n">
        <v>773.841309</v>
      </c>
      <c r="M81" s="67" t="n">
        <v>810.654541</v>
      </c>
      <c r="N81" s="67" t="n">
        <v>848.401245</v>
      </c>
      <c r="O81" s="67" t="n">
        <v>886.184998</v>
      </c>
      <c r="P81" s="67" t="n">
        <v>924.849243</v>
      </c>
      <c r="Q81" s="67" t="n">
        <v>963.477234</v>
      </c>
      <c r="R81" s="67" t="n">
        <v>1002.484009</v>
      </c>
      <c r="S81" s="67" t="n">
        <v>1042.335938</v>
      </c>
      <c r="T81" s="67" t="n">
        <v>1082.764038</v>
      </c>
      <c r="U81" s="67" t="n">
        <v>1123.422241</v>
      </c>
      <c r="V81" s="67" t="n">
        <v>1163.981201</v>
      </c>
      <c r="W81" s="67" t="n">
        <v>1204.618164</v>
      </c>
      <c r="X81" s="67" t="n">
        <v>1245.534058</v>
      </c>
      <c r="Y81" s="67" t="n">
        <v>1286.902344</v>
      </c>
      <c r="Z81" s="67" t="n">
        <v>1327.21521</v>
      </c>
      <c r="AA81" s="67" t="n">
        <v>1367.377686</v>
      </c>
      <c r="AB81" s="67" t="n">
        <v>1407.230347</v>
      </c>
      <c r="AC81" s="67" t="n">
        <v>1446.332764</v>
      </c>
      <c r="AD81" s="67" t="n">
        <v>1484.821167</v>
      </c>
      <c r="AE81" s="67" t="n">
        <v>1523.264648</v>
      </c>
      <c r="AF81" s="67" t="n">
        <v>1561.770264</v>
      </c>
      <c r="AG81" s="67" t="n">
        <v>1600.212646</v>
      </c>
      <c r="AH81" s="67" t="n">
        <v>1638.309814</v>
      </c>
      <c r="AI81" s="103" t="n">
        <v>0.041011</v>
      </c>
      <c r="AJ81" s="69" t="n"/>
      <c r="AK81" s="104" t="n"/>
    </row>
    <row r="82" ht="15" customHeight="1" s="44">
      <c r="A82" s="62" t="inlineStr">
        <is>
          <t>ATS000:act_Central_Am-w</t>
        </is>
      </c>
      <c r="B82" s="66" t="inlineStr">
        <is>
          <t xml:space="preserve">    Wide Body Aircraft</t>
        </is>
      </c>
      <c r="C82" s="67" t="n">
        <v>43.849991</v>
      </c>
      <c r="D82" s="67" t="n">
        <v>49.503132</v>
      </c>
      <c r="E82" s="67" t="n">
        <v>55.333782</v>
      </c>
      <c r="F82" s="67" t="n">
        <v>61.44339</v>
      </c>
      <c r="G82" s="67" t="n">
        <v>67.609375</v>
      </c>
      <c r="H82" s="67" t="n">
        <v>73.93514999999999</v>
      </c>
      <c r="I82" s="67" t="n">
        <v>80.018837</v>
      </c>
      <c r="J82" s="67" t="n">
        <v>86.01428199999999</v>
      </c>
      <c r="K82" s="67" t="n">
        <v>92.215942</v>
      </c>
      <c r="L82" s="67" t="n">
        <v>98.689919</v>
      </c>
      <c r="M82" s="67" t="n">
        <v>105.431862</v>
      </c>
      <c r="N82" s="67" t="n">
        <v>112.338463</v>
      </c>
      <c r="O82" s="67" t="n">
        <v>119.95475</v>
      </c>
      <c r="P82" s="67" t="n">
        <v>127.7089</v>
      </c>
      <c r="Q82" s="67" t="n">
        <v>135.938065</v>
      </c>
      <c r="R82" s="67" t="n">
        <v>144.549469</v>
      </c>
      <c r="S82" s="67" t="n">
        <v>153.246674</v>
      </c>
      <c r="T82" s="67" t="n">
        <v>162.047623</v>
      </c>
      <c r="U82" s="67" t="n">
        <v>171.019684</v>
      </c>
      <c r="V82" s="67" t="n">
        <v>180.308884</v>
      </c>
      <c r="W82" s="67" t="n">
        <v>189.4729</v>
      </c>
      <c r="X82" s="67" t="n">
        <v>204.124542</v>
      </c>
      <c r="Y82" s="67" t="n">
        <v>214.882874</v>
      </c>
      <c r="Z82" s="67" t="n">
        <v>225.798126</v>
      </c>
      <c r="AA82" s="67" t="n">
        <v>236.933121</v>
      </c>
      <c r="AB82" s="67" t="n">
        <v>248.120514</v>
      </c>
      <c r="AC82" s="67" t="n">
        <v>259.552216</v>
      </c>
      <c r="AD82" s="67" t="n">
        <v>271.171143</v>
      </c>
      <c r="AE82" s="67" t="n">
        <v>282.722565</v>
      </c>
      <c r="AF82" s="67" t="n">
        <v>294.548798</v>
      </c>
      <c r="AG82" s="67" t="n">
        <v>306.854004</v>
      </c>
      <c r="AH82" s="67" t="n">
        <v>319.397797</v>
      </c>
      <c r="AI82" s="103" t="n">
        <v>0.06615</v>
      </c>
      <c r="AJ82" s="69" t="n"/>
      <c r="AK82" s="104" t="n"/>
    </row>
    <row r="83" ht="15" customHeight="1" s="44">
      <c r="A83" s="62" t="inlineStr">
        <is>
          <t>ATS000:act_Central_Am-r</t>
        </is>
      </c>
      <c r="B83" s="66" t="inlineStr">
        <is>
          <t xml:space="preserve">    Regional Jets</t>
        </is>
      </c>
      <c r="C83" s="67" t="n">
        <v>279.325409</v>
      </c>
      <c r="D83" s="67" t="n">
        <v>290.716705</v>
      </c>
      <c r="E83" s="67" t="n">
        <v>302.069427</v>
      </c>
      <c r="F83" s="67" t="n">
        <v>313.485199</v>
      </c>
      <c r="G83" s="67" t="n">
        <v>325.034393</v>
      </c>
      <c r="H83" s="67" t="n">
        <v>336.720093</v>
      </c>
      <c r="I83" s="67" t="n">
        <v>348.528809</v>
      </c>
      <c r="J83" s="67" t="n">
        <v>360.44278</v>
      </c>
      <c r="K83" s="67" t="n">
        <v>372.484467</v>
      </c>
      <c r="L83" s="67" t="n">
        <v>384.684418</v>
      </c>
      <c r="M83" s="67" t="n">
        <v>396.889343</v>
      </c>
      <c r="N83" s="67" t="n">
        <v>409.350067</v>
      </c>
      <c r="O83" s="67" t="n">
        <v>421.955383</v>
      </c>
      <c r="P83" s="67" t="n">
        <v>434.648041</v>
      </c>
      <c r="Q83" s="67" t="n">
        <v>447.56897</v>
      </c>
      <c r="R83" s="67" t="n">
        <v>460.544067</v>
      </c>
      <c r="S83" s="67" t="n">
        <v>473.758972</v>
      </c>
      <c r="T83" s="67" t="n">
        <v>487.113068</v>
      </c>
      <c r="U83" s="67" t="n">
        <v>500.821411</v>
      </c>
      <c r="V83" s="67" t="n">
        <v>514.636963</v>
      </c>
      <c r="W83" s="67" t="n">
        <v>528.507385</v>
      </c>
      <c r="X83" s="67" t="n">
        <v>542.518311</v>
      </c>
      <c r="Y83" s="67" t="n">
        <v>556.876343</v>
      </c>
      <c r="Z83" s="67" t="n">
        <v>571.389282</v>
      </c>
      <c r="AA83" s="67" t="n">
        <v>585.795471</v>
      </c>
      <c r="AB83" s="67" t="n">
        <v>600.099731</v>
      </c>
      <c r="AC83" s="67" t="n">
        <v>614.193481</v>
      </c>
      <c r="AD83" s="67" t="n">
        <v>628.37207</v>
      </c>
      <c r="AE83" s="67" t="n">
        <v>642.559875</v>
      </c>
      <c r="AF83" s="67" t="n">
        <v>656.767639</v>
      </c>
      <c r="AG83" s="67" t="n">
        <v>671.045959</v>
      </c>
      <c r="AH83" s="67" t="n">
        <v>685.412842</v>
      </c>
      <c r="AI83" s="103" t="n">
        <v>0.02938</v>
      </c>
      <c r="AJ83" s="69" t="n"/>
      <c r="AK83" s="104" t="n"/>
    </row>
    <row r="84" ht="15" customHeight="1" s="44">
      <c r="A84" s="62" t="inlineStr">
        <is>
          <t>ATS000:act_South_Am</t>
        </is>
      </c>
      <c r="B84" s="66" t="inlineStr">
        <is>
          <t xml:space="preserve">  South America</t>
        </is>
      </c>
      <c r="C84" s="67" t="n">
        <v>1397.778564</v>
      </c>
      <c r="D84" s="67" t="n">
        <v>1467.320679</v>
      </c>
      <c r="E84" s="67" t="n">
        <v>1538.759033</v>
      </c>
      <c r="F84" s="67" t="n">
        <v>1612.034668</v>
      </c>
      <c r="G84" s="67" t="n">
        <v>1689.234009</v>
      </c>
      <c r="H84" s="67" t="n">
        <v>1767.182373</v>
      </c>
      <c r="I84" s="67" t="n">
        <v>1847.184082</v>
      </c>
      <c r="J84" s="67" t="n">
        <v>1927.718262</v>
      </c>
      <c r="K84" s="67" t="n">
        <v>2010.533203</v>
      </c>
      <c r="L84" s="67" t="n">
        <v>2095.143799</v>
      </c>
      <c r="M84" s="67" t="n">
        <v>2180.631348</v>
      </c>
      <c r="N84" s="67" t="n">
        <v>2267.944824</v>
      </c>
      <c r="O84" s="67" t="n">
        <v>2356.647949</v>
      </c>
      <c r="P84" s="67" t="n">
        <v>2446.156982</v>
      </c>
      <c r="Q84" s="67" t="n">
        <v>2536.68457</v>
      </c>
      <c r="R84" s="67" t="n">
        <v>2629.496826</v>
      </c>
      <c r="S84" s="67" t="n">
        <v>2722.039551</v>
      </c>
      <c r="T84" s="67" t="n">
        <v>2815.110107</v>
      </c>
      <c r="U84" s="67" t="n">
        <v>2908.342529</v>
      </c>
      <c r="V84" s="67" t="n">
        <v>3001.416748</v>
      </c>
      <c r="W84" s="67" t="n">
        <v>3093.608887</v>
      </c>
      <c r="X84" s="67" t="n">
        <v>3185.786133</v>
      </c>
      <c r="Y84" s="67" t="n">
        <v>3276.783203</v>
      </c>
      <c r="Z84" s="67" t="n">
        <v>3368.908936</v>
      </c>
      <c r="AA84" s="67" t="n">
        <v>3457.453369</v>
      </c>
      <c r="AB84" s="67" t="n">
        <v>3545.490723</v>
      </c>
      <c r="AC84" s="67" t="n">
        <v>3628.576904</v>
      </c>
      <c r="AD84" s="67" t="n">
        <v>3710.031006</v>
      </c>
      <c r="AE84" s="67" t="n">
        <v>3789.896729</v>
      </c>
      <c r="AF84" s="67" t="n">
        <v>3868.438477</v>
      </c>
      <c r="AG84" s="67" t="n">
        <v>3947.019043</v>
      </c>
      <c r="AH84" s="67" t="n">
        <v>4025.765137</v>
      </c>
      <c r="AI84" s="103" t="n">
        <v>0.034712</v>
      </c>
      <c r="AJ84" s="69" t="n"/>
      <c r="AK84" s="104" t="n"/>
    </row>
    <row r="85" ht="15" customHeight="1" s="44">
      <c r="A85" s="62" t="inlineStr">
        <is>
          <t>ATS000:act_South_Am-nb</t>
        </is>
      </c>
      <c r="B85" s="66" t="inlineStr">
        <is>
          <t xml:space="preserve">    Narrow Body Aircraft</t>
        </is>
      </c>
      <c r="C85" s="67" t="n">
        <v>832.279114</v>
      </c>
      <c r="D85" s="67" t="n">
        <v>867.510681</v>
      </c>
      <c r="E85" s="67" t="n">
        <v>903.9580079999999</v>
      </c>
      <c r="F85" s="67" t="n">
        <v>941.4848019999999</v>
      </c>
      <c r="G85" s="67" t="n">
        <v>982.368835</v>
      </c>
      <c r="H85" s="67" t="n">
        <v>1023.501953</v>
      </c>
      <c r="I85" s="67" t="n">
        <v>1065.923584</v>
      </c>
      <c r="J85" s="67" t="n">
        <v>1108.430298</v>
      </c>
      <c r="K85" s="67" t="n">
        <v>1152.714844</v>
      </c>
      <c r="L85" s="67" t="n">
        <v>1198.577271</v>
      </c>
      <c r="M85" s="67" t="n">
        <v>1244.930054</v>
      </c>
      <c r="N85" s="67" t="n">
        <v>1292.545654</v>
      </c>
      <c r="O85" s="67" t="n">
        <v>1340.696533</v>
      </c>
      <c r="P85" s="67" t="n">
        <v>1388.813721</v>
      </c>
      <c r="Q85" s="67" t="n">
        <v>1437.986084</v>
      </c>
      <c r="R85" s="67" t="n">
        <v>1489.231201</v>
      </c>
      <c r="S85" s="67" t="n">
        <v>1540.105713</v>
      </c>
      <c r="T85" s="67" t="n">
        <v>1591.276855</v>
      </c>
      <c r="U85" s="67" t="n">
        <v>1642.474976</v>
      </c>
      <c r="V85" s="67" t="n">
        <v>1693.472656</v>
      </c>
      <c r="W85" s="67" t="n">
        <v>1743.622803</v>
      </c>
      <c r="X85" s="67" t="n">
        <v>1793.429932</v>
      </c>
      <c r="Y85" s="67" t="n">
        <v>1841.848877</v>
      </c>
      <c r="Z85" s="67" t="n">
        <v>1891.734863</v>
      </c>
      <c r="AA85" s="67" t="n">
        <v>1939.602417</v>
      </c>
      <c r="AB85" s="67" t="n">
        <v>1988.855103</v>
      </c>
      <c r="AC85" s="67" t="n">
        <v>2034.050049</v>
      </c>
      <c r="AD85" s="67" t="n">
        <v>2078.451416</v>
      </c>
      <c r="AE85" s="67" t="n">
        <v>2122.092041</v>
      </c>
      <c r="AF85" s="67" t="n">
        <v>2165.164551</v>
      </c>
      <c r="AG85" s="67" t="n">
        <v>2208.929688</v>
      </c>
      <c r="AH85" s="67" t="n">
        <v>2253.416992</v>
      </c>
      <c r="AI85" s="103" t="n">
        <v>0.032652</v>
      </c>
      <c r="AJ85" s="69" t="n"/>
      <c r="AK85" s="104" t="n"/>
    </row>
    <row r="86" ht="15" customHeight="1" s="44">
      <c r="A86" s="62" t="inlineStr">
        <is>
          <t>ATS000:act_South_Am-wb</t>
        </is>
      </c>
      <c r="B86" s="66" t="inlineStr">
        <is>
          <t xml:space="preserve">    Wide Body Aircraft</t>
        </is>
      </c>
      <c r="C86" s="67" t="n">
        <v>168.342209</v>
      </c>
      <c r="D86" s="67" t="n">
        <v>181.861969</v>
      </c>
      <c r="E86" s="67" t="n">
        <v>195.737549</v>
      </c>
      <c r="F86" s="67" t="n">
        <v>210.060684</v>
      </c>
      <c r="G86" s="67" t="n">
        <v>224.712906</v>
      </c>
      <c r="H86" s="67" t="n">
        <v>239.633713</v>
      </c>
      <c r="I86" s="67" t="n">
        <v>254.988373</v>
      </c>
      <c r="J86" s="67" t="n">
        <v>270.454132</v>
      </c>
      <c r="K86" s="67" t="n">
        <v>286.105011</v>
      </c>
      <c r="L86" s="67" t="n">
        <v>301.639008</v>
      </c>
      <c r="M86" s="67" t="n">
        <v>317.19519</v>
      </c>
      <c r="N86" s="67" t="n">
        <v>332.93985</v>
      </c>
      <c r="O86" s="67" t="n">
        <v>349.186829</v>
      </c>
      <c r="P86" s="67" t="n">
        <v>365.939331</v>
      </c>
      <c r="Q86" s="67" t="n">
        <v>382.298462</v>
      </c>
      <c r="R86" s="67" t="n">
        <v>398.449402</v>
      </c>
      <c r="S86" s="67" t="n">
        <v>414.356476</v>
      </c>
      <c r="T86" s="67" t="n">
        <v>430.241211</v>
      </c>
      <c r="U86" s="67" t="n">
        <v>446.142456</v>
      </c>
      <c r="V86" s="67" t="n">
        <v>462.095581</v>
      </c>
      <c r="W86" s="67" t="n">
        <v>478.14502</v>
      </c>
      <c r="X86" s="67" t="n">
        <v>494.764984</v>
      </c>
      <c r="Y86" s="67" t="n">
        <v>511.925079</v>
      </c>
      <c r="Z86" s="67" t="n">
        <v>529.190002</v>
      </c>
      <c r="AA86" s="67" t="n">
        <v>545.426147</v>
      </c>
      <c r="AB86" s="67" t="n">
        <v>560.36377</v>
      </c>
      <c r="AC86" s="67" t="n">
        <v>575.008606</v>
      </c>
      <c r="AD86" s="67" t="n">
        <v>589.368591</v>
      </c>
      <c r="AE86" s="67" t="n">
        <v>603.407166</v>
      </c>
      <c r="AF86" s="67" t="n">
        <v>617.0998540000001</v>
      </c>
      <c r="AG86" s="67" t="n">
        <v>630.437195</v>
      </c>
      <c r="AH86" s="67" t="n">
        <v>643.4417110000001</v>
      </c>
      <c r="AI86" s="103" t="n">
        <v>0.044202</v>
      </c>
      <c r="AJ86" s="69" t="n"/>
      <c r="AK86" s="104" t="n"/>
    </row>
    <row r="87" ht="15" customHeight="1" s="44">
      <c r="A87" s="62" t="inlineStr">
        <is>
          <t>ATS000:act_South_Am-rj</t>
        </is>
      </c>
      <c r="B87" s="66" t="inlineStr">
        <is>
          <t xml:space="preserve">    Regional Jets</t>
        </is>
      </c>
      <c r="C87" s="67" t="n">
        <v>397.157288</v>
      </c>
      <c r="D87" s="67" t="n">
        <v>417.948029</v>
      </c>
      <c r="E87" s="67" t="n">
        <v>439.063507</v>
      </c>
      <c r="F87" s="67" t="n">
        <v>460.489105</v>
      </c>
      <c r="G87" s="67" t="n">
        <v>482.152191</v>
      </c>
      <c r="H87" s="67" t="n">
        <v>504.046753</v>
      </c>
      <c r="I87" s="67" t="n">
        <v>526.272156</v>
      </c>
      <c r="J87" s="67" t="n">
        <v>548.833923</v>
      </c>
      <c r="K87" s="67" t="n">
        <v>571.71344</v>
      </c>
      <c r="L87" s="67" t="n">
        <v>594.927551</v>
      </c>
      <c r="M87" s="67" t="n">
        <v>618.5061040000001</v>
      </c>
      <c r="N87" s="67" t="n">
        <v>642.4592290000001</v>
      </c>
      <c r="O87" s="67" t="n">
        <v>666.764709</v>
      </c>
      <c r="P87" s="67" t="n">
        <v>691.40387</v>
      </c>
      <c r="Q87" s="67" t="n">
        <v>716.400085</v>
      </c>
      <c r="R87" s="67" t="n">
        <v>741.816223</v>
      </c>
      <c r="S87" s="67" t="n">
        <v>767.577454</v>
      </c>
      <c r="T87" s="67" t="n">
        <v>793.59198</v>
      </c>
      <c r="U87" s="67" t="n">
        <v>819.725098</v>
      </c>
      <c r="V87" s="67" t="n">
        <v>845.848328</v>
      </c>
      <c r="W87" s="67" t="n">
        <v>871.841187</v>
      </c>
      <c r="X87" s="67" t="n">
        <v>897.59137</v>
      </c>
      <c r="Y87" s="67" t="n">
        <v>923.009399</v>
      </c>
      <c r="Z87" s="67" t="n">
        <v>947.984192</v>
      </c>
      <c r="AA87" s="67" t="n">
        <v>972.424744</v>
      </c>
      <c r="AB87" s="67" t="n">
        <v>996.272034</v>
      </c>
      <c r="AC87" s="67" t="n">
        <v>1019.51825</v>
      </c>
      <c r="AD87" s="67" t="n">
        <v>1042.210938</v>
      </c>
      <c r="AE87" s="67" t="n">
        <v>1064.397461</v>
      </c>
      <c r="AF87" s="67" t="n">
        <v>1086.174194</v>
      </c>
      <c r="AG87" s="67" t="n">
        <v>1107.6521</v>
      </c>
      <c r="AH87" s="67" t="n">
        <v>1128.906372</v>
      </c>
      <c r="AI87" s="103" t="n">
        <v>0.034273</v>
      </c>
      <c r="AJ87" s="69" t="n"/>
      <c r="AK87" s="104" t="n"/>
    </row>
    <row r="88" ht="15" customHeight="1" s="44">
      <c r="A88" s="62" t="inlineStr">
        <is>
          <t>ATS000:act_Europe</t>
        </is>
      </c>
      <c r="B88" s="66" t="inlineStr">
        <is>
          <t xml:space="preserve">  Europe</t>
        </is>
      </c>
      <c r="C88" s="67" t="n">
        <v>6162.735352</v>
      </c>
      <c r="D88" s="67" t="n">
        <v>6408.053223</v>
      </c>
      <c r="E88" s="67" t="n">
        <v>6652.336914</v>
      </c>
      <c r="F88" s="67" t="n">
        <v>6895.970215</v>
      </c>
      <c r="G88" s="67" t="n">
        <v>7136.882324</v>
      </c>
      <c r="H88" s="67" t="n">
        <v>7371.935059</v>
      </c>
      <c r="I88" s="67" t="n">
        <v>7601.294922</v>
      </c>
      <c r="J88" s="67" t="n">
        <v>7828.230469</v>
      </c>
      <c r="K88" s="67" t="n">
        <v>8051.48291</v>
      </c>
      <c r="L88" s="67" t="n">
        <v>8268.701171999999</v>
      </c>
      <c r="M88" s="67" t="n">
        <v>8482.674805000001</v>
      </c>
      <c r="N88" s="67" t="n">
        <v>8687.896484000001</v>
      </c>
      <c r="O88" s="67" t="n">
        <v>8883.888671999999</v>
      </c>
      <c r="P88" s="67" t="n">
        <v>9084.935546999999</v>
      </c>
      <c r="Q88" s="67" t="n">
        <v>9279.725586</v>
      </c>
      <c r="R88" s="67" t="n">
        <v>9466.942383</v>
      </c>
      <c r="S88" s="67" t="n">
        <v>9645.991211</v>
      </c>
      <c r="T88" s="67" t="n">
        <v>9821.630859000001</v>
      </c>
      <c r="U88" s="67" t="n">
        <v>9986.784180000001</v>
      </c>
      <c r="V88" s="67" t="n">
        <v>10141.414062</v>
      </c>
      <c r="W88" s="67" t="n">
        <v>10287.935547</v>
      </c>
      <c r="X88" s="67" t="n">
        <v>10426.463867</v>
      </c>
      <c r="Y88" s="67" t="n">
        <v>10566.03125</v>
      </c>
      <c r="Z88" s="67" t="n">
        <v>10706.112305</v>
      </c>
      <c r="AA88" s="67" t="n">
        <v>10844.841797</v>
      </c>
      <c r="AB88" s="67" t="n">
        <v>10978.222656</v>
      </c>
      <c r="AC88" s="67" t="n">
        <v>11108.488281</v>
      </c>
      <c r="AD88" s="67" t="n">
        <v>11241.760742</v>
      </c>
      <c r="AE88" s="67" t="n">
        <v>11398.318359</v>
      </c>
      <c r="AF88" s="67" t="n">
        <v>11554.322266</v>
      </c>
      <c r="AG88" s="67" t="n">
        <v>11716.213867</v>
      </c>
      <c r="AH88" s="67" t="n">
        <v>11886.504883</v>
      </c>
      <c r="AI88" s="103" t="n">
        <v>0.021416</v>
      </c>
      <c r="AJ88" s="69" t="n"/>
      <c r="AK88" s="104" t="n"/>
    </row>
    <row r="89" ht="15" customHeight="1" s="44">
      <c r="A89" s="62" t="inlineStr">
        <is>
          <t>ATS000:act_Europe-nb</t>
        </is>
      </c>
      <c r="B89" s="66" t="inlineStr">
        <is>
          <t xml:space="preserve">    Narrow Body Aircraft</t>
        </is>
      </c>
      <c r="C89" s="67" t="n">
        <v>3799.893311</v>
      </c>
      <c r="D89" s="67" t="n">
        <v>3976.551514</v>
      </c>
      <c r="E89" s="67" t="n">
        <v>4153.561035</v>
      </c>
      <c r="F89" s="67" t="n">
        <v>4330.945801</v>
      </c>
      <c r="G89" s="67" t="n">
        <v>4506.395508</v>
      </c>
      <c r="H89" s="67" t="n">
        <v>4678.352051</v>
      </c>
      <c r="I89" s="67" t="n">
        <v>4850.396973</v>
      </c>
      <c r="J89" s="67" t="n">
        <v>5024.898438</v>
      </c>
      <c r="K89" s="67" t="n">
        <v>5196.591797</v>
      </c>
      <c r="L89" s="67" t="n">
        <v>5365.847168</v>
      </c>
      <c r="M89" s="67" t="n">
        <v>5534.245117</v>
      </c>
      <c r="N89" s="67" t="n">
        <v>5694.589844</v>
      </c>
      <c r="O89" s="67" t="n">
        <v>5847.965332</v>
      </c>
      <c r="P89" s="67" t="n">
        <v>6001.930176</v>
      </c>
      <c r="Q89" s="67" t="n">
        <v>6148.727539</v>
      </c>
      <c r="R89" s="67" t="n">
        <v>6290.86084</v>
      </c>
      <c r="S89" s="67" t="n">
        <v>6428.902344</v>
      </c>
      <c r="T89" s="67" t="n">
        <v>6562.113281</v>
      </c>
      <c r="U89" s="67" t="n">
        <v>6694.160156</v>
      </c>
      <c r="V89" s="67" t="n">
        <v>6812.974609</v>
      </c>
      <c r="W89" s="67" t="n">
        <v>6927.125488</v>
      </c>
      <c r="X89" s="67" t="n">
        <v>7036.188477</v>
      </c>
      <c r="Y89" s="67" t="n">
        <v>7144.381836</v>
      </c>
      <c r="Z89" s="67" t="n">
        <v>7252.327148</v>
      </c>
      <c r="AA89" s="67" t="n">
        <v>7357.788086</v>
      </c>
      <c r="AB89" s="67" t="n">
        <v>7458.104492</v>
      </c>
      <c r="AC89" s="67" t="n">
        <v>7554.914062</v>
      </c>
      <c r="AD89" s="67" t="n">
        <v>7653.379883</v>
      </c>
      <c r="AE89" s="67" t="n">
        <v>7751.029785</v>
      </c>
      <c r="AF89" s="67" t="n">
        <v>7843.578125</v>
      </c>
      <c r="AG89" s="67" t="n">
        <v>7936.544434</v>
      </c>
      <c r="AH89" s="67" t="n">
        <v>8033.217285</v>
      </c>
      <c r="AI89" s="103" t="n">
        <v>0.024443</v>
      </c>
      <c r="AJ89" s="69" t="n"/>
      <c r="AK89" s="104" t="n"/>
    </row>
    <row r="90" ht="15" customHeight="1" s="44">
      <c r="A90" s="62" t="inlineStr">
        <is>
          <t>ATS000:act_Europe-wb</t>
        </is>
      </c>
      <c r="B90" s="66" t="inlineStr">
        <is>
          <t xml:space="preserve">    Wide Body Aircraft</t>
        </is>
      </c>
      <c r="C90" s="67" t="n">
        <v>1028.027466</v>
      </c>
      <c r="D90" s="67" t="n">
        <v>1075.401001</v>
      </c>
      <c r="E90" s="67" t="n">
        <v>1122.774902</v>
      </c>
      <c r="F90" s="67" t="n">
        <v>1170.887329</v>
      </c>
      <c r="G90" s="67" t="n">
        <v>1219.579224</v>
      </c>
      <c r="H90" s="67" t="n">
        <v>1268.180786</v>
      </c>
      <c r="I90" s="67" t="n">
        <v>1313.461182</v>
      </c>
      <c r="J90" s="67" t="n">
        <v>1355.028931</v>
      </c>
      <c r="K90" s="67" t="n">
        <v>1396.700928</v>
      </c>
      <c r="L90" s="67" t="n">
        <v>1435.662354</v>
      </c>
      <c r="M90" s="67" t="n">
        <v>1473.737549</v>
      </c>
      <c r="N90" s="67" t="n">
        <v>1510.874268</v>
      </c>
      <c r="O90" s="67" t="n">
        <v>1544.942383</v>
      </c>
      <c r="P90" s="67" t="n">
        <v>1583.038818</v>
      </c>
      <c r="Q90" s="67" t="n">
        <v>1623.39502</v>
      </c>
      <c r="R90" s="67" t="n">
        <v>1661.457275</v>
      </c>
      <c r="S90" s="67" t="n">
        <v>1696.465454</v>
      </c>
      <c r="T90" s="67" t="n">
        <v>1732.428101</v>
      </c>
      <c r="U90" s="67" t="n">
        <v>1758.916748</v>
      </c>
      <c r="V90" s="67" t="n">
        <v>1789.447632</v>
      </c>
      <c r="W90" s="67" t="n">
        <v>1818.474609</v>
      </c>
      <c r="X90" s="67" t="n">
        <v>1844.976196</v>
      </c>
      <c r="Y90" s="67" t="n">
        <v>1871.929199</v>
      </c>
      <c r="Z90" s="67" t="n">
        <v>1899.386353</v>
      </c>
      <c r="AA90" s="67" t="n">
        <v>1927.181641</v>
      </c>
      <c r="AB90" s="67" t="n">
        <v>1955.274536</v>
      </c>
      <c r="AC90" s="67" t="n">
        <v>1983.518677</v>
      </c>
      <c r="AD90" s="67" t="n">
        <v>2011.787964</v>
      </c>
      <c r="AE90" s="67" t="n">
        <v>2062.258301</v>
      </c>
      <c r="AF90" s="67" t="n">
        <v>2115.342529</v>
      </c>
      <c r="AG90" s="67" t="n">
        <v>2171.952881</v>
      </c>
      <c r="AH90" s="67" t="n">
        <v>2231.371582</v>
      </c>
      <c r="AI90" s="103" t="n">
        <v>0.025314</v>
      </c>
      <c r="AJ90" s="69" t="n"/>
      <c r="AK90" s="104" t="n"/>
    </row>
    <row r="91" ht="15" customHeight="1" s="44">
      <c r="A91" s="62" t="inlineStr">
        <is>
          <t>ATS000:act_Europe-rj</t>
        </is>
      </c>
      <c r="B91" s="66" t="inlineStr">
        <is>
          <t xml:space="preserve">    Regional Jets</t>
        </is>
      </c>
      <c r="C91" s="67" t="n">
        <v>1334.814453</v>
      </c>
      <c r="D91" s="67" t="n">
        <v>1356.100464</v>
      </c>
      <c r="E91" s="67" t="n">
        <v>1376.000732</v>
      </c>
      <c r="F91" s="67" t="n">
        <v>1394.137329</v>
      </c>
      <c r="G91" s="67" t="n">
        <v>1410.907593</v>
      </c>
      <c r="H91" s="67" t="n">
        <v>1425.402344</v>
      </c>
      <c r="I91" s="67" t="n">
        <v>1437.436646</v>
      </c>
      <c r="J91" s="67" t="n">
        <v>1448.303223</v>
      </c>
      <c r="K91" s="67" t="n">
        <v>1458.189819</v>
      </c>
      <c r="L91" s="67" t="n">
        <v>1467.191895</v>
      </c>
      <c r="M91" s="67" t="n">
        <v>1474.692749</v>
      </c>
      <c r="N91" s="67" t="n">
        <v>1482.432617</v>
      </c>
      <c r="O91" s="67" t="n">
        <v>1490.981445</v>
      </c>
      <c r="P91" s="67" t="n">
        <v>1499.966919</v>
      </c>
      <c r="Q91" s="67" t="n">
        <v>1507.602661</v>
      </c>
      <c r="R91" s="67" t="n">
        <v>1514.624146</v>
      </c>
      <c r="S91" s="67" t="n">
        <v>1520.623901</v>
      </c>
      <c r="T91" s="67" t="n">
        <v>1527.089844</v>
      </c>
      <c r="U91" s="67" t="n">
        <v>1533.707153</v>
      </c>
      <c r="V91" s="67" t="n">
        <v>1538.991943</v>
      </c>
      <c r="W91" s="67" t="n">
        <v>1542.335815</v>
      </c>
      <c r="X91" s="67" t="n">
        <v>1545.298584</v>
      </c>
      <c r="Y91" s="67" t="n">
        <v>1549.720215</v>
      </c>
      <c r="Z91" s="67" t="n">
        <v>1554.398315</v>
      </c>
      <c r="AA91" s="67" t="n">
        <v>1559.871582</v>
      </c>
      <c r="AB91" s="67" t="n">
        <v>1564.843872</v>
      </c>
      <c r="AC91" s="67" t="n">
        <v>1570.055298</v>
      </c>
      <c r="AD91" s="67" t="n">
        <v>1576.592407</v>
      </c>
      <c r="AE91" s="67" t="n">
        <v>1585.030029</v>
      </c>
      <c r="AF91" s="67" t="n">
        <v>1595.401367</v>
      </c>
      <c r="AG91" s="67" t="n">
        <v>1607.716919</v>
      </c>
      <c r="AH91" s="67" t="n">
        <v>1621.915771</v>
      </c>
      <c r="AI91" s="103" t="n">
        <v>0.006304</v>
      </c>
      <c r="AJ91" s="69" t="n"/>
      <c r="AK91" s="104" t="n"/>
    </row>
    <row r="92" ht="15" customHeight="1" s="44">
      <c r="A92" s="62" t="inlineStr">
        <is>
          <t>ATS000:act_Africa</t>
        </is>
      </c>
      <c r="B92" s="66" t="inlineStr">
        <is>
          <t xml:space="preserve">  Africa</t>
        </is>
      </c>
      <c r="C92" s="67" t="n">
        <v>1174.74231</v>
      </c>
      <c r="D92" s="67" t="n">
        <v>1207.686768</v>
      </c>
      <c r="E92" s="67" t="n">
        <v>1242.205688</v>
      </c>
      <c r="F92" s="67" t="n">
        <v>1278.22998</v>
      </c>
      <c r="G92" s="67" t="n">
        <v>1316.090576</v>
      </c>
      <c r="H92" s="67" t="n">
        <v>1355.295288</v>
      </c>
      <c r="I92" s="67" t="n">
        <v>1395.733154</v>
      </c>
      <c r="J92" s="67" t="n">
        <v>1437.004761</v>
      </c>
      <c r="K92" s="67" t="n">
        <v>1478.689209</v>
      </c>
      <c r="L92" s="67" t="n">
        <v>1522.385254</v>
      </c>
      <c r="M92" s="67" t="n">
        <v>1568.01355</v>
      </c>
      <c r="N92" s="67" t="n">
        <v>1614.72522</v>
      </c>
      <c r="O92" s="67" t="n">
        <v>1669.972168</v>
      </c>
      <c r="P92" s="67" t="n">
        <v>1726.668091</v>
      </c>
      <c r="Q92" s="67" t="n">
        <v>1785.729736</v>
      </c>
      <c r="R92" s="67" t="n">
        <v>1847.358765</v>
      </c>
      <c r="S92" s="67" t="n">
        <v>1911.742676</v>
      </c>
      <c r="T92" s="67" t="n">
        <v>1979.413818</v>
      </c>
      <c r="U92" s="67" t="n">
        <v>2049.841309</v>
      </c>
      <c r="V92" s="67" t="n">
        <v>2122.544678</v>
      </c>
      <c r="W92" s="67" t="n">
        <v>2200.043701</v>
      </c>
      <c r="X92" s="67" t="n">
        <v>2286.14209</v>
      </c>
      <c r="Y92" s="67" t="n">
        <v>2374.936523</v>
      </c>
      <c r="Z92" s="67" t="n">
        <v>2468.630371</v>
      </c>
      <c r="AA92" s="67" t="n">
        <v>2568.148682</v>
      </c>
      <c r="AB92" s="67" t="n">
        <v>2673.831299</v>
      </c>
      <c r="AC92" s="67" t="n">
        <v>2784.969482</v>
      </c>
      <c r="AD92" s="67" t="n">
        <v>2900.154785</v>
      </c>
      <c r="AE92" s="67" t="n">
        <v>3019.914551</v>
      </c>
      <c r="AF92" s="67" t="n">
        <v>3145.334961</v>
      </c>
      <c r="AG92" s="67" t="n">
        <v>3276.735596</v>
      </c>
      <c r="AH92" s="67" t="n">
        <v>3414.158691</v>
      </c>
      <c r="AI92" s="103" t="n">
        <v>0.035015</v>
      </c>
      <c r="AJ92" s="69" t="n"/>
      <c r="AK92" s="104" t="n"/>
    </row>
    <row r="93" ht="15" customHeight="1" s="44">
      <c r="A93" s="62" t="inlineStr">
        <is>
          <t>ATS000:act_Africa-nb</t>
        </is>
      </c>
      <c r="B93" s="66" t="inlineStr">
        <is>
          <t xml:space="preserve">    Narrow Body Aircraft</t>
        </is>
      </c>
      <c r="C93" s="67" t="n">
        <v>516.487854</v>
      </c>
      <c r="D93" s="67" t="n">
        <v>534.231689</v>
      </c>
      <c r="E93" s="67" t="n">
        <v>552.873413</v>
      </c>
      <c r="F93" s="67" t="n">
        <v>572.526245</v>
      </c>
      <c r="G93" s="67" t="n">
        <v>593.225769</v>
      </c>
      <c r="H93" s="67" t="n">
        <v>614.725342</v>
      </c>
      <c r="I93" s="67" t="n">
        <v>636.77417</v>
      </c>
      <c r="J93" s="67" t="n">
        <v>659.288818</v>
      </c>
      <c r="K93" s="67" t="n">
        <v>682.383789</v>
      </c>
      <c r="L93" s="67" t="n">
        <v>706.199219</v>
      </c>
      <c r="M93" s="67" t="n">
        <v>730.9516599999999</v>
      </c>
      <c r="N93" s="67" t="n">
        <v>756.40802</v>
      </c>
      <c r="O93" s="67" t="n">
        <v>788.515259</v>
      </c>
      <c r="P93" s="67" t="n">
        <v>821.6621699999999</v>
      </c>
      <c r="Q93" s="67" t="n">
        <v>856.594543</v>
      </c>
      <c r="R93" s="67" t="n">
        <v>893.5097050000001</v>
      </c>
      <c r="S93" s="67" t="n">
        <v>932.272949</v>
      </c>
      <c r="T93" s="67" t="n">
        <v>972.921387</v>
      </c>
      <c r="U93" s="67" t="n">
        <v>1015.387207</v>
      </c>
      <c r="V93" s="67" t="n">
        <v>1059.741943</v>
      </c>
      <c r="W93" s="67" t="n">
        <v>1106.219604</v>
      </c>
      <c r="X93" s="67" t="n">
        <v>1158.114014</v>
      </c>
      <c r="Y93" s="67" t="n">
        <v>1209.739746</v>
      </c>
      <c r="Z93" s="67" t="n">
        <v>1263.427002</v>
      </c>
      <c r="AA93" s="67" t="n">
        <v>1319.581543</v>
      </c>
      <c r="AB93" s="67" t="n">
        <v>1378.391602</v>
      </c>
      <c r="AC93" s="67" t="n">
        <v>1440.023193</v>
      </c>
      <c r="AD93" s="67" t="n">
        <v>1504.484497</v>
      </c>
      <c r="AE93" s="67" t="n">
        <v>1571.138916</v>
      </c>
      <c r="AF93" s="67" t="n">
        <v>1641.109863</v>
      </c>
      <c r="AG93" s="67" t="n">
        <v>1714.712769</v>
      </c>
      <c r="AH93" s="67" t="n">
        <v>1791.924316</v>
      </c>
      <c r="AI93" s="103" t="n">
        <v>0.040945</v>
      </c>
      <c r="AJ93" s="69" t="n"/>
      <c r="AK93" s="104" t="n"/>
    </row>
    <row r="94" ht="15" customHeight="1" s="44">
      <c r="A94" s="62" t="inlineStr">
        <is>
          <t>ATS000:act_Africa-wb</t>
        </is>
      </c>
      <c r="B94" s="66" t="inlineStr">
        <is>
          <t xml:space="preserve">    Wide Body Aircraft</t>
        </is>
      </c>
      <c r="C94" s="67" t="n">
        <v>198.976776</v>
      </c>
      <c r="D94" s="67" t="n">
        <v>212.781586</v>
      </c>
      <c r="E94" s="67" t="n">
        <v>227.204269</v>
      </c>
      <c r="F94" s="67" t="n">
        <v>242.046082</v>
      </c>
      <c r="G94" s="67" t="n">
        <v>257.608063</v>
      </c>
      <c r="H94" s="67" t="n">
        <v>273.726929</v>
      </c>
      <c r="I94" s="67" t="n">
        <v>290.61676</v>
      </c>
      <c r="J94" s="67" t="n">
        <v>307.985016</v>
      </c>
      <c r="K94" s="67" t="n">
        <v>325.27066</v>
      </c>
      <c r="L94" s="67" t="n">
        <v>343.902313</v>
      </c>
      <c r="M94" s="67" t="n">
        <v>363.540131</v>
      </c>
      <c r="N94" s="67" t="n">
        <v>383.630798</v>
      </c>
      <c r="O94" s="67" t="n">
        <v>404.356689</v>
      </c>
      <c r="P94" s="67" t="n">
        <v>425.580536</v>
      </c>
      <c r="Q94" s="67" t="n">
        <v>447.327759</v>
      </c>
      <c r="R94" s="67" t="n">
        <v>469.5849</v>
      </c>
      <c r="S94" s="67" t="n">
        <v>492.723724</v>
      </c>
      <c r="T94" s="67" t="n">
        <v>517.252197</v>
      </c>
      <c r="U94" s="67" t="n">
        <v>542.739685</v>
      </c>
      <c r="V94" s="67" t="n">
        <v>568.639465</v>
      </c>
      <c r="W94" s="67" t="n">
        <v>595.780945</v>
      </c>
      <c r="X94" s="67" t="n">
        <v>624.027832</v>
      </c>
      <c r="Y94" s="67" t="n">
        <v>653.1188959999999</v>
      </c>
      <c r="Z94" s="67" t="n">
        <v>682.9535519999999</v>
      </c>
      <c r="AA94" s="67" t="n">
        <v>714.0812989999999</v>
      </c>
      <c r="AB94" s="67" t="n">
        <v>746.791504</v>
      </c>
      <c r="AC94" s="67" t="n">
        <v>780.337402</v>
      </c>
      <c r="AD94" s="67" t="n">
        <v>813.522888</v>
      </c>
      <c r="AE94" s="67" t="n">
        <v>847.6676639999999</v>
      </c>
      <c r="AF94" s="67" t="n">
        <v>882.80542</v>
      </c>
      <c r="AG94" s="67" t="n">
        <v>918.983643</v>
      </c>
      <c r="AH94" s="67" t="n">
        <v>956.246033</v>
      </c>
      <c r="AI94" s="103" t="n">
        <v>0.051944</v>
      </c>
      <c r="AJ94" s="69" t="n"/>
      <c r="AK94" s="104" t="n"/>
    </row>
    <row r="95" ht="15" customHeight="1" s="44">
      <c r="A95" s="62" t="inlineStr">
        <is>
          <t>ATS000:act_Africa-rj</t>
        </is>
      </c>
      <c r="B95" s="66" t="inlineStr">
        <is>
          <t xml:space="preserve">    Regional Jets</t>
        </is>
      </c>
      <c r="C95" s="67" t="n">
        <v>459.27774</v>
      </c>
      <c r="D95" s="67" t="n">
        <v>460.673401</v>
      </c>
      <c r="E95" s="67" t="n">
        <v>462.12796</v>
      </c>
      <c r="F95" s="67" t="n">
        <v>463.657715</v>
      </c>
      <c r="G95" s="67" t="n">
        <v>465.256683</v>
      </c>
      <c r="H95" s="67" t="n">
        <v>466.843048</v>
      </c>
      <c r="I95" s="67" t="n">
        <v>468.342163</v>
      </c>
      <c r="J95" s="67" t="n">
        <v>469.730927</v>
      </c>
      <c r="K95" s="67" t="n">
        <v>471.034729</v>
      </c>
      <c r="L95" s="67" t="n">
        <v>472.283661</v>
      </c>
      <c r="M95" s="67" t="n">
        <v>473.521759</v>
      </c>
      <c r="N95" s="67" t="n">
        <v>474.686432</v>
      </c>
      <c r="O95" s="67" t="n">
        <v>477.100281</v>
      </c>
      <c r="P95" s="67" t="n">
        <v>479.425446</v>
      </c>
      <c r="Q95" s="67" t="n">
        <v>481.807343</v>
      </c>
      <c r="R95" s="67" t="n">
        <v>484.26413</v>
      </c>
      <c r="S95" s="67" t="n">
        <v>486.746002</v>
      </c>
      <c r="T95" s="67" t="n">
        <v>489.240295</v>
      </c>
      <c r="U95" s="67" t="n">
        <v>491.714325</v>
      </c>
      <c r="V95" s="67" t="n">
        <v>494.16333</v>
      </c>
      <c r="W95" s="67" t="n">
        <v>498.043121</v>
      </c>
      <c r="X95" s="67" t="n">
        <v>504.000305</v>
      </c>
      <c r="Y95" s="67" t="n">
        <v>512.077942</v>
      </c>
      <c r="Z95" s="67" t="n">
        <v>522.249817</v>
      </c>
      <c r="AA95" s="67" t="n">
        <v>534.4858400000001</v>
      </c>
      <c r="AB95" s="67" t="n">
        <v>548.648193</v>
      </c>
      <c r="AC95" s="67" t="n">
        <v>564.6089480000001</v>
      </c>
      <c r="AD95" s="67" t="n">
        <v>582.147339</v>
      </c>
      <c r="AE95" s="67" t="n">
        <v>601.1079099999999</v>
      </c>
      <c r="AF95" s="67" t="n">
        <v>621.4198</v>
      </c>
      <c r="AG95" s="67" t="n">
        <v>643.039246</v>
      </c>
      <c r="AH95" s="67" t="n">
        <v>665.988281</v>
      </c>
      <c r="AI95" s="103" t="n">
        <v>0.01206</v>
      </c>
      <c r="AJ95" s="69" t="n"/>
      <c r="AK95" s="104" t="n"/>
    </row>
    <row r="96" ht="15" customHeight="1" s="44">
      <c r="A96" s="62" t="inlineStr">
        <is>
          <t>ATS000:act_Mideast</t>
        </is>
      </c>
      <c r="B96" s="66" t="inlineStr">
        <is>
          <t xml:space="preserve">  Mideast</t>
        </is>
      </c>
      <c r="C96" s="67" t="n">
        <v>1905.702148</v>
      </c>
      <c r="D96" s="67" t="n">
        <v>2008.248047</v>
      </c>
      <c r="E96" s="67" t="n">
        <v>2118.614502</v>
      </c>
      <c r="F96" s="67" t="n">
        <v>2226.338867</v>
      </c>
      <c r="G96" s="67" t="n">
        <v>2336.496826</v>
      </c>
      <c r="H96" s="67" t="n">
        <v>2445.48999</v>
      </c>
      <c r="I96" s="67" t="n">
        <v>2554.952393</v>
      </c>
      <c r="J96" s="67" t="n">
        <v>2676.003418</v>
      </c>
      <c r="K96" s="67" t="n">
        <v>2779.643555</v>
      </c>
      <c r="L96" s="67" t="n">
        <v>2883.918213</v>
      </c>
      <c r="M96" s="67" t="n">
        <v>3011.525391</v>
      </c>
      <c r="N96" s="67" t="n">
        <v>3117.261475</v>
      </c>
      <c r="O96" s="67" t="n">
        <v>3239.324951</v>
      </c>
      <c r="P96" s="67" t="n">
        <v>3363.236572</v>
      </c>
      <c r="Q96" s="67" t="n">
        <v>3476.784424</v>
      </c>
      <c r="R96" s="67" t="n">
        <v>3603.604004</v>
      </c>
      <c r="S96" s="67" t="n">
        <v>3733.348877</v>
      </c>
      <c r="T96" s="67" t="n">
        <v>3866.555908</v>
      </c>
      <c r="U96" s="67" t="n">
        <v>4001.35791</v>
      </c>
      <c r="V96" s="67" t="n">
        <v>4137.54834</v>
      </c>
      <c r="W96" s="67" t="n">
        <v>4283.361328</v>
      </c>
      <c r="X96" s="67" t="n">
        <v>4447.924805</v>
      </c>
      <c r="Y96" s="67" t="n">
        <v>4589.774414</v>
      </c>
      <c r="Z96" s="67" t="n">
        <v>4725.346191</v>
      </c>
      <c r="AA96" s="67" t="n">
        <v>4902.459473</v>
      </c>
      <c r="AB96" s="67" t="n">
        <v>5036.567871</v>
      </c>
      <c r="AC96" s="67" t="n">
        <v>5213.039551</v>
      </c>
      <c r="AD96" s="67" t="n">
        <v>5342.068359</v>
      </c>
      <c r="AE96" s="67" t="n">
        <v>5509.487793</v>
      </c>
      <c r="AF96" s="67" t="n">
        <v>5622.712891</v>
      </c>
      <c r="AG96" s="67" t="n">
        <v>5785.981445</v>
      </c>
      <c r="AH96" s="67" t="n">
        <v>5922.007812</v>
      </c>
      <c r="AI96" s="103" t="n">
        <v>0.037252</v>
      </c>
      <c r="AJ96" s="69" t="n"/>
      <c r="AK96" s="104" t="n"/>
    </row>
    <row r="97" ht="15" customHeight="1" s="44">
      <c r="A97" s="62" t="inlineStr">
        <is>
          <t>ATS000:act_Mideast-nb</t>
        </is>
      </c>
      <c r="B97" s="66" t="inlineStr">
        <is>
          <t xml:space="preserve">    Narrow Body Aircraft</t>
        </is>
      </c>
      <c r="C97" s="67" t="n">
        <v>803.206909</v>
      </c>
      <c r="D97" s="67" t="n">
        <v>846.177307</v>
      </c>
      <c r="E97" s="67" t="n">
        <v>890.544678</v>
      </c>
      <c r="F97" s="67" t="n">
        <v>936.727295</v>
      </c>
      <c r="G97" s="67" t="n">
        <v>984.877441</v>
      </c>
      <c r="H97" s="67" t="n">
        <v>1034.576294</v>
      </c>
      <c r="I97" s="67" t="n">
        <v>1085.53772</v>
      </c>
      <c r="J97" s="67" t="n">
        <v>1137.731567</v>
      </c>
      <c r="K97" s="67" t="n">
        <v>1190.590698</v>
      </c>
      <c r="L97" s="67" t="n">
        <v>1244.605347</v>
      </c>
      <c r="M97" s="67" t="n">
        <v>1299.276245</v>
      </c>
      <c r="N97" s="67" t="n">
        <v>1354.198242</v>
      </c>
      <c r="O97" s="67" t="n">
        <v>1409.739014</v>
      </c>
      <c r="P97" s="67" t="n">
        <v>1465.928833</v>
      </c>
      <c r="Q97" s="67" t="n">
        <v>1524.120605</v>
      </c>
      <c r="R97" s="67" t="n">
        <v>1584.145264</v>
      </c>
      <c r="S97" s="67" t="n">
        <v>1645.170776</v>
      </c>
      <c r="T97" s="67" t="n">
        <v>1708.123657</v>
      </c>
      <c r="U97" s="67" t="n">
        <v>1771.495972</v>
      </c>
      <c r="V97" s="67" t="n">
        <v>1835.512695</v>
      </c>
      <c r="W97" s="67" t="n">
        <v>1898.691162</v>
      </c>
      <c r="X97" s="67" t="n">
        <v>1962.195068</v>
      </c>
      <c r="Y97" s="67" t="n">
        <v>2026.384033</v>
      </c>
      <c r="Z97" s="67" t="n">
        <v>2091.641113</v>
      </c>
      <c r="AA97" s="67" t="n">
        <v>2157.816162</v>
      </c>
      <c r="AB97" s="67" t="n">
        <v>2225.419922</v>
      </c>
      <c r="AC97" s="67" t="n">
        <v>2291.997803</v>
      </c>
      <c r="AD97" s="67" t="n">
        <v>2358.740967</v>
      </c>
      <c r="AE97" s="67" t="n">
        <v>2424.650879</v>
      </c>
      <c r="AF97" s="67" t="n">
        <v>2489.086426</v>
      </c>
      <c r="AG97" s="67" t="n">
        <v>2552.305908</v>
      </c>
      <c r="AH97" s="67" t="n">
        <v>2615.039307</v>
      </c>
      <c r="AI97" s="103" t="n">
        <v>0.038812</v>
      </c>
      <c r="AJ97" s="69" t="n"/>
      <c r="AK97" s="104" t="n"/>
    </row>
    <row r="98" ht="15" customHeight="1" s="44">
      <c r="A98" s="62" t="inlineStr">
        <is>
          <t>ATS000:act_Mideast-wb</t>
        </is>
      </c>
      <c r="B98" s="66" t="inlineStr">
        <is>
          <t xml:space="preserve">    Wide Body Aircraft</t>
        </is>
      </c>
      <c r="C98" s="67" t="n">
        <v>899.123047</v>
      </c>
      <c r="D98" s="67" t="n">
        <v>957.900208</v>
      </c>
      <c r="E98" s="67" t="n">
        <v>1023.319092</v>
      </c>
      <c r="F98" s="67" t="n">
        <v>1084.539795</v>
      </c>
      <c r="G98" s="67" t="n">
        <v>1146.512817</v>
      </c>
      <c r="H98" s="67" t="n">
        <v>1206.086548</v>
      </c>
      <c r="I98" s="67" t="n">
        <v>1265.181641</v>
      </c>
      <c r="J98" s="67" t="n">
        <v>1334.915405</v>
      </c>
      <c r="K98" s="67" t="n">
        <v>1386.766724</v>
      </c>
      <c r="L98" s="67" t="n">
        <v>1438.215454</v>
      </c>
      <c r="M98" s="67" t="n">
        <v>1512.354492</v>
      </c>
      <c r="N98" s="67" t="n">
        <v>1564.291626</v>
      </c>
      <c r="O98" s="67" t="n">
        <v>1631.772217</v>
      </c>
      <c r="P98" s="67" t="n">
        <v>1700.330078</v>
      </c>
      <c r="Q98" s="67" t="n">
        <v>1756.295044</v>
      </c>
      <c r="R98" s="67" t="n">
        <v>1823.223877</v>
      </c>
      <c r="S98" s="67" t="n">
        <v>1891.5896</v>
      </c>
      <c r="T98" s="67" t="n">
        <v>1961.094971</v>
      </c>
      <c r="U98" s="67" t="n">
        <v>2031.273438</v>
      </c>
      <c r="V98" s="67" t="n">
        <v>2101.868652</v>
      </c>
      <c r="W98" s="67" t="n">
        <v>2182.668945</v>
      </c>
      <c r="X98" s="67" t="n">
        <v>2281.648193</v>
      </c>
      <c r="Y98" s="67" t="n">
        <v>2357.059082</v>
      </c>
      <c r="Z98" s="67" t="n">
        <v>2424.973877</v>
      </c>
      <c r="AA98" s="67" t="n">
        <v>2533.35498</v>
      </c>
      <c r="AB98" s="67" t="n">
        <v>2597.157471</v>
      </c>
      <c r="AC98" s="67" t="n">
        <v>2704.172119</v>
      </c>
      <c r="AD98" s="67" t="n">
        <v>2763.276855</v>
      </c>
      <c r="AE98" s="67" t="n">
        <v>2861.307861</v>
      </c>
      <c r="AF98" s="67" t="n">
        <v>2906.322998</v>
      </c>
      <c r="AG98" s="67" t="n">
        <v>3002.318359</v>
      </c>
      <c r="AH98" s="67" t="n">
        <v>3071.184326</v>
      </c>
      <c r="AI98" s="103" t="n">
        <v>0.040421</v>
      </c>
      <c r="AJ98" s="69" t="n"/>
      <c r="AK98" s="104" t="n"/>
    </row>
    <row r="99" ht="15" customHeight="1" s="44">
      <c r="A99" s="62" t="inlineStr">
        <is>
          <t>ATS000:act_Mideast-rj</t>
        </is>
      </c>
      <c r="B99" s="66" t="inlineStr">
        <is>
          <t xml:space="preserve">    Regional Jets</t>
        </is>
      </c>
      <c r="C99" s="67" t="n">
        <v>203.372162</v>
      </c>
      <c r="D99" s="67" t="n">
        <v>204.170502</v>
      </c>
      <c r="E99" s="67" t="n">
        <v>204.750793</v>
      </c>
      <c r="F99" s="67" t="n">
        <v>205.071686</v>
      </c>
      <c r="G99" s="67" t="n">
        <v>205.106613</v>
      </c>
      <c r="H99" s="67" t="n">
        <v>204.827255</v>
      </c>
      <c r="I99" s="67" t="n">
        <v>204.233231</v>
      </c>
      <c r="J99" s="67" t="n">
        <v>203.356461</v>
      </c>
      <c r="K99" s="67" t="n">
        <v>202.28624</v>
      </c>
      <c r="L99" s="67" t="n">
        <v>201.097412</v>
      </c>
      <c r="M99" s="67" t="n">
        <v>199.894409</v>
      </c>
      <c r="N99" s="67" t="n">
        <v>198.771667</v>
      </c>
      <c r="O99" s="67" t="n">
        <v>197.813766</v>
      </c>
      <c r="P99" s="67" t="n">
        <v>196.977875</v>
      </c>
      <c r="Q99" s="67" t="n">
        <v>196.368927</v>
      </c>
      <c r="R99" s="67" t="n">
        <v>196.234787</v>
      </c>
      <c r="S99" s="67" t="n">
        <v>196.588715</v>
      </c>
      <c r="T99" s="67" t="n">
        <v>197.337219</v>
      </c>
      <c r="U99" s="67" t="n">
        <v>198.58847</v>
      </c>
      <c r="V99" s="67" t="n">
        <v>200.167068</v>
      </c>
      <c r="W99" s="67" t="n">
        <v>202.001083</v>
      </c>
      <c r="X99" s="67" t="n">
        <v>204.081635</v>
      </c>
      <c r="Y99" s="67" t="n">
        <v>206.331207</v>
      </c>
      <c r="Z99" s="67" t="n">
        <v>208.731155</v>
      </c>
      <c r="AA99" s="67" t="n">
        <v>211.288651</v>
      </c>
      <c r="AB99" s="67" t="n">
        <v>213.990784</v>
      </c>
      <c r="AC99" s="67" t="n">
        <v>216.869553</v>
      </c>
      <c r="AD99" s="67" t="n">
        <v>220.050659</v>
      </c>
      <c r="AE99" s="67" t="n">
        <v>223.528992</v>
      </c>
      <c r="AF99" s="67" t="n">
        <v>227.303589</v>
      </c>
      <c r="AG99" s="67" t="n">
        <v>231.357422</v>
      </c>
      <c r="AH99" s="67" t="n">
        <v>235.784317</v>
      </c>
      <c r="AI99" s="103" t="n">
        <v>0.004782</v>
      </c>
      <c r="AJ99" s="69" t="n"/>
      <c r="AK99" s="104" t="n"/>
    </row>
    <row r="100" ht="15" customHeight="1" s="44">
      <c r="A100" s="62" t="inlineStr">
        <is>
          <t>ATS000:act_Russia</t>
        </is>
      </c>
      <c r="B100" s="66" t="inlineStr">
        <is>
          <t xml:space="preserve">  Commonwealth of Independent States</t>
        </is>
      </c>
      <c r="C100" s="67" t="n">
        <v>1263.356689</v>
      </c>
      <c r="D100" s="67" t="n">
        <v>1299.899658</v>
      </c>
      <c r="E100" s="67" t="n">
        <v>1336.939941</v>
      </c>
      <c r="F100" s="67" t="n">
        <v>1374.180542</v>
      </c>
      <c r="G100" s="67" t="n">
        <v>1411.059204</v>
      </c>
      <c r="H100" s="67" t="n">
        <v>1446.802612</v>
      </c>
      <c r="I100" s="67" t="n">
        <v>1482.773926</v>
      </c>
      <c r="J100" s="67" t="n">
        <v>1518.534424</v>
      </c>
      <c r="K100" s="67" t="n">
        <v>1554.237305</v>
      </c>
      <c r="L100" s="67" t="n">
        <v>1589.786621</v>
      </c>
      <c r="M100" s="67" t="n">
        <v>1624.947021</v>
      </c>
      <c r="N100" s="67" t="n">
        <v>1659.442871</v>
      </c>
      <c r="O100" s="67" t="n">
        <v>1694.01123</v>
      </c>
      <c r="P100" s="67" t="n">
        <v>1728.426514</v>
      </c>
      <c r="Q100" s="67" t="n">
        <v>1763.004883</v>
      </c>
      <c r="R100" s="67" t="n">
        <v>1797.950195</v>
      </c>
      <c r="S100" s="67" t="n">
        <v>1832.869629</v>
      </c>
      <c r="T100" s="67" t="n">
        <v>1867.669678</v>
      </c>
      <c r="U100" s="67" t="n">
        <v>1902.453125</v>
      </c>
      <c r="V100" s="67" t="n">
        <v>1937.114624</v>
      </c>
      <c r="W100" s="67" t="n">
        <v>1972.089111</v>
      </c>
      <c r="X100" s="67" t="n">
        <v>2004.744263</v>
      </c>
      <c r="Y100" s="67" t="n">
        <v>2040.699707</v>
      </c>
      <c r="Z100" s="67" t="n">
        <v>2077.361328</v>
      </c>
      <c r="AA100" s="67" t="n">
        <v>2114.532227</v>
      </c>
      <c r="AB100" s="67" t="n">
        <v>2152.416016</v>
      </c>
      <c r="AC100" s="67" t="n">
        <v>2191.012451</v>
      </c>
      <c r="AD100" s="67" t="n">
        <v>2230.096924</v>
      </c>
      <c r="AE100" s="67" t="n">
        <v>2269.238281</v>
      </c>
      <c r="AF100" s="67" t="n">
        <v>2308.955078</v>
      </c>
      <c r="AG100" s="67" t="n">
        <v>2349.374023</v>
      </c>
      <c r="AH100" s="67" t="n">
        <v>2390.476074</v>
      </c>
      <c r="AI100" s="103" t="n">
        <v>0.020785</v>
      </c>
      <c r="AJ100" s="69" t="n"/>
      <c r="AK100" s="104" t="n"/>
    </row>
    <row r="101" ht="15" customHeight="1" s="44">
      <c r="A101" s="62" t="inlineStr">
        <is>
          <t>ATS000:act_Russia-nb</t>
        </is>
      </c>
      <c r="B101" s="66" t="inlineStr">
        <is>
          <t xml:space="preserve">    Narrow Body Aircraft</t>
        </is>
      </c>
      <c r="C101" s="67" t="n">
        <v>774.025757</v>
      </c>
      <c r="D101" s="67" t="n">
        <v>795.8817749999999</v>
      </c>
      <c r="E101" s="67" t="n">
        <v>818.635254</v>
      </c>
      <c r="F101" s="67" t="n">
        <v>841.6203</v>
      </c>
      <c r="G101" s="67" t="n">
        <v>864.479736</v>
      </c>
      <c r="H101" s="67" t="n">
        <v>887.029602</v>
      </c>
      <c r="I101" s="67" t="n">
        <v>909.250183</v>
      </c>
      <c r="J101" s="67" t="n">
        <v>931.153625</v>
      </c>
      <c r="K101" s="67" t="n">
        <v>952.670959</v>
      </c>
      <c r="L101" s="67" t="n">
        <v>973.688232</v>
      </c>
      <c r="M101" s="67" t="n">
        <v>994.011169</v>
      </c>
      <c r="N101" s="67" t="n">
        <v>1013.146362</v>
      </c>
      <c r="O101" s="67" t="n">
        <v>1031.197021</v>
      </c>
      <c r="P101" s="67" t="n">
        <v>1048.324341</v>
      </c>
      <c r="Q101" s="67" t="n">
        <v>1065.055908</v>
      </c>
      <c r="R101" s="67" t="n">
        <v>1081.742676</v>
      </c>
      <c r="S101" s="67" t="n">
        <v>1098.213867</v>
      </c>
      <c r="T101" s="67" t="n">
        <v>1114.412109</v>
      </c>
      <c r="U101" s="67" t="n">
        <v>1130.228516</v>
      </c>
      <c r="V101" s="67" t="n">
        <v>1145.755005</v>
      </c>
      <c r="W101" s="67" t="n">
        <v>1161.330688</v>
      </c>
      <c r="X101" s="67" t="n">
        <v>1177.089844</v>
      </c>
      <c r="Y101" s="67" t="n">
        <v>1193.183105</v>
      </c>
      <c r="Z101" s="67" t="n">
        <v>1209.7677</v>
      </c>
      <c r="AA101" s="67" t="n">
        <v>1226.680176</v>
      </c>
      <c r="AB101" s="67" t="n">
        <v>1244.032959</v>
      </c>
      <c r="AC101" s="67" t="n">
        <v>1261.890259</v>
      </c>
      <c r="AD101" s="67" t="n">
        <v>1280.059082</v>
      </c>
      <c r="AE101" s="67" t="n">
        <v>1298.238037</v>
      </c>
      <c r="AF101" s="67" t="n">
        <v>1316.751465</v>
      </c>
      <c r="AG101" s="67" t="n">
        <v>1335.539795</v>
      </c>
      <c r="AH101" s="67" t="n">
        <v>1354.37915</v>
      </c>
      <c r="AI101" s="103" t="n">
        <v>0.018212</v>
      </c>
      <c r="AJ101" s="69" t="n"/>
      <c r="AK101" s="104" t="n"/>
    </row>
    <row r="102" ht="15" customHeight="1" s="44">
      <c r="A102" s="62" t="inlineStr">
        <is>
          <t>ATS000:act_Russia-wb</t>
        </is>
      </c>
      <c r="B102" s="66" t="inlineStr">
        <is>
          <t xml:space="preserve">    Wide Body Aircraft</t>
        </is>
      </c>
      <c r="C102" s="67" t="n">
        <v>145.633347</v>
      </c>
      <c r="D102" s="67" t="n">
        <v>151.166779</v>
      </c>
      <c r="E102" s="67" t="n">
        <v>156.451309</v>
      </c>
      <c r="F102" s="67" t="n">
        <v>161.880814</v>
      </c>
      <c r="G102" s="67" t="n">
        <v>167.233612</v>
      </c>
      <c r="H102" s="67" t="n">
        <v>171.891174</v>
      </c>
      <c r="I102" s="67" t="n">
        <v>177.205093</v>
      </c>
      <c r="J102" s="67" t="n">
        <v>182.691132</v>
      </c>
      <c r="K102" s="67" t="n">
        <v>188.550079</v>
      </c>
      <c r="L102" s="67" t="n">
        <v>194.758392</v>
      </c>
      <c r="M102" s="67" t="n">
        <v>201.266846</v>
      </c>
      <c r="N102" s="67" t="n">
        <v>208.26857</v>
      </c>
      <c r="O102" s="67" t="n">
        <v>216.348129</v>
      </c>
      <c r="P102" s="67" t="n">
        <v>225.052597</v>
      </c>
      <c r="Q102" s="67" t="n">
        <v>234.136658</v>
      </c>
      <c r="R102" s="67" t="n">
        <v>243.439117</v>
      </c>
      <c r="S102" s="67" t="n">
        <v>252.732574</v>
      </c>
      <c r="T102" s="67" t="n">
        <v>262.030823</v>
      </c>
      <c r="U102" s="67" t="n">
        <v>271.566833</v>
      </c>
      <c r="V102" s="67" t="n">
        <v>281.182556</v>
      </c>
      <c r="W102" s="67" t="n">
        <v>291.032227</v>
      </c>
      <c r="X102" s="67" t="n">
        <v>298.390717</v>
      </c>
      <c r="Y102" s="67" t="n">
        <v>308.737488</v>
      </c>
      <c r="Z102" s="67" t="n">
        <v>319.335602</v>
      </c>
      <c r="AA102" s="67" t="n">
        <v>330.162476</v>
      </c>
      <c r="AB102" s="67" t="n">
        <v>341.316284</v>
      </c>
      <c r="AC102" s="67" t="n">
        <v>352.753723</v>
      </c>
      <c r="AD102" s="67" t="n">
        <v>364.470795</v>
      </c>
      <c r="AE102" s="67" t="n">
        <v>376.373444</v>
      </c>
      <c r="AF102" s="67" t="n">
        <v>388.668671</v>
      </c>
      <c r="AG102" s="67" t="n">
        <v>401.514771</v>
      </c>
      <c r="AH102" s="67" t="n">
        <v>415.099457</v>
      </c>
      <c r="AI102" s="103" t="n">
        <v>0.034365</v>
      </c>
      <c r="AJ102" s="69" t="n"/>
      <c r="AK102" s="104" t="n"/>
    </row>
    <row r="103" ht="15" customHeight="1" s="44">
      <c r="A103" s="62" t="inlineStr">
        <is>
          <t>ATS000:act_Russia-rj</t>
        </is>
      </c>
      <c r="B103" s="66" t="inlineStr">
        <is>
          <t xml:space="preserve">    Regional Jets</t>
        </is>
      </c>
      <c r="C103" s="67" t="n">
        <v>343.69754</v>
      </c>
      <c r="D103" s="67" t="n">
        <v>352.851105</v>
      </c>
      <c r="E103" s="67" t="n">
        <v>361.853455</v>
      </c>
      <c r="F103" s="67" t="n">
        <v>370.679443</v>
      </c>
      <c r="G103" s="67" t="n">
        <v>379.345795</v>
      </c>
      <c r="H103" s="67" t="n">
        <v>387.881805</v>
      </c>
      <c r="I103" s="67" t="n">
        <v>396.318634</v>
      </c>
      <c r="J103" s="67" t="n">
        <v>404.689636</v>
      </c>
      <c r="K103" s="67" t="n">
        <v>413.016266</v>
      </c>
      <c r="L103" s="67" t="n">
        <v>421.339905</v>
      </c>
      <c r="M103" s="67" t="n">
        <v>429.668976</v>
      </c>
      <c r="N103" s="67" t="n">
        <v>438.027985</v>
      </c>
      <c r="O103" s="67" t="n">
        <v>446.466064</v>
      </c>
      <c r="P103" s="67" t="n">
        <v>455.049591</v>
      </c>
      <c r="Q103" s="67" t="n">
        <v>463.812225</v>
      </c>
      <c r="R103" s="67" t="n">
        <v>472.768372</v>
      </c>
      <c r="S103" s="67" t="n">
        <v>481.923218</v>
      </c>
      <c r="T103" s="67" t="n">
        <v>491.226868</v>
      </c>
      <c r="U103" s="67" t="n">
        <v>500.657684</v>
      </c>
      <c r="V103" s="67" t="n">
        <v>510.177155</v>
      </c>
      <c r="W103" s="67" t="n">
        <v>519.726257</v>
      </c>
      <c r="X103" s="67" t="n">
        <v>529.263672</v>
      </c>
      <c r="Y103" s="67" t="n">
        <v>538.779114</v>
      </c>
      <c r="Z103" s="67" t="n">
        <v>548.258118</v>
      </c>
      <c r="AA103" s="67" t="n">
        <v>557.689453</v>
      </c>
      <c r="AB103" s="67" t="n">
        <v>567.06665</v>
      </c>
      <c r="AC103" s="67" t="n">
        <v>576.368408</v>
      </c>
      <c r="AD103" s="67" t="n">
        <v>585.567078</v>
      </c>
      <c r="AE103" s="67" t="n">
        <v>594.62677</v>
      </c>
      <c r="AF103" s="67" t="n">
        <v>603.534851</v>
      </c>
      <c r="AG103" s="67" t="n">
        <v>612.3194580000001</v>
      </c>
      <c r="AH103" s="67" t="n">
        <v>620.997498</v>
      </c>
      <c r="AI103" s="103" t="n">
        <v>0.019266</v>
      </c>
      <c r="AJ103" s="69" t="n"/>
      <c r="AK103" s="104" t="n"/>
    </row>
    <row r="104" ht="15" customHeight="1" s="44">
      <c r="A104" s="62" t="inlineStr">
        <is>
          <t>ATS000:act_China</t>
        </is>
      </c>
      <c r="B104" s="66" t="inlineStr">
        <is>
          <t xml:space="preserve">  China</t>
        </is>
      </c>
      <c r="C104" s="67" t="n">
        <v>4422.994141</v>
      </c>
      <c r="D104" s="67" t="n">
        <v>4884.760742</v>
      </c>
      <c r="E104" s="67" t="n">
        <v>5359.728516</v>
      </c>
      <c r="F104" s="67" t="n">
        <v>5860.331543</v>
      </c>
      <c r="G104" s="67" t="n">
        <v>6350.859863</v>
      </c>
      <c r="H104" s="67" t="n">
        <v>6860.27002</v>
      </c>
      <c r="I104" s="67" t="n">
        <v>7392.932617</v>
      </c>
      <c r="J104" s="67" t="n">
        <v>7935.332031</v>
      </c>
      <c r="K104" s="67" t="n">
        <v>8513.466796999999</v>
      </c>
      <c r="L104" s="67" t="n">
        <v>9113.847656</v>
      </c>
      <c r="M104" s="67" t="n">
        <v>9714.970703000001</v>
      </c>
      <c r="N104" s="67" t="n">
        <v>10354.292969</v>
      </c>
      <c r="O104" s="67" t="n">
        <v>10983.057617</v>
      </c>
      <c r="P104" s="67" t="n">
        <v>11628.414062</v>
      </c>
      <c r="Q104" s="67" t="n">
        <v>12305.232422</v>
      </c>
      <c r="R104" s="67" t="n">
        <v>12994.988281</v>
      </c>
      <c r="S104" s="67" t="n">
        <v>13705.773438</v>
      </c>
      <c r="T104" s="67" t="n">
        <v>14437.082031</v>
      </c>
      <c r="U104" s="67" t="n">
        <v>15188.026367</v>
      </c>
      <c r="V104" s="67" t="n">
        <v>15958.956055</v>
      </c>
      <c r="W104" s="67" t="n">
        <v>16722.707031</v>
      </c>
      <c r="X104" s="67" t="n">
        <v>17434.71875</v>
      </c>
      <c r="Y104" s="67" t="n">
        <v>18225.933594</v>
      </c>
      <c r="Z104" s="67" t="n">
        <v>19035.435547</v>
      </c>
      <c r="AA104" s="67" t="n">
        <v>19811.544922</v>
      </c>
      <c r="AB104" s="67" t="n">
        <v>20638.294922</v>
      </c>
      <c r="AC104" s="67" t="n">
        <v>21422.673828</v>
      </c>
      <c r="AD104" s="67" t="n">
        <v>22256.927734</v>
      </c>
      <c r="AE104" s="67" t="n">
        <v>23033.798828</v>
      </c>
      <c r="AF104" s="67" t="n">
        <v>23885.296875</v>
      </c>
      <c r="AG104" s="67" t="n">
        <v>24682.544922</v>
      </c>
      <c r="AH104" s="67" t="n">
        <v>25500.136719</v>
      </c>
      <c r="AI104" s="103" t="n">
        <v>0.058139</v>
      </c>
      <c r="AJ104" s="69" t="n"/>
      <c r="AK104" s="104" t="n"/>
    </row>
    <row r="105" ht="15" customHeight="1" s="44">
      <c r="A105" s="62" t="inlineStr">
        <is>
          <t>ATS000:act_China-nb</t>
        </is>
      </c>
      <c r="B105" s="66" t="inlineStr">
        <is>
          <t xml:space="preserve">    Narrow Body Aircraft</t>
        </is>
      </c>
      <c r="C105" s="67" t="n">
        <v>3469.880127</v>
      </c>
      <c r="D105" s="67" t="n">
        <v>3831.328613</v>
      </c>
      <c r="E105" s="67" t="n">
        <v>4210.631348</v>
      </c>
      <c r="F105" s="67" t="n">
        <v>4602.924805</v>
      </c>
      <c r="G105" s="67" t="n">
        <v>4997.364258</v>
      </c>
      <c r="H105" s="67" t="n">
        <v>5408.635254</v>
      </c>
      <c r="I105" s="67" t="n">
        <v>5839.770996</v>
      </c>
      <c r="J105" s="67" t="n">
        <v>6292.407227</v>
      </c>
      <c r="K105" s="67" t="n">
        <v>6761.412109</v>
      </c>
      <c r="L105" s="67" t="n">
        <v>7248.785645</v>
      </c>
      <c r="M105" s="67" t="n">
        <v>7754.213867</v>
      </c>
      <c r="N105" s="67" t="n">
        <v>8276.723633</v>
      </c>
      <c r="O105" s="67" t="n">
        <v>8801.604492</v>
      </c>
      <c r="P105" s="67" t="n">
        <v>9343.236328000001</v>
      </c>
      <c r="Q105" s="67" t="n">
        <v>9901.992188</v>
      </c>
      <c r="R105" s="67" t="n">
        <v>10478.706055</v>
      </c>
      <c r="S105" s="67" t="n">
        <v>11071.036133</v>
      </c>
      <c r="T105" s="67" t="n">
        <v>11678.764648</v>
      </c>
      <c r="U105" s="67" t="n">
        <v>12300.50293</v>
      </c>
      <c r="V105" s="67" t="n">
        <v>12936.494141</v>
      </c>
      <c r="W105" s="67" t="n">
        <v>13569.354492</v>
      </c>
      <c r="X105" s="67" t="n">
        <v>14169.570312</v>
      </c>
      <c r="Y105" s="67" t="n">
        <v>14816.330078</v>
      </c>
      <c r="Z105" s="67" t="n">
        <v>15470.614258</v>
      </c>
      <c r="AA105" s="67" t="n">
        <v>16129.895508</v>
      </c>
      <c r="AB105" s="67" t="n">
        <v>16792.859375</v>
      </c>
      <c r="AC105" s="67" t="n">
        <v>17457.908203</v>
      </c>
      <c r="AD105" s="67" t="n">
        <v>18125.642578</v>
      </c>
      <c r="AE105" s="67" t="n">
        <v>18796.701172</v>
      </c>
      <c r="AF105" s="67" t="n">
        <v>19466.800781</v>
      </c>
      <c r="AG105" s="67" t="n">
        <v>20134.980469</v>
      </c>
      <c r="AH105" s="67" t="n">
        <v>20802.761719</v>
      </c>
      <c r="AI105" s="103" t="n">
        <v>0.059475</v>
      </c>
      <c r="AJ105" s="69" t="n"/>
      <c r="AK105" s="104" t="n"/>
    </row>
    <row r="106" ht="15" customHeight="1" s="44">
      <c r="A106" s="62" t="inlineStr">
        <is>
          <t>ATS000:act_China-wb</t>
        </is>
      </c>
      <c r="B106" s="66" t="inlineStr">
        <is>
          <t xml:space="preserve">    Wide Body Aircraft</t>
        </is>
      </c>
      <c r="C106" s="67" t="n">
        <v>680.442139</v>
      </c>
      <c r="D106" s="67" t="n">
        <v>754.730408</v>
      </c>
      <c r="E106" s="67" t="n">
        <v>826.014282</v>
      </c>
      <c r="F106" s="67" t="n">
        <v>908.647522</v>
      </c>
      <c r="G106" s="67" t="n">
        <v>978.636658</v>
      </c>
      <c r="H106" s="67" t="n">
        <v>1049.61853</v>
      </c>
      <c r="I106" s="67" t="n">
        <v>1122.9646</v>
      </c>
      <c r="J106" s="67" t="n">
        <v>1183.609497</v>
      </c>
      <c r="K106" s="67" t="n">
        <v>1262.683594</v>
      </c>
      <c r="L106" s="67" t="n">
        <v>1344.676025</v>
      </c>
      <c r="M106" s="67" t="n">
        <v>1408.433838</v>
      </c>
      <c r="N106" s="67" t="n">
        <v>1492.460083</v>
      </c>
      <c r="O106" s="67" t="n">
        <v>1562.748535</v>
      </c>
      <c r="P106" s="67" t="n">
        <v>1632.108398</v>
      </c>
      <c r="Q106" s="67" t="n">
        <v>1715.004272</v>
      </c>
      <c r="R106" s="67" t="n">
        <v>1792.091064</v>
      </c>
      <c r="S106" s="67" t="n">
        <v>1873.823853</v>
      </c>
      <c r="T106" s="67" t="n">
        <v>1959.922729</v>
      </c>
      <c r="U106" s="67" t="n">
        <v>2050.897461</v>
      </c>
      <c r="V106" s="67" t="n">
        <v>2146.852295</v>
      </c>
      <c r="W106" s="67" t="n">
        <v>2238.025146</v>
      </c>
      <c r="X106" s="67" t="n">
        <v>2309.459473</v>
      </c>
      <c r="Y106" s="67" t="n">
        <v>2412.863525</v>
      </c>
      <c r="Z106" s="67" t="n">
        <v>2526.346436</v>
      </c>
      <c r="AA106" s="67" t="n">
        <v>2600.738281</v>
      </c>
      <c r="AB106" s="67" t="n">
        <v>2721.368408</v>
      </c>
      <c r="AC106" s="67" t="n">
        <v>2796.829346</v>
      </c>
      <c r="AD106" s="67" t="n">
        <v>2918.750244</v>
      </c>
      <c r="AE106" s="67" t="n">
        <v>2979.321289</v>
      </c>
      <c r="AF106" s="67" t="n">
        <v>3087.814941</v>
      </c>
      <c r="AG106" s="67" t="n">
        <v>3138.4375</v>
      </c>
      <c r="AH106" s="67" t="n">
        <v>3210.54126</v>
      </c>
      <c r="AI106" s="103" t="n">
        <v>0.05132</v>
      </c>
      <c r="AJ106" s="69" t="n"/>
      <c r="AK106" s="104" t="n"/>
    </row>
    <row r="107" ht="15" customHeight="1" s="44">
      <c r="A107" s="62" t="inlineStr">
        <is>
          <t>ATS000:act_China-rj</t>
        </is>
      </c>
      <c r="B107" s="66" t="inlineStr">
        <is>
          <t xml:space="preserve">    Regional Jets</t>
        </is>
      </c>
      <c r="C107" s="67" t="n">
        <v>272.671875</v>
      </c>
      <c r="D107" s="67" t="n">
        <v>298.701904</v>
      </c>
      <c r="E107" s="67" t="n">
        <v>323.082855</v>
      </c>
      <c r="F107" s="67" t="n">
        <v>348.759277</v>
      </c>
      <c r="G107" s="67" t="n">
        <v>374.85907</v>
      </c>
      <c r="H107" s="67" t="n">
        <v>402.016113</v>
      </c>
      <c r="I107" s="67" t="n">
        <v>430.197021</v>
      </c>
      <c r="J107" s="67" t="n">
        <v>459.315491</v>
      </c>
      <c r="K107" s="67" t="n">
        <v>489.371033</v>
      </c>
      <c r="L107" s="67" t="n">
        <v>520.385803</v>
      </c>
      <c r="M107" s="67" t="n">
        <v>552.3232420000001</v>
      </c>
      <c r="N107" s="67" t="n">
        <v>585.109497</v>
      </c>
      <c r="O107" s="67" t="n">
        <v>618.7044069999999</v>
      </c>
      <c r="P107" s="67" t="n">
        <v>653.069397</v>
      </c>
      <c r="Q107" s="67" t="n">
        <v>688.236755</v>
      </c>
      <c r="R107" s="67" t="n">
        <v>724.191895</v>
      </c>
      <c r="S107" s="67" t="n">
        <v>760.912659</v>
      </c>
      <c r="T107" s="67" t="n">
        <v>798.3946529999999</v>
      </c>
      <c r="U107" s="67" t="n">
        <v>836.6256100000001</v>
      </c>
      <c r="V107" s="67" t="n">
        <v>875.6098019999999</v>
      </c>
      <c r="W107" s="67" t="n">
        <v>915.326904</v>
      </c>
      <c r="X107" s="67" t="n">
        <v>955.690308</v>
      </c>
      <c r="Y107" s="67" t="n">
        <v>996.739563</v>
      </c>
      <c r="Z107" s="67" t="n">
        <v>1038.475098</v>
      </c>
      <c r="AA107" s="67" t="n">
        <v>1080.911987</v>
      </c>
      <c r="AB107" s="67" t="n">
        <v>1124.066528</v>
      </c>
      <c r="AC107" s="67" t="n">
        <v>1167.936401</v>
      </c>
      <c r="AD107" s="67" t="n">
        <v>1212.534912</v>
      </c>
      <c r="AE107" s="67" t="n">
        <v>1257.776123</v>
      </c>
      <c r="AF107" s="67" t="n">
        <v>1330.682007</v>
      </c>
      <c r="AG107" s="67" t="n">
        <v>1409.126831</v>
      </c>
      <c r="AH107" s="67" t="n">
        <v>1486.833252</v>
      </c>
      <c r="AI107" s="103" t="n">
        <v>0.056239</v>
      </c>
      <c r="AJ107" s="69" t="n"/>
      <c r="AK107" s="104" t="n"/>
    </row>
    <row r="108" ht="15" customHeight="1" s="44">
      <c r="A108" s="62" t="inlineStr">
        <is>
          <t>ATS000:act_NE_Asia</t>
        </is>
      </c>
      <c r="B108" s="66" t="inlineStr">
        <is>
          <t xml:space="preserve">  Northeast Asia</t>
        </is>
      </c>
      <c r="C108" s="67" t="n">
        <v>1123.510498</v>
      </c>
      <c r="D108" s="67" t="n">
        <v>1189.564209</v>
      </c>
      <c r="E108" s="67" t="n">
        <v>1255.248047</v>
      </c>
      <c r="F108" s="67" t="n">
        <v>1320.569214</v>
      </c>
      <c r="G108" s="67" t="n">
        <v>1385.600952</v>
      </c>
      <c r="H108" s="67" t="n">
        <v>1450.095581</v>
      </c>
      <c r="I108" s="67" t="n">
        <v>1513.995117</v>
      </c>
      <c r="J108" s="67" t="n">
        <v>1577.082764</v>
      </c>
      <c r="K108" s="67" t="n">
        <v>1639.075806</v>
      </c>
      <c r="L108" s="67" t="n">
        <v>1699.919312</v>
      </c>
      <c r="M108" s="67" t="n">
        <v>1760.007935</v>
      </c>
      <c r="N108" s="67" t="n">
        <v>1818.60498</v>
      </c>
      <c r="O108" s="67" t="n">
        <v>1875.073242</v>
      </c>
      <c r="P108" s="67" t="n">
        <v>1929.754395</v>
      </c>
      <c r="Q108" s="67" t="n">
        <v>1982.584839</v>
      </c>
      <c r="R108" s="67" t="n">
        <v>2033.434937</v>
      </c>
      <c r="S108" s="67" t="n">
        <v>2082.487549</v>
      </c>
      <c r="T108" s="67" t="n">
        <v>2129.756348</v>
      </c>
      <c r="U108" s="67" t="n">
        <v>2175.406738</v>
      </c>
      <c r="V108" s="67" t="n">
        <v>2219.624756</v>
      </c>
      <c r="W108" s="67" t="n">
        <v>2262.209473</v>
      </c>
      <c r="X108" s="67" t="n">
        <v>2302.041504</v>
      </c>
      <c r="Y108" s="67" t="n">
        <v>2340.169189</v>
      </c>
      <c r="Z108" s="67" t="n">
        <v>2376.552002</v>
      </c>
      <c r="AA108" s="67" t="n">
        <v>2411.245117</v>
      </c>
      <c r="AB108" s="67" t="n">
        <v>2444.063965</v>
      </c>
      <c r="AC108" s="67" t="n">
        <v>2475.123779</v>
      </c>
      <c r="AD108" s="67" t="n">
        <v>2504.178955</v>
      </c>
      <c r="AE108" s="67" t="n">
        <v>2531.105713</v>
      </c>
      <c r="AF108" s="67" t="n">
        <v>2556.11084</v>
      </c>
      <c r="AG108" s="67" t="n">
        <v>2579.85376</v>
      </c>
      <c r="AH108" s="67" t="n">
        <v>2601.854492</v>
      </c>
      <c r="AI108" s="103" t="n">
        <v>0.02746</v>
      </c>
      <c r="AJ108" s="69" t="n"/>
      <c r="AK108" s="104" t="n"/>
    </row>
    <row r="109" ht="15" customHeight="1" s="44">
      <c r="A109" s="62" t="inlineStr">
        <is>
          <t>ATS000:act_NE_Asia-nb</t>
        </is>
      </c>
      <c r="B109" s="66" t="inlineStr">
        <is>
          <t xml:space="preserve">    Narrow Body Aircraft</t>
        </is>
      </c>
      <c r="C109" s="67" t="n">
        <v>525.915649</v>
      </c>
      <c r="D109" s="67" t="n">
        <v>559.517883</v>
      </c>
      <c r="E109" s="67" t="n">
        <v>593.458374</v>
      </c>
      <c r="F109" s="67" t="n">
        <v>627.591492</v>
      </c>
      <c r="G109" s="67" t="n">
        <v>661.87323</v>
      </c>
      <c r="H109" s="67" t="n">
        <v>696.225159</v>
      </c>
      <c r="I109" s="67" t="n">
        <v>730.753296</v>
      </c>
      <c r="J109" s="67" t="n">
        <v>765.331543</v>
      </c>
      <c r="K109" s="67" t="n">
        <v>799.704285</v>
      </c>
      <c r="L109" s="67" t="n">
        <v>833.764832</v>
      </c>
      <c r="M109" s="67" t="n">
        <v>867.483582</v>
      </c>
      <c r="N109" s="67" t="n">
        <v>900.778503</v>
      </c>
      <c r="O109" s="67" t="n">
        <v>933.513855</v>
      </c>
      <c r="P109" s="67" t="n">
        <v>965.584961</v>
      </c>
      <c r="Q109" s="67" t="n">
        <v>996.9056399999999</v>
      </c>
      <c r="R109" s="67" t="n">
        <v>1027.306885</v>
      </c>
      <c r="S109" s="67" t="n">
        <v>1056.833374</v>
      </c>
      <c r="T109" s="67" t="n">
        <v>1085.363892</v>
      </c>
      <c r="U109" s="67" t="n">
        <v>1112.992798</v>
      </c>
      <c r="V109" s="67" t="n">
        <v>1139.90271</v>
      </c>
      <c r="W109" s="67" t="n">
        <v>1165.977051</v>
      </c>
      <c r="X109" s="67" t="n">
        <v>1190.088623</v>
      </c>
      <c r="Y109" s="67" t="n">
        <v>1213.21814</v>
      </c>
      <c r="Z109" s="67" t="n">
        <v>1235.321411</v>
      </c>
      <c r="AA109" s="67" t="n">
        <v>1256.445068</v>
      </c>
      <c r="AB109" s="67" t="n">
        <v>1276.390137</v>
      </c>
      <c r="AC109" s="67" t="n">
        <v>1295.299927</v>
      </c>
      <c r="AD109" s="67" t="n">
        <v>1312.955444</v>
      </c>
      <c r="AE109" s="67" t="n">
        <v>1329.24707</v>
      </c>
      <c r="AF109" s="67" t="n">
        <v>1344.373901</v>
      </c>
      <c r="AG109" s="67" t="n">
        <v>1358.929321</v>
      </c>
      <c r="AH109" s="67" t="n">
        <v>1372.37146</v>
      </c>
      <c r="AI109" s="103" t="n">
        <v>0.031424</v>
      </c>
      <c r="AJ109" s="69" t="n"/>
      <c r="AK109" s="104" t="n"/>
    </row>
    <row r="110" ht="15" customHeight="1" s="44">
      <c r="A110" s="62" t="inlineStr">
        <is>
          <t>ATS000:act_NE_Asia-wb</t>
        </is>
      </c>
      <c r="B110" s="66" t="inlineStr">
        <is>
          <t xml:space="preserve">    Wide Body Aircraft</t>
        </is>
      </c>
      <c r="C110" s="67" t="n">
        <v>478.669312</v>
      </c>
      <c r="D110" s="67" t="n">
        <v>505.884644</v>
      </c>
      <c r="E110" s="67" t="n">
        <v>532.443542</v>
      </c>
      <c r="F110" s="67" t="n">
        <v>558.519165</v>
      </c>
      <c r="G110" s="67" t="n">
        <v>584.247498</v>
      </c>
      <c r="H110" s="67" t="n">
        <v>609.470276</v>
      </c>
      <c r="I110" s="67" t="n">
        <v>634.038513</v>
      </c>
      <c r="J110" s="67" t="n">
        <v>657.875122</v>
      </c>
      <c r="K110" s="67" t="n">
        <v>680.9655760000001</v>
      </c>
      <c r="L110" s="67" t="n">
        <v>703.371765</v>
      </c>
      <c r="M110" s="67" t="n">
        <v>725.529297</v>
      </c>
      <c r="N110" s="67" t="n">
        <v>746.799072</v>
      </c>
      <c r="O110" s="67" t="n">
        <v>766.696716</v>
      </c>
      <c r="P110" s="67" t="n">
        <v>785.674927</v>
      </c>
      <c r="Q110" s="67" t="n">
        <v>803.755676</v>
      </c>
      <c r="R110" s="67" t="n">
        <v>820.978333</v>
      </c>
      <c r="S110" s="67" t="n">
        <v>837.478394</v>
      </c>
      <c r="T110" s="67" t="n">
        <v>853.396606</v>
      </c>
      <c r="U110" s="67" t="n">
        <v>868.799072</v>
      </c>
      <c r="V110" s="67" t="n">
        <v>883.675537</v>
      </c>
      <c r="W110" s="67" t="n">
        <v>897.918762</v>
      </c>
      <c r="X110" s="67" t="n">
        <v>911.516357</v>
      </c>
      <c r="Y110" s="67" t="n">
        <v>924.52002</v>
      </c>
      <c r="Z110" s="67" t="n">
        <v>936.925964</v>
      </c>
      <c r="AA110" s="67" t="n">
        <v>948.7310179999999</v>
      </c>
      <c r="AB110" s="67" t="n">
        <v>959.931519</v>
      </c>
      <c r="AC110" s="67" t="n">
        <v>970.483521</v>
      </c>
      <c r="AD110" s="67" t="n">
        <v>980.3359380000001</v>
      </c>
      <c r="AE110" s="67" t="n">
        <v>989.448486</v>
      </c>
      <c r="AF110" s="67" t="n">
        <v>997.817993</v>
      </c>
      <c r="AG110" s="67" t="n">
        <v>1005.511475</v>
      </c>
      <c r="AH110" s="67" t="n">
        <v>1012.589478</v>
      </c>
      <c r="AI110" s="103" t="n">
        <v>0.024464</v>
      </c>
      <c r="AJ110" s="69" t="n"/>
      <c r="AK110" s="104" t="n"/>
    </row>
    <row r="111" ht="15" customHeight="1" s="44">
      <c r="A111" s="62" t="inlineStr">
        <is>
          <t>ATS000:act_NE_Asia-rj</t>
        </is>
      </c>
      <c r="B111" s="66" t="inlineStr">
        <is>
          <t xml:space="preserve">    Regional Jets</t>
        </is>
      </c>
      <c r="C111" s="67" t="n">
        <v>118.925545</v>
      </c>
      <c r="D111" s="67" t="n">
        <v>124.161568</v>
      </c>
      <c r="E111" s="67" t="n">
        <v>129.346252</v>
      </c>
      <c r="F111" s="67" t="n">
        <v>134.458664</v>
      </c>
      <c r="G111" s="67" t="n">
        <v>139.480194</v>
      </c>
      <c r="H111" s="67" t="n">
        <v>144.400116</v>
      </c>
      <c r="I111" s="67" t="n">
        <v>149.203384</v>
      </c>
      <c r="J111" s="67" t="n">
        <v>153.87616</v>
      </c>
      <c r="K111" s="67" t="n">
        <v>158.405914</v>
      </c>
      <c r="L111" s="67" t="n">
        <v>162.7827</v>
      </c>
      <c r="M111" s="67" t="n">
        <v>166.994965</v>
      </c>
      <c r="N111" s="67" t="n">
        <v>171.027374</v>
      </c>
      <c r="O111" s="67" t="n">
        <v>174.86264</v>
      </c>
      <c r="P111" s="67" t="n">
        <v>178.494446</v>
      </c>
      <c r="Q111" s="67" t="n">
        <v>181.923416</v>
      </c>
      <c r="R111" s="67" t="n">
        <v>185.149826</v>
      </c>
      <c r="S111" s="67" t="n">
        <v>188.175674</v>
      </c>
      <c r="T111" s="67" t="n">
        <v>190.995926</v>
      </c>
      <c r="U111" s="67" t="n">
        <v>193.614868</v>
      </c>
      <c r="V111" s="67" t="n">
        <v>196.046539</v>
      </c>
      <c r="W111" s="67" t="n">
        <v>198.31366</v>
      </c>
      <c r="X111" s="67" t="n">
        <v>200.436508</v>
      </c>
      <c r="Y111" s="67" t="n">
        <v>202.430832</v>
      </c>
      <c r="Z111" s="67" t="n">
        <v>204.304779</v>
      </c>
      <c r="AA111" s="67" t="n">
        <v>206.069183</v>
      </c>
      <c r="AB111" s="67" t="n">
        <v>207.742233</v>
      </c>
      <c r="AC111" s="67" t="n">
        <v>209.340363</v>
      </c>
      <c r="AD111" s="67" t="n">
        <v>210.887512</v>
      </c>
      <c r="AE111" s="67" t="n">
        <v>212.410172</v>
      </c>
      <c r="AF111" s="67" t="n">
        <v>213.91893</v>
      </c>
      <c r="AG111" s="67" t="n">
        <v>215.412903</v>
      </c>
      <c r="AH111" s="67" t="n">
        <v>216.8936</v>
      </c>
      <c r="AI111" s="103" t="n">
        <v>0.019573</v>
      </c>
      <c r="AJ111" s="69" t="n"/>
      <c r="AK111" s="104" t="n"/>
    </row>
    <row r="112" ht="15" customHeight="1" s="44">
      <c r="A112" s="62" t="inlineStr">
        <is>
          <t>ATS000:act_SE_Asia</t>
        </is>
      </c>
      <c r="B112" s="66" t="inlineStr">
        <is>
          <t xml:space="preserve">  Southeast Asia</t>
        </is>
      </c>
      <c r="C112" s="67" t="n">
        <v>2613.510498</v>
      </c>
      <c r="D112" s="67" t="n">
        <v>2858.980469</v>
      </c>
      <c r="E112" s="67" t="n">
        <v>3114.253418</v>
      </c>
      <c r="F112" s="67" t="n">
        <v>3380.665039</v>
      </c>
      <c r="G112" s="67" t="n">
        <v>3658.603271</v>
      </c>
      <c r="H112" s="67" t="n">
        <v>3948.580566</v>
      </c>
      <c r="I112" s="67" t="n">
        <v>4250.465332</v>
      </c>
      <c r="J112" s="67" t="n">
        <v>4564.131348</v>
      </c>
      <c r="K112" s="67" t="n">
        <v>4888.696289</v>
      </c>
      <c r="L112" s="67" t="n">
        <v>5224.641602</v>
      </c>
      <c r="M112" s="67" t="n">
        <v>5573.563477</v>
      </c>
      <c r="N112" s="67" t="n">
        <v>5936.260254</v>
      </c>
      <c r="O112" s="67" t="n">
        <v>6311.848145</v>
      </c>
      <c r="P112" s="67" t="n">
        <v>6695.928711</v>
      </c>
      <c r="Q112" s="67" t="n">
        <v>7094.487793</v>
      </c>
      <c r="R112" s="67" t="n">
        <v>7507.288086</v>
      </c>
      <c r="S112" s="67" t="n">
        <v>7931.67041</v>
      </c>
      <c r="T112" s="67" t="n">
        <v>8366.133789</v>
      </c>
      <c r="U112" s="67" t="n">
        <v>8813.615234000001</v>
      </c>
      <c r="V112" s="67" t="n">
        <v>9272.356444999999</v>
      </c>
      <c r="W112" s="67" t="n">
        <v>9743.571289</v>
      </c>
      <c r="X112" s="67" t="n">
        <v>10228.949219</v>
      </c>
      <c r="Y112" s="67" t="n">
        <v>10729.089844</v>
      </c>
      <c r="Z112" s="67" t="n">
        <v>11241.818359</v>
      </c>
      <c r="AA112" s="67" t="n">
        <v>11765.632812</v>
      </c>
      <c r="AB112" s="67" t="n">
        <v>12300.56543</v>
      </c>
      <c r="AC112" s="67" t="n">
        <v>12848.630859</v>
      </c>
      <c r="AD112" s="67" t="n">
        <v>13405.821289</v>
      </c>
      <c r="AE112" s="67" t="n">
        <v>13971.935547</v>
      </c>
      <c r="AF112" s="67" t="n">
        <v>14549.634766</v>
      </c>
      <c r="AG112" s="67" t="n">
        <v>15134.383789</v>
      </c>
      <c r="AH112" s="67" t="n">
        <v>15730.121094</v>
      </c>
      <c r="AI112" s="103" t="n">
        <v>0.059608</v>
      </c>
      <c r="AJ112" s="69" t="n"/>
      <c r="AK112" s="104" t="n"/>
    </row>
    <row r="113" ht="15" customHeight="1" s="44">
      <c r="A113" s="62" t="inlineStr">
        <is>
          <t>ATS000:act_SE_Asia-nb</t>
        </is>
      </c>
      <c r="B113" s="66" t="inlineStr">
        <is>
          <t xml:space="preserve">    Narrow Body Aircraft</t>
        </is>
      </c>
      <c r="C113" s="67" t="n">
        <v>1520.419556</v>
      </c>
      <c r="D113" s="67" t="n">
        <v>1670.955566</v>
      </c>
      <c r="E113" s="67" t="n">
        <v>1827.833496</v>
      </c>
      <c r="F113" s="67" t="n">
        <v>1991.953613</v>
      </c>
      <c r="G113" s="67" t="n">
        <v>2163.638672</v>
      </c>
      <c r="H113" s="67" t="n">
        <v>2343.039551</v>
      </c>
      <c r="I113" s="67" t="n">
        <v>2530.124023</v>
      </c>
      <c r="J113" s="67" t="n">
        <v>2724.957275</v>
      </c>
      <c r="K113" s="67" t="n">
        <v>2927.109863</v>
      </c>
      <c r="L113" s="67" t="n">
        <v>3136.454346</v>
      </c>
      <c r="M113" s="67" t="n">
        <v>3354.002441</v>
      </c>
      <c r="N113" s="67" t="n">
        <v>3580.604004</v>
      </c>
      <c r="O113" s="67" t="n">
        <v>3815.400146</v>
      </c>
      <c r="P113" s="67" t="n">
        <v>4055.642578</v>
      </c>
      <c r="Q113" s="67" t="n">
        <v>4306.035156</v>
      </c>
      <c r="R113" s="67" t="n">
        <v>4566.666016</v>
      </c>
      <c r="S113" s="67" t="n">
        <v>4835.293945</v>
      </c>
      <c r="T113" s="67" t="n">
        <v>5109.140137</v>
      </c>
      <c r="U113" s="67" t="n">
        <v>5392.246582</v>
      </c>
      <c r="V113" s="67" t="n">
        <v>5683.70459</v>
      </c>
      <c r="W113" s="67" t="n">
        <v>5983.629883</v>
      </c>
      <c r="X113" s="67" t="n">
        <v>6292.46875</v>
      </c>
      <c r="Y113" s="67" t="n">
        <v>6610.056152</v>
      </c>
      <c r="Z113" s="67" t="n">
        <v>6935.537109</v>
      </c>
      <c r="AA113" s="67" t="n">
        <v>7268.069824</v>
      </c>
      <c r="AB113" s="67" t="n">
        <v>7607.054688</v>
      </c>
      <c r="AC113" s="67" t="n">
        <v>7954.486816</v>
      </c>
      <c r="AD113" s="67" t="n">
        <v>8306.536133</v>
      </c>
      <c r="AE113" s="67" t="n">
        <v>8663.277344</v>
      </c>
      <c r="AF113" s="67" t="n">
        <v>9026.321289</v>
      </c>
      <c r="AG113" s="67" t="n">
        <v>9394.191406</v>
      </c>
      <c r="AH113" s="67" t="n">
        <v>9768.822265999999</v>
      </c>
      <c r="AI113" s="103" t="n">
        <v>0.061844</v>
      </c>
      <c r="AJ113" s="69" t="n"/>
      <c r="AK113" s="104" t="n"/>
    </row>
    <row r="114" ht="15" customHeight="1" s="44">
      <c r="A114" s="62" t="inlineStr">
        <is>
          <t>ATS000:act_SE_Asia-wb</t>
        </is>
      </c>
      <c r="B114" s="66" t="inlineStr">
        <is>
          <t xml:space="preserve">    Wide Body Aircraft</t>
        </is>
      </c>
      <c r="C114" s="67" t="n">
        <v>615.460022</v>
      </c>
      <c r="D114" s="67" t="n">
        <v>672.416748</v>
      </c>
      <c r="E114" s="67" t="n">
        <v>731.434753</v>
      </c>
      <c r="F114" s="67" t="n">
        <v>792.84845</v>
      </c>
      <c r="G114" s="67" t="n">
        <v>856.63446</v>
      </c>
      <c r="H114" s="67" t="n">
        <v>923.087585</v>
      </c>
      <c r="I114" s="67" t="n">
        <v>992.092041</v>
      </c>
      <c r="J114" s="67" t="n">
        <v>1063.540894</v>
      </c>
      <c r="K114" s="67" t="n">
        <v>1136.785278</v>
      </c>
      <c r="L114" s="67" t="n">
        <v>1212.363892</v>
      </c>
      <c r="M114" s="67" t="n">
        <v>1290.846924</v>
      </c>
      <c r="N114" s="67" t="n">
        <v>1372.140747</v>
      </c>
      <c r="O114" s="67" t="n">
        <v>1456.184937</v>
      </c>
      <c r="P114" s="67" t="n">
        <v>1541.311035</v>
      </c>
      <c r="Q114" s="67" t="n">
        <v>1628.724609</v>
      </c>
      <c r="R114" s="67" t="n">
        <v>1718.040283</v>
      </c>
      <c r="S114" s="67" t="n">
        <v>1808.829224</v>
      </c>
      <c r="T114" s="67" t="n">
        <v>1902.373413</v>
      </c>
      <c r="U114" s="67" t="n">
        <v>1997.769165</v>
      </c>
      <c r="V114" s="67" t="n">
        <v>2094.12085</v>
      </c>
      <c r="W114" s="67" t="n">
        <v>2192.521729</v>
      </c>
      <c r="X114" s="67" t="n">
        <v>2294.040527</v>
      </c>
      <c r="Y114" s="67" t="n">
        <v>2399.683105</v>
      </c>
      <c r="Z114" s="67" t="n">
        <v>2508.17041</v>
      </c>
      <c r="AA114" s="67" t="n">
        <v>2618.747314</v>
      </c>
      <c r="AB114" s="67" t="n">
        <v>2732.168457</v>
      </c>
      <c r="AC114" s="67" t="n">
        <v>2848.51001</v>
      </c>
      <c r="AD114" s="67" t="n">
        <v>2967.710449</v>
      </c>
      <c r="AE114" s="67" t="n">
        <v>3089.651855</v>
      </c>
      <c r="AF114" s="67" t="n">
        <v>3215.391846</v>
      </c>
      <c r="AG114" s="67" t="n">
        <v>3341.984863</v>
      </c>
      <c r="AH114" s="67" t="n">
        <v>3471.244629</v>
      </c>
      <c r="AI114" s="103" t="n">
        <v>0.057389</v>
      </c>
      <c r="AJ114" s="69" t="n"/>
      <c r="AK114" s="104" t="n"/>
    </row>
    <row r="115" ht="15" customHeight="1" s="44">
      <c r="A115" s="62" t="inlineStr">
        <is>
          <t>ATS000:act_SE_Asia-rj</t>
        </is>
      </c>
      <c r="B115" s="66" t="inlineStr">
        <is>
          <t xml:space="preserve">    Regional Jets</t>
        </is>
      </c>
      <c r="C115" s="67" t="n">
        <v>477.630859</v>
      </c>
      <c r="D115" s="67" t="n">
        <v>515.608215</v>
      </c>
      <c r="E115" s="67" t="n">
        <v>554.985107</v>
      </c>
      <c r="F115" s="67" t="n">
        <v>595.862976</v>
      </c>
      <c r="G115" s="67" t="n">
        <v>638.330078</v>
      </c>
      <c r="H115" s="67" t="n">
        <v>682.45343</v>
      </c>
      <c r="I115" s="67" t="n">
        <v>728.249207</v>
      </c>
      <c r="J115" s="67" t="n">
        <v>775.633179</v>
      </c>
      <c r="K115" s="67" t="n">
        <v>824.801453</v>
      </c>
      <c r="L115" s="67" t="n">
        <v>875.8232420000001</v>
      </c>
      <c r="M115" s="67" t="n">
        <v>928.713928</v>
      </c>
      <c r="N115" s="67" t="n">
        <v>983.515503</v>
      </c>
      <c r="O115" s="67" t="n">
        <v>1040.263062</v>
      </c>
      <c r="P115" s="67" t="n">
        <v>1098.974976</v>
      </c>
      <c r="Q115" s="67" t="n">
        <v>1159.728149</v>
      </c>
      <c r="R115" s="67" t="n">
        <v>1222.581909</v>
      </c>
      <c r="S115" s="67" t="n">
        <v>1287.547363</v>
      </c>
      <c r="T115" s="67" t="n">
        <v>1354.620361</v>
      </c>
      <c r="U115" s="67" t="n">
        <v>1423.599121</v>
      </c>
      <c r="V115" s="67" t="n">
        <v>1494.531616</v>
      </c>
      <c r="W115" s="67" t="n">
        <v>1567.4198</v>
      </c>
      <c r="X115" s="67" t="n">
        <v>1642.439941</v>
      </c>
      <c r="Y115" s="67" t="n">
        <v>1719.350098</v>
      </c>
      <c r="Z115" s="67" t="n">
        <v>1798.111816</v>
      </c>
      <c r="AA115" s="67" t="n">
        <v>1878.815796</v>
      </c>
      <c r="AB115" s="67" t="n">
        <v>1961.34314</v>
      </c>
      <c r="AC115" s="67" t="n">
        <v>2045.633423</v>
      </c>
      <c r="AD115" s="67" t="n">
        <v>2131.574951</v>
      </c>
      <c r="AE115" s="67" t="n">
        <v>2219.005615</v>
      </c>
      <c r="AF115" s="67" t="n">
        <v>2307.921387</v>
      </c>
      <c r="AG115" s="67" t="n">
        <v>2398.208008</v>
      </c>
      <c r="AH115" s="67" t="n">
        <v>2490.054688</v>
      </c>
      <c r="AI115" s="103" t="n">
        <v>0.054709</v>
      </c>
      <c r="AJ115" s="69" t="n"/>
      <c r="AK115" s="104" t="n"/>
    </row>
    <row r="116" ht="15" customHeight="1" s="44">
      <c r="A116" s="62" t="inlineStr">
        <is>
          <t>ATS000:act_SW_Asia</t>
        </is>
      </c>
      <c r="B116" s="66" t="inlineStr">
        <is>
          <t xml:space="preserve">  Southwest Asia</t>
        </is>
      </c>
      <c r="C116" s="67" t="n">
        <v>854.683899</v>
      </c>
      <c r="D116" s="67" t="n">
        <v>920.845642</v>
      </c>
      <c r="E116" s="67" t="n">
        <v>990.372375</v>
      </c>
      <c r="F116" s="67" t="n">
        <v>1063.853638</v>
      </c>
      <c r="G116" s="67" t="n">
        <v>1142.144043</v>
      </c>
      <c r="H116" s="67" t="n">
        <v>1225.174805</v>
      </c>
      <c r="I116" s="67" t="n">
        <v>1312.653076</v>
      </c>
      <c r="J116" s="67" t="n">
        <v>1405.537109</v>
      </c>
      <c r="K116" s="67" t="n">
        <v>1503.125122</v>
      </c>
      <c r="L116" s="67" t="n">
        <v>1606.187744</v>
      </c>
      <c r="M116" s="67" t="n">
        <v>1715.144531</v>
      </c>
      <c r="N116" s="67" t="n">
        <v>1829.916626</v>
      </c>
      <c r="O116" s="67" t="n">
        <v>1950.651489</v>
      </c>
      <c r="P116" s="67" t="n">
        <v>2075.02832</v>
      </c>
      <c r="Q116" s="67" t="n">
        <v>2206.180664</v>
      </c>
      <c r="R116" s="67" t="n">
        <v>2345.09668</v>
      </c>
      <c r="S116" s="67" t="n">
        <v>2490.435059</v>
      </c>
      <c r="T116" s="67" t="n">
        <v>2642.278809</v>
      </c>
      <c r="U116" s="67" t="n">
        <v>2801.323242</v>
      </c>
      <c r="V116" s="67" t="n">
        <v>2967.444336</v>
      </c>
      <c r="W116" s="67" t="n">
        <v>3157.245605</v>
      </c>
      <c r="X116" s="67" t="n">
        <v>3388.252686</v>
      </c>
      <c r="Y116" s="67" t="n">
        <v>3604.251465</v>
      </c>
      <c r="Z116" s="67" t="n">
        <v>3830.817871</v>
      </c>
      <c r="AA116" s="67" t="n">
        <v>4068.880371</v>
      </c>
      <c r="AB116" s="67" t="n">
        <v>4318.261719</v>
      </c>
      <c r="AC116" s="67" t="n">
        <v>4591.879395</v>
      </c>
      <c r="AD116" s="67" t="n">
        <v>4880.939941</v>
      </c>
      <c r="AE116" s="67" t="n">
        <v>5182.743164</v>
      </c>
      <c r="AF116" s="67" t="n">
        <v>5500.016602</v>
      </c>
      <c r="AG116" s="67" t="n">
        <v>5835.706055</v>
      </c>
      <c r="AH116" s="67" t="n">
        <v>6187.984863</v>
      </c>
      <c r="AI116" s="103" t="n">
        <v>0.065942</v>
      </c>
      <c r="AJ116" s="69" t="n"/>
      <c r="AK116" s="104" t="n"/>
    </row>
    <row r="117" ht="15" customHeight="1" s="44">
      <c r="A117" s="62" t="inlineStr">
        <is>
          <t>ATS000:act_SW_Asia-nb</t>
        </is>
      </c>
      <c r="B117" s="66" t="inlineStr">
        <is>
          <t xml:space="preserve">    Narrow Body Aircraft</t>
        </is>
      </c>
      <c r="C117" s="67" t="n">
        <v>576.5014650000001</v>
      </c>
      <c r="D117" s="67" t="n">
        <v>621.966187</v>
      </c>
      <c r="E117" s="67" t="n">
        <v>670.154358</v>
      </c>
      <c r="F117" s="67" t="n">
        <v>721.213196</v>
      </c>
      <c r="G117" s="67" t="n">
        <v>775.539612</v>
      </c>
      <c r="H117" s="67" t="n">
        <v>832.993164</v>
      </c>
      <c r="I117" s="67" t="n">
        <v>893.619324</v>
      </c>
      <c r="J117" s="67" t="n">
        <v>958.332764</v>
      </c>
      <c r="K117" s="67" t="n">
        <v>1026.216431</v>
      </c>
      <c r="L117" s="67" t="n">
        <v>1098.150513</v>
      </c>
      <c r="M117" s="67" t="n">
        <v>1174.71814</v>
      </c>
      <c r="N117" s="67" t="n">
        <v>1255.782349</v>
      </c>
      <c r="O117" s="67" t="n">
        <v>1340.685303</v>
      </c>
      <c r="P117" s="67" t="n">
        <v>1427.524902</v>
      </c>
      <c r="Q117" s="67" t="n">
        <v>1519.212158</v>
      </c>
      <c r="R117" s="67" t="n">
        <v>1616.816162</v>
      </c>
      <c r="S117" s="67" t="n">
        <v>1719.098511</v>
      </c>
      <c r="T117" s="67" t="n">
        <v>1825.831665</v>
      </c>
      <c r="U117" s="67" t="n">
        <v>1937.699829</v>
      </c>
      <c r="V117" s="67" t="n">
        <v>2054.562256</v>
      </c>
      <c r="W117" s="67" t="n">
        <v>2193.28418</v>
      </c>
      <c r="X117" s="67" t="n">
        <v>2368.467529</v>
      </c>
      <c r="Y117" s="67" t="n">
        <v>2528.564697</v>
      </c>
      <c r="Z117" s="67" t="n">
        <v>2697.177002</v>
      </c>
      <c r="AA117" s="67" t="n">
        <v>2875.060791</v>
      </c>
      <c r="AB117" s="67" t="n">
        <v>3062.087891</v>
      </c>
      <c r="AC117" s="67" t="n">
        <v>3259.561279</v>
      </c>
      <c r="AD117" s="67" t="n">
        <v>3467.05542</v>
      </c>
      <c r="AE117" s="67" t="n">
        <v>3684.187744</v>
      </c>
      <c r="AF117" s="67" t="n">
        <v>3912.904785</v>
      </c>
      <c r="AG117" s="67" t="n">
        <v>4155.319824</v>
      </c>
      <c r="AH117" s="67" t="n">
        <v>4410.216797</v>
      </c>
      <c r="AI117" s="103" t="n">
        <v>0.06783699999999999</v>
      </c>
      <c r="AJ117" s="69" t="n"/>
      <c r="AK117" s="104" t="n"/>
    </row>
    <row r="118" ht="15" customHeight="1" s="44">
      <c r="A118" s="62" t="inlineStr">
        <is>
          <t>ATS000:act_SW_Asia-wb</t>
        </is>
      </c>
      <c r="B118" s="66" t="inlineStr">
        <is>
          <t xml:space="preserve">    Wide Body Aircraft</t>
        </is>
      </c>
      <c r="C118" s="67" t="n">
        <v>154.504181</v>
      </c>
      <c r="D118" s="67" t="n">
        <v>167.309433</v>
      </c>
      <c r="E118" s="67" t="n">
        <v>180.345947</v>
      </c>
      <c r="F118" s="67" t="n">
        <v>194.045273</v>
      </c>
      <c r="G118" s="67" t="n">
        <v>208.851074</v>
      </c>
      <c r="H118" s="67" t="n">
        <v>224.781433</v>
      </c>
      <c r="I118" s="67" t="n">
        <v>241.474686</v>
      </c>
      <c r="J118" s="67" t="n">
        <v>258.967163</v>
      </c>
      <c r="K118" s="67" t="n">
        <v>277.454376</v>
      </c>
      <c r="L118" s="67" t="n">
        <v>296.811249</v>
      </c>
      <c r="M118" s="67" t="n">
        <v>316.860443</v>
      </c>
      <c r="N118" s="67" t="n">
        <v>337.645081</v>
      </c>
      <c r="O118" s="67" t="n">
        <v>359.939941</v>
      </c>
      <c r="P118" s="67" t="n">
        <v>383.294647</v>
      </c>
      <c r="Q118" s="67" t="n">
        <v>407.890961</v>
      </c>
      <c r="R118" s="67" t="n">
        <v>433.61377</v>
      </c>
      <c r="S118" s="67" t="n">
        <v>460.368347</v>
      </c>
      <c r="T118" s="67" t="n">
        <v>488.351166</v>
      </c>
      <c r="U118" s="67" t="n">
        <v>517.554871</v>
      </c>
      <c r="V118" s="67" t="n">
        <v>547.982178</v>
      </c>
      <c r="W118" s="67" t="n">
        <v>579.41864</v>
      </c>
      <c r="X118" s="67" t="n">
        <v>614.705505</v>
      </c>
      <c r="Y118" s="67" t="n">
        <v>649.178345</v>
      </c>
      <c r="Z118" s="67" t="n">
        <v>684.836731</v>
      </c>
      <c r="AA118" s="67" t="n">
        <v>721.806335</v>
      </c>
      <c r="AB118" s="67" t="n">
        <v>759.975952</v>
      </c>
      <c r="AC118" s="67" t="n">
        <v>799.602478</v>
      </c>
      <c r="AD118" s="67" t="n">
        <v>840.49353</v>
      </c>
      <c r="AE118" s="67" t="n">
        <v>882.475098</v>
      </c>
      <c r="AF118" s="67" t="n">
        <v>925.950134</v>
      </c>
      <c r="AG118" s="67" t="n">
        <v>971.33728</v>
      </c>
      <c r="AH118" s="67" t="n">
        <v>1018.240112</v>
      </c>
      <c r="AI118" s="103" t="n">
        <v>0.06271400000000001</v>
      </c>
      <c r="AJ118" s="69" t="n"/>
      <c r="AK118" s="104" t="n"/>
    </row>
    <row r="119" ht="15" customHeight="1" s="44">
      <c r="A119" s="62" t="inlineStr">
        <is>
          <t>ATS000:act_SW_Asia-rj</t>
        </is>
      </c>
      <c r="B119" s="66" t="inlineStr">
        <is>
          <t xml:space="preserve">    Regional Jets</t>
        </is>
      </c>
      <c r="C119" s="67" t="n">
        <v>123.678284</v>
      </c>
      <c r="D119" s="67" t="n">
        <v>131.569992</v>
      </c>
      <c r="E119" s="67" t="n">
        <v>139.87207</v>
      </c>
      <c r="F119" s="67" t="n">
        <v>148.595169</v>
      </c>
      <c r="G119" s="67" t="n">
        <v>157.753387</v>
      </c>
      <c r="H119" s="67" t="n">
        <v>167.400162</v>
      </c>
      <c r="I119" s="67" t="n">
        <v>177.559036</v>
      </c>
      <c r="J119" s="67" t="n">
        <v>188.237228</v>
      </c>
      <c r="K119" s="67" t="n">
        <v>199.454391</v>
      </c>
      <c r="L119" s="67" t="n">
        <v>211.225983</v>
      </c>
      <c r="M119" s="67" t="n">
        <v>223.565887</v>
      </c>
      <c r="N119" s="67" t="n">
        <v>236.489182</v>
      </c>
      <c r="O119" s="67" t="n">
        <v>250.026199</v>
      </c>
      <c r="P119" s="67" t="n">
        <v>264.208801</v>
      </c>
      <c r="Q119" s="67" t="n">
        <v>279.077393</v>
      </c>
      <c r="R119" s="67" t="n">
        <v>294.66687</v>
      </c>
      <c r="S119" s="67" t="n">
        <v>310.96817</v>
      </c>
      <c r="T119" s="67" t="n">
        <v>328.096069</v>
      </c>
      <c r="U119" s="67" t="n">
        <v>346.068665</v>
      </c>
      <c r="V119" s="67" t="n">
        <v>364.89978</v>
      </c>
      <c r="W119" s="67" t="n">
        <v>384.542603</v>
      </c>
      <c r="X119" s="67" t="n">
        <v>405.079529</v>
      </c>
      <c r="Y119" s="67" t="n">
        <v>426.508301</v>
      </c>
      <c r="Z119" s="67" t="n">
        <v>448.804077</v>
      </c>
      <c r="AA119" s="67" t="n">
        <v>472.013153</v>
      </c>
      <c r="AB119" s="67" t="n">
        <v>496.19754</v>
      </c>
      <c r="AC119" s="67" t="n">
        <v>532.715698</v>
      </c>
      <c r="AD119" s="67" t="n">
        <v>573.391296</v>
      </c>
      <c r="AE119" s="67" t="n">
        <v>616.080261</v>
      </c>
      <c r="AF119" s="67" t="n">
        <v>661.161438</v>
      </c>
      <c r="AG119" s="67" t="n">
        <v>709.048828</v>
      </c>
      <c r="AH119" s="67" t="n">
        <v>759.527954</v>
      </c>
      <c r="AI119" s="103" t="n">
        <v>0.060297</v>
      </c>
      <c r="AJ119" s="69" t="n"/>
      <c r="AK119" s="104" t="n"/>
    </row>
    <row r="120" ht="15" customHeight="1" s="44">
      <c r="A120" s="62" t="inlineStr">
        <is>
          <t>ATS000:act_Oceania</t>
        </is>
      </c>
      <c r="B120" s="66" t="inlineStr">
        <is>
          <t xml:space="preserve">  Oceania</t>
        </is>
      </c>
      <c r="C120" s="67" t="n">
        <v>824.512085</v>
      </c>
      <c r="D120" s="67" t="n">
        <v>848.244873</v>
      </c>
      <c r="E120" s="67" t="n">
        <v>871.978516</v>
      </c>
      <c r="F120" s="67" t="n">
        <v>896.241211</v>
      </c>
      <c r="G120" s="67" t="n">
        <v>920.932495</v>
      </c>
      <c r="H120" s="67" t="n">
        <v>944.685425</v>
      </c>
      <c r="I120" s="67" t="n">
        <v>967.666138</v>
      </c>
      <c r="J120" s="67" t="n">
        <v>992.038452</v>
      </c>
      <c r="K120" s="67" t="n">
        <v>1016.760193</v>
      </c>
      <c r="L120" s="67" t="n">
        <v>1042.327148</v>
      </c>
      <c r="M120" s="67" t="n">
        <v>1068.325439</v>
      </c>
      <c r="N120" s="67" t="n">
        <v>1094.591797</v>
      </c>
      <c r="O120" s="67" t="n">
        <v>1128.097412</v>
      </c>
      <c r="P120" s="67" t="n">
        <v>1161.932251</v>
      </c>
      <c r="Q120" s="67" t="n">
        <v>1197.466309</v>
      </c>
      <c r="R120" s="67" t="n">
        <v>1234.238159</v>
      </c>
      <c r="S120" s="67" t="n">
        <v>1271.486328</v>
      </c>
      <c r="T120" s="67" t="n">
        <v>1309.181152</v>
      </c>
      <c r="U120" s="67" t="n">
        <v>1348.895508</v>
      </c>
      <c r="V120" s="67" t="n">
        <v>1390.825684</v>
      </c>
      <c r="W120" s="67" t="n">
        <v>1434.772217</v>
      </c>
      <c r="X120" s="67" t="n">
        <v>1490.448975</v>
      </c>
      <c r="Y120" s="67" t="n">
        <v>1537.98999</v>
      </c>
      <c r="Z120" s="67" t="n">
        <v>1587.521118</v>
      </c>
      <c r="AA120" s="67" t="n">
        <v>1638.756226</v>
      </c>
      <c r="AB120" s="67" t="n">
        <v>1691.548584</v>
      </c>
      <c r="AC120" s="67" t="n">
        <v>1748.332031</v>
      </c>
      <c r="AD120" s="67" t="n">
        <v>1808.171143</v>
      </c>
      <c r="AE120" s="67" t="n">
        <v>1869.014404</v>
      </c>
      <c r="AF120" s="67" t="n">
        <v>1931.311768</v>
      </c>
      <c r="AG120" s="67" t="n">
        <v>1994.810669</v>
      </c>
      <c r="AH120" s="67" t="n">
        <v>2059.157471</v>
      </c>
      <c r="AI120" s="103" t="n">
        <v>0.029965</v>
      </c>
      <c r="AJ120" s="69" t="n"/>
      <c r="AK120" s="104" t="n"/>
    </row>
    <row r="121" ht="15" customHeight="1" s="44">
      <c r="A121" s="62" t="inlineStr">
        <is>
          <t>ATS000:act_Oceania-nb</t>
        </is>
      </c>
      <c r="B121" s="66" t="inlineStr">
        <is>
          <t xml:space="preserve">    Narrow Body Aircraft</t>
        </is>
      </c>
      <c r="C121" s="67" t="n">
        <v>325.288971</v>
      </c>
      <c r="D121" s="67" t="n">
        <v>341.765045</v>
      </c>
      <c r="E121" s="67" t="n">
        <v>358.674072</v>
      </c>
      <c r="F121" s="67" t="n">
        <v>376.55542</v>
      </c>
      <c r="G121" s="67" t="n">
        <v>395.337769</v>
      </c>
      <c r="H121" s="67" t="n">
        <v>413.801392</v>
      </c>
      <c r="I121" s="67" t="n">
        <v>431.761292</v>
      </c>
      <c r="J121" s="67" t="n">
        <v>449.540466</v>
      </c>
      <c r="K121" s="67" t="n">
        <v>467.667297</v>
      </c>
      <c r="L121" s="67" t="n">
        <v>486.534607</v>
      </c>
      <c r="M121" s="67" t="n">
        <v>505.866394</v>
      </c>
      <c r="N121" s="67" t="n">
        <v>525.562439</v>
      </c>
      <c r="O121" s="67" t="n">
        <v>551.208984</v>
      </c>
      <c r="P121" s="67" t="n">
        <v>577.361877</v>
      </c>
      <c r="Q121" s="67" t="n">
        <v>605.174866</v>
      </c>
      <c r="R121" s="67" t="n">
        <v>634.171997</v>
      </c>
      <c r="S121" s="67" t="n">
        <v>663.882935</v>
      </c>
      <c r="T121" s="67" t="n">
        <v>694.297241</v>
      </c>
      <c r="U121" s="67" t="n">
        <v>725.789978</v>
      </c>
      <c r="V121" s="67" t="n">
        <v>758.271362</v>
      </c>
      <c r="W121" s="67" t="n">
        <v>791.641602</v>
      </c>
      <c r="X121" s="67" t="n">
        <v>835.755859</v>
      </c>
      <c r="Y121" s="67" t="n">
        <v>870.937561</v>
      </c>
      <c r="Z121" s="67" t="n">
        <v>907.443298</v>
      </c>
      <c r="AA121" s="67" t="n">
        <v>945.103821</v>
      </c>
      <c r="AB121" s="67" t="n">
        <v>983.828186</v>
      </c>
      <c r="AC121" s="67" t="n">
        <v>1023.6828</v>
      </c>
      <c r="AD121" s="67" t="n">
        <v>1064.834106</v>
      </c>
      <c r="AE121" s="67" t="n">
        <v>1106.600586</v>
      </c>
      <c r="AF121" s="67" t="n">
        <v>1149.329712</v>
      </c>
      <c r="AG121" s="67" t="n">
        <v>1192.799805</v>
      </c>
      <c r="AH121" s="67" t="n">
        <v>1236.72583</v>
      </c>
      <c r="AI121" s="103" t="n">
        <v>0.044022</v>
      </c>
      <c r="AJ121" s="69" t="n"/>
      <c r="AK121" s="104" t="n"/>
    </row>
    <row r="122" ht="15" customHeight="1" s="44">
      <c r="A122" s="62" t="inlineStr">
        <is>
          <t>ATS000:act_Oceania-wb</t>
        </is>
      </c>
      <c r="B122" s="66" t="inlineStr">
        <is>
          <t xml:space="preserve">    Wide Body Aircraft</t>
        </is>
      </c>
      <c r="C122" s="67" t="n">
        <v>133.363892</v>
      </c>
      <c r="D122" s="67" t="n">
        <v>140.325897</v>
      </c>
      <c r="E122" s="67" t="n">
        <v>147.392426</v>
      </c>
      <c r="F122" s="67" t="n">
        <v>154.575668</v>
      </c>
      <c r="G122" s="67" t="n">
        <v>161.859909</v>
      </c>
      <c r="H122" s="67" t="n">
        <v>169.242615</v>
      </c>
      <c r="I122" s="67" t="n">
        <v>176.715408</v>
      </c>
      <c r="J122" s="67" t="n">
        <v>184.244858</v>
      </c>
      <c r="K122" s="67" t="n">
        <v>191.82515</v>
      </c>
      <c r="L122" s="67" t="n">
        <v>199.453812</v>
      </c>
      <c r="M122" s="67" t="n">
        <v>207.075912</v>
      </c>
      <c r="N122" s="67" t="n">
        <v>214.657364</v>
      </c>
      <c r="O122" s="67" t="n">
        <v>222.182114</v>
      </c>
      <c r="P122" s="67" t="n">
        <v>229.637558</v>
      </c>
      <c r="Q122" s="67" t="n">
        <v>236.972916</v>
      </c>
      <c r="R122" s="67" t="n">
        <v>244.334381</v>
      </c>
      <c r="S122" s="67" t="n">
        <v>251.546768</v>
      </c>
      <c r="T122" s="67" t="n">
        <v>258.596283</v>
      </c>
      <c r="U122" s="67" t="n">
        <v>265.491486</v>
      </c>
      <c r="V122" s="67" t="n">
        <v>272.210999</v>
      </c>
      <c r="W122" s="67" t="n">
        <v>278.785614</v>
      </c>
      <c r="X122" s="67" t="n">
        <v>285.249939</v>
      </c>
      <c r="Y122" s="67" t="n">
        <v>291.630676</v>
      </c>
      <c r="Z122" s="67" t="n">
        <v>297.974426</v>
      </c>
      <c r="AA122" s="67" t="n">
        <v>304.361084</v>
      </c>
      <c r="AB122" s="67" t="n">
        <v>310.896484</v>
      </c>
      <c r="AC122" s="67" t="n">
        <v>320.018829</v>
      </c>
      <c r="AD122" s="67" t="n">
        <v>330.657776</v>
      </c>
      <c r="AE122" s="67" t="n">
        <v>341.450439</v>
      </c>
      <c r="AF122" s="67" t="n">
        <v>352.489288</v>
      </c>
      <c r="AG122" s="67" t="n">
        <v>363.71521</v>
      </c>
      <c r="AH122" s="67" t="n">
        <v>375.052307</v>
      </c>
      <c r="AI122" s="103" t="n">
        <v>0.033917</v>
      </c>
      <c r="AJ122" s="69" t="n"/>
      <c r="AK122" s="104" t="n"/>
    </row>
    <row r="123" ht="15" customHeight="1" s="44">
      <c r="A123" s="62" t="inlineStr">
        <is>
          <t>ATS000:act_Oceania-rj</t>
        </is>
      </c>
      <c r="B123" s="66" t="inlineStr">
        <is>
          <t xml:space="preserve">    Regional Jets</t>
        </is>
      </c>
      <c r="C123" s="67" t="n">
        <v>365.859222</v>
      </c>
      <c r="D123" s="67" t="n">
        <v>366.1539</v>
      </c>
      <c r="E123" s="67" t="n">
        <v>365.911987</v>
      </c>
      <c r="F123" s="67" t="n">
        <v>365.110077</v>
      </c>
      <c r="G123" s="67" t="n">
        <v>363.734833</v>
      </c>
      <c r="H123" s="67" t="n">
        <v>361.641388</v>
      </c>
      <c r="I123" s="67" t="n">
        <v>359.189484</v>
      </c>
      <c r="J123" s="67" t="n">
        <v>358.253113</v>
      </c>
      <c r="K123" s="67" t="n">
        <v>357.267761</v>
      </c>
      <c r="L123" s="67" t="n">
        <v>356.338745</v>
      </c>
      <c r="M123" s="67" t="n">
        <v>355.383087</v>
      </c>
      <c r="N123" s="67" t="n">
        <v>354.371979</v>
      </c>
      <c r="O123" s="67" t="n">
        <v>354.706268</v>
      </c>
      <c r="P123" s="67" t="n">
        <v>354.93277</v>
      </c>
      <c r="Q123" s="67" t="n">
        <v>355.318573</v>
      </c>
      <c r="R123" s="67" t="n">
        <v>355.731842</v>
      </c>
      <c r="S123" s="67" t="n">
        <v>356.05661</v>
      </c>
      <c r="T123" s="67" t="n">
        <v>356.287598</v>
      </c>
      <c r="U123" s="67" t="n">
        <v>357.614044</v>
      </c>
      <c r="V123" s="67" t="n">
        <v>360.343201</v>
      </c>
      <c r="W123" s="67" t="n">
        <v>364.345001</v>
      </c>
      <c r="X123" s="67" t="n">
        <v>369.443115</v>
      </c>
      <c r="Y123" s="67" t="n">
        <v>375.421783</v>
      </c>
      <c r="Z123" s="67" t="n">
        <v>382.103394</v>
      </c>
      <c r="AA123" s="67" t="n">
        <v>389.291412</v>
      </c>
      <c r="AB123" s="67" t="n">
        <v>396.824036</v>
      </c>
      <c r="AC123" s="67" t="n">
        <v>404.63031</v>
      </c>
      <c r="AD123" s="67" t="n">
        <v>412.679138</v>
      </c>
      <c r="AE123" s="67" t="n">
        <v>420.963409</v>
      </c>
      <c r="AF123" s="67" t="n">
        <v>429.492737</v>
      </c>
      <c r="AG123" s="67" t="n">
        <v>438.295654</v>
      </c>
      <c r="AH123" s="67" t="n">
        <v>447.379333</v>
      </c>
      <c r="AI123" s="103" t="n">
        <v>0.00651</v>
      </c>
      <c r="AJ123" s="69" t="n"/>
      <c r="AK123" s="104" t="n"/>
    </row>
    <row r="124" ht="15" customHeight="1" s="44">
      <c r="A124" s="62" t="inlineStr">
        <is>
          <t>ATS000:act_WorldTotal</t>
        </is>
      </c>
      <c r="B124" s="65" t="inlineStr">
        <is>
          <t>Total World</t>
        </is>
      </c>
      <c r="C124" s="80" t="n">
        <v>30543.449219</v>
      </c>
      <c r="D124" s="80" t="n">
        <v>32233.816406</v>
      </c>
      <c r="E124" s="80" t="n">
        <v>33959.179688</v>
      </c>
      <c r="F124" s="80" t="n">
        <v>35717.105469</v>
      </c>
      <c r="G124" s="80" t="n">
        <v>37480.878906</v>
      </c>
      <c r="H124" s="80" t="n">
        <v>39269.890625</v>
      </c>
      <c r="I124" s="80" t="n">
        <v>41088.625</v>
      </c>
      <c r="J124" s="80" t="n">
        <v>42935.8125</v>
      </c>
      <c r="K124" s="80" t="n">
        <v>44812.910156</v>
      </c>
      <c r="L124" s="80" t="n">
        <v>46726.964844</v>
      </c>
      <c r="M124" s="80" t="n">
        <v>48675.65625</v>
      </c>
      <c r="N124" s="80" t="n">
        <v>50648.191406</v>
      </c>
      <c r="O124" s="80" t="n">
        <v>52619.992188</v>
      </c>
      <c r="P124" s="80" t="n">
        <v>54608.332031</v>
      </c>
      <c r="Q124" s="80" t="n">
        <v>56636.03125</v>
      </c>
      <c r="R124" s="80" t="n">
        <v>58702.136719</v>
      </c>
      <c r="S124" s="80" t="n">
        <v>60795.558594</v>
      </c>
      <c r="T124" s="80" t="n">
        <v>62932.175781</v>
      </c>
      <c r="U124" s="80" t="n">
        <v>65100.597656</v>
      </c>
      <c r="V124" s="80" t="n">
        <v>67295.359375</v>
      </c>
      <c r="W124" s="80" t="n">
        <v>69519.203125</v>
      </c>
      <c r="X124" s="80" t="n">
        <v>71779.023438</v>
      </c>
      <c r="Y124" s="80" t="n">
        <v>74092.585938</v>
      </c>
      <c r="Z124" s="80" t="n">
        <v>76456.90625</v>
      </c>
      <c r="AA124" s="80" t="n">
        <v>78865.335938</v>
      </c>
      <c r="AB124" s="80" t="n">
        <v>81317.460938</v>
      </c>
      <c r="AC124" s="80" t="n">
        <v>83808.335938</v>
      </c>
      <c r="AD124" s="80" t="n">
        <v>86340.429688</v>
      </c>
      <c r="AE124" s="80" t="n">
        <v>88901.945312</v>
      </c>
      <c r="AF124" s="80" t="n">
        <v>91491.46875</v>
      </c>
      <c r="AG124" s="80" t="n">
        <v>94107.851562</v>
      </c>
      <c r="AH124" s="80" t="n">
        <v>96757.632812</v>
      </c>
      <c r="AI124" s="107" t="n">
        <v>0.037896</v>
      </c>
      <c r="AJ124" s="80" t="n"/>
      <c r="AK124" s="107" t="n"/>
    </row>
    <row r="127" ht="15" customHeight="1" s="44">
      <c r="A127" s="58" t="n"/>
      <c r="B127" s="65" t="inlineStr">
        <is>
          <t>Aircraft Parked Stock</t>
        </is>
      </c>
      <c r="C127" s="58" t="n"/>
      <c r="D127" s="58" t="n"/>
      <c r="E127" s="58" t="n"/>
      <c r="F127" s="58" t="n"/>
      <c r="G127" s="58" t="n"/>
      <c r="H127" s="58" t="n"/>
      <c r="I127" s="58" t="n"/>
      <c r="J127" s="58" t="n"/>
      <c r="K127" s="58" t="n"/>
      <c r="L127" s="58" t="n"/>
      <c r="M127" s="58" t="n"/>
      <c r="N127" s="58" t="n"/>
      <c r="O127" s="58" t="n"/>
      <c r="P127" s="58" t="n"/>
      <c r="Q127" s="58" t="n"/>
      <c r="R127" s="58" t="n"/>
      <c r="S127" s="58" t="n"/>
      <c r="T127" s="58" t="n"/>
      <c r="U127" s="58" t="n"/>
      <c r="V127" s="58" t="n"/>
      <c r="W127" s="58" t="n"/>
      <c r="X127" s="58" t="n"/>
      <c r="Y127" s="58" t="n"/>
      <c r="Z127" s="58" t="n"/>
      <c r="AA127" s="58" t="n"/>
      <c r="AB127" s="58" t="n"/>
      <c r="AC127" s="58" t="n"/>
      <c r="AD127" s="58" t="n"/>
      <c r="AE127" s="58" t="n"/>
      <c r="AF127" s="58" t="n"/>
      <c r="AG127" s="58" t="n"/>
      <c r="AH127" s="58" t="n"/>
      <c r="AI127" s="58" t="n"/>
    </row>
    <row r="128" ht="15" customHeight="1" s="44">
      <c r="A128" s="62" t="inlineStr">
        <is>
          <t>ATS000:prk_U.S.Total</t>
        </is>
      </c>
      <c r="B128" s="66" t="inlineStr">
        <is>
          <t xml:space="preserve">  United States</t>
        </is>
      </c>
      <c r="C128" s="67" t="n">
        <v>973.122131</v>
      </c>
      <c r="D128" s="67" t="n">
        <v>942.856323</v>
      </c>
      <c r="E128" s="67" t="n">
        <v>909.338806</v>
      </c>
      <c r="F128" s="67" t="n">
        <v>868.063843</v>
      </c>
      <c r="G128" s="67" t="n">
        <v>841.170532</v>
      </c>
      <c r="H128" s="67" t="n">
        <v>812.415466</v>
      </c>
      <c r="I128" s="67" t="n">
        <v>782.824585</v>
      </c>
      <c r="J128" s="67" t="n">
        <v>755.993347</v>
      </c>
      <c r="K128" s="67" t="n">
        <v>723.957214</v>
      </c>
      <c r="L128" s="67" t="n">
        <v>683.403809</v>
      </c>
      <c r="M128" s="67" t="n">
        <v>638.419861</v>
      </c>
      <c r="N128" s="67" t="n">
        <v>584.972168</v>
      </c>
      <c r="O128" s="67" t="n">
        <v>543.1089480000001</v>
      </c>
      <c r="P128" s="67" t="n">
        <v>512.851807</v>
      </c>
      <c r="Q128" s="67" t="n">
        <v>481.516693</v>
      </c>
      <c r="R128" s="67" t="n">
        <v>457.676971</v>
      </c>
      <c r="S128" s="67" t="n">
        <v>442.373383</v>
      </c>
      <c r="T128" s="67" t="n">
        <v>425.20105</v>
      </c>
      <c r="U128" s="67" t="n">
        <v>406.23703</v>
      </c>
      <c r="V128" s="67" t="n">
        <v>385.857483</v>
      </c>
      <c r="W128" s="67" t="n">
        <v>363.656128</v>
      </c>
      <c r="X128" s="67" t="n">
        <v>339.603455</v>
      </c>
      <c r="Y128" s="67" t="n">
        <v>317.103516</v>
      </c>
      <c r="Z128" s="67" t="n">
        <v>295.478851</v>
      </c>
      <c r="AA128" s="67" t="n">
        <v>273.407043</v>
      </c>
      <c r="AB128" s="67" t="n">
        <v>245.305038</v>
      </c>
      <c r="AC128" s="67" t="n">
        <v>216.232285</v>
      </c>
      <c r="AD128" s="67" t="n">
        <v>187.248764</v>
      </c>
      <c r="AE128" s="67" t="n">
        <v>157.669479</v>
      </c>
      <c r="AF128" s="67" t="n">
        <v>123.063263</v>
      </c>
      <c r="AG128" s="67" t="n">
        <v>93.428741</v>
      </c>
      <c r="AH128" s="67" t="n">
        <v>69.24831399999999</v>
      </c>
      <c r="AI128" s="103" t="n">
        <v>-0.081719</v>
      </c>
      <c r="AJ128" s="69" t="n"/>
      <c r="AK128" s="104" t="n"/>
    </row>
    <row r="129" ht="15" customHeight="1" s="44">
      <c r="A129" s="62" t="inlineStr">
        <is>
          <t>ATS000:prk_USNarrowBody</t>
        </is>
      </c>
      <c r="B129" s="66" t="inlineStr">
        <is>
          <t xml:space="preserve">    Narrow Body Aircraft</t>
        </is>
      </c>
      <c r="C129" s="67" t="n">
        <v>362.631378</v>
      </c>
      <c r="D129" s="67" t="n">
        <v>348.452118</v>
      </c>
      <c r="E129" s="67" t="n">
        <v>332.59317</v>
      </c>
      <c r="F129" s="67" t="n">
        <v>315.190857</v>
      </c>
      <c r="G129" s="67" t="n">
        <v>295.936523</v>
      </c>
      <c r="H129" s="67" t="n">
        <v>274.902283</v>
      </c>
      <c r="I129" s="67" t="n">
        <v>253.031494</v>
      </c>
      <c r="J129" s="67" t="n">
        <v>234.240784</v>
      </c>
      <c r="K129" s="67" t="n">
        <v>210.527847</v>
      </c>
      <c r="L129" s="67" t="n">
        <v>179.148651</v>
      </c>
      <c r="M129" s="67" t="n">
        <v>144.198578</v>
      </c>
      <c r="N129" s="67" t="n">
        <v>101.705338</v>
      </c>
      <c r="O129" s="67" t="n">
        <v>71.56669599999999</v>
      </c>
      <c r="P129" s="67" t="n">
        <v>53.853916</v>
      </c>
      <c r="Q129" s="67" t="n">
        <v>36</v>
      </c>
      <c r="R129" s="67" t="n">
        <v>26</v>
      </c>
      <c r="S129" s="67" t="n">
        <v>26</v>
      </c>
      <c r="T129" s="67" t="n">
        <v>23</v>
      </c>
      <c r="U129" s="67" t="n">
        <v>19.077349</v>
      </c>
      <c r="V129" s="67" t="n">
        <v>17</v>
      </c>
      <c r="W129" s="67" t="n">
        <v>15</v>
      </c>
      <c r="X129" s="67" t="n">
        <v>12</v>
      </c>
      <c r="Y129" s="67" t="n">
        <v>9</v>
      </c>
      <c r="Z129" s="67" t="n">
        <v>8</v>
      </c>
      <c r="AA129" s="67" t="n">
        <v>8</v>
      </c>
      <c r="AB129" s="67" t="n">
        <v>7</v>
      </c>
      <c r="AC129" s="67" t="n">
        <v>6</v>
      </c>
      <c r="AD129" s="67" t="n">
        <v>3</v>
      </c>
      <c r="AE129" s="67" t="n">
        <v>3</v>
      </c>
      <c r="AF129" s="67" t="n">
        <v>2</v>
      </c>
      <c r="AG129" s="67" t="n">
        <v>0.861858</v>
      </c>
      <c r="AH129" s="67" t="n">
        <v>0</v>
      </c>
      <c r="AI129" s="103" t="inlineStr">
        <is>
          <t>- -</t>
        </is>
      </c>
      <c r="AJ129" s="69" t="n"/>
      <c r="AK129" s="104" t="n"/>
    </row>
    <row r="130" ht="15" customHeight="1" s="44">
      <c r="A130" s="62" t="inlineStr">
        <is>
          <t>ATS000:prk_USWideBody</t>
        </is>
      </c>
      <c r="B130" s="66" t="inlineStr">
        <is>
          <t xml:space="preserve">    Wide Body Aircraft</t>
        </is>
      </c>
      <c r="C130" s="67" t="n">
        <v>52.558323</v>
      </c>
      <c r="D130" s="67" t="n">
        <v>39.730072</v>
      </c>
      <c r="E130" s="67" t="n">
        <v>25.87789</v>
      </c>
      <c r="F130" s="67" t="n">
        <v>6.41423</v>
      </c>
      <c r="G130" s="67" t="n">
        <v>3.838252</v>
      </c>
      <c r="H130" s="67" t="n">
        <v>1.897764</v>
      </c>
      <c r="I130" s="67" t="n">
        <v>0.728593</v>
      </c>
      <c r="J130" s="67" t="n">
        <v>0.38184</v>
      </c>
      <c r="K130" s="67" t="n">
        <v>0.264833</v>
      </c>
      <c r="L130" s="67" t="n">
        <v>0.181054</v>
      </c>
      <c r="M130" s="67" t="n">
        <v>0.121984</v>
      </c>
      <c r="N130" s="67" t="n">
        <v>0.015895</v>
      </c>
      <c r="O130" s="67" t="n">
        <v>0.01065</v>
      </c>
      <c r="P130" s="67" t="n">
        <v>0</v>
      </c>
      <c r="Q130" s="67" t="n">
        <v>0</v>
      </c>
      <c r="R130" s="67" t="n">
        <v>0</v>
      </c>
      <c r="S130" s="67" t="n">
        <v>0</v>
      </c>
      <c r="T130" s="67" t="n">
        <v>0</v>
      </c>
      <c r="U130" s="67" t="n">
        <v>0</v>
      </c>
      <c r="V130" s="67" t="n">
        <v>0</v>
      </c>
      <c r="W130" s="67" t="n">
        <v>0</v>
      </c>
      <c r="X130" s="67" t="n">
        <v>0</v>
      </c>
      <c r="Y130" s="67" t="n">
        <v>0</v>
      </c>
      <c r="Z130" s="67" t="n">
        <v>0</v>
      </c>
      <c r="AA130" s="67" t="n">
        <v>0</v>
      </c>
      <c r="AB130" s="67" t="n">
        <v>0</v>
      </c>
      <c r="AC130" s="67" t="n">
        <v>0</v>
      </c>
      <c r="AD130" s="67" t="n">
        <v>0</v>
      </c>
      <c r="AE130" s="67" t="n">
        <v>0</v>
      </c>
      <c r="AF130" s="67" t="n">
        <v>0</v>
      </c>
      <c r="AG130" s="67" t="n">
        <v>0</v>
      </c>
      <c r="AH130" s="67" t="n">
        <v>0</v>
      </c>
      <c r="AI130" s="103" t="inlineStr">
        <is>
          <t>- -</t>
        </is>
      </c>
      <c r="AJ130" s="69" t="n"/>
      <c r="AK130" s="104" t="n"/>
    </row>
    <row r="131" ht="15" customHeight="1" s="44">
      <c r="A131" s="62" t="inlineStr">
        <is>
          <t>ATS000:prk_USRegional</t>
        </is>
      </c>
      <c r="B131" s="66" t="inlineStr">
        <is>
          <t xml:space="preserve">    Regional Jets</t>
        </is>
      </c>
      <c r="C131" s="67" t="n">
        <v>557.9324339999999</v>
      </c>
      <c r="D131" s="67" t="n">
        <v>554.674133</v>
      </c>
      <c r="E131" s="67" t="n">
        <v>550.867737</v>
      </c>
      <c r="F131" s="67" t="n">
        <v>546.458801</v>
      </c>
      <c r="G131" s="67" t="n">
        <v>541.395752</v>
      </c>
      <c r="H131" s="67" t="n">
        <v>535.615417</v>
      </c>
      <c r="I131" s="67" t="n">
        <v>529.064514</v>
      </c>
      <c r="J131" s="67" t="n">
        <v>521.370728</v>
      </c>
      <c r="K131" s="67" t="n">
        <v>513.164551</v>
      </c>
      <c r="L131" s="67" t="n">
        <v>504.074097</v>
      </c>
      <c r="M131" s="67" t="n">
        <v>494.099304</v>
      </c>
      <c r="N131" s="67" t="n">
        <v>483.250916</v>
      </c>
      <c r="O131" s="67" t="n">
        <v>471.531586</v>
      </c>
      <c r="P131" s="67" t="n">
        <v>458.997894</v>
      </c>
      <c r="Q131" s="67" t="n">
        <v>445.516693</v>
      </c>
      <c r="R131" s="67" t="n">
        <v>431.676971</v>
      </c>
      <c r="S131" s="67" t="n">
        <v>416.373383</v>
      </c>
      <c r="T131" s="67" t="n">
        <v>402.20105</v>
      </c>
      <c r="U131" s="67" t="n">
        <v>387.159668</v>
      </c>
      <c r="V131" s="67" t="n">
        <v>368.857483</v>
      </c>
      <c r="W131" s="67" t="n">
        <v>348.656128</v>
      </c>
      <c r="X131" s="67" t="n">
        <v>327.603455</v>
      </c>
      <c r="Y131" s="67" t="n">
        <v>308.103516</v>
      </c>
      <c r="Z131" s="67" t="n">
        <v>287.478851</v>
      </c>
      <c r="AA131" s="67" t="n">
        <v>265.407043</v>
      </c>
      <c r="AB131" s="67" t="n">
        <v>238.305038</v>
      </c>
      <c r="AC131" s="67" t="n">
        <v>210.232285</v>
      </c>
      <c r="AD131" s="67" t="n">
        <v>184.248764</v>
      </c>
      <c r="AE131" s="67" t="n">
        <v>154.669479</v>
      </c>
      <c r="AF131" s="67" t="n">
        <v>121.063263</v>
      </c>
      <c r="AG131" s="67" t="n">
        <v>92.566879</v>
      </c>
      <c r="AH131" s="67" t="n">
        <v>69.24831399999999</v>
      </c>
      <c r="AI131" s="103" t="n">
        <v>-0.065093</v>
      </c>
      <c r="AJ131" s="69" t="n"/>
      <c r="AK131" s="104" t="n"/>
    </row>
    <row r="132" ht="15" customHeight="1" s="44">
      <c r="A132" s="62" t="inlineStr">
        <is>
          <t>ATS000:prk_Canada</t>
        </is>
      </c>
      <c r="B132" s="66" t="inlineStr">
        <is>
          <t xml:space="preserve">  Canada</t>
        </is>
      </c>
      <c r="C132" s="67" t="n">
        <v>61.695587</v>
      </c>
      <c r="D132" s="67" t="n">
        <v>59.671333</v>
      </c>
      <c r="E132" s="67" t="n">
        <v>57.452938</v>
      </c>
      <c r="F132" s="67" t="n">
        <v>55.273556</v>
      </c>
      <c r="G132" s="67" t="n">
        <v>53.191319</v>
      </c>
      <c r="H132" s="67" t="n">
        <v>50.163567</v>
      </c>
      <c r="I132" s="67" t="n">
        <v>47.759018</v>
      </c>
      <c r="J132" s="67" t="n">
        <v>45.51424</v>
      </c>
      <c r="K132" s="67" t="n">
        <v>42.996506</v>
      </c>
      <c r="L132" s="67" t="n">
        <v>40.356922</v>
      </c>
      <c r="M132" s="67" t="n">
        <v>37.492012</v>
      </c>
      <c r="N132" s="67" t="n">
        <v>34.461933</v>
      </c>
      <c r="O132" s="67" t="n">
        <v>31.371628</v>
      </c>
      <c r="P132" s="67" t="n">
        <v>28.320883</v>
      </c>
      <c r="Q132" s="67" t="n">
        <v>24.469107</v>
      </c>
      <c r="R132" s="67" t="n">
        <v>21.060804</v>
      </c>
      <c r="S132" s="67" t="n">
        <v>18.179544</v>
      </c>
      <c r="T132" s="67" t="n">
        <v>15.775371</v>
      </c>
      <c r="U132" s="67" t="n">
        <v>13.654145</v>
      </c>
      <c r="V132" s="67" t="n">
        <v>11.15905</v>
      </c>
      <c r="W132" s="67" t="n">
        <v>9.874762</v>
      </c>
      <c r="X132" s="67" t="n">
        <v>8.810604</v>
      </c>
      <c r="Y132" s="67" t="n">
        <v>7.598513</v>
      </c>
      <c r="Z132" s="67" t="n">
        <v>5.946968</v>
      </c>
      <c r="AA132" s="67" t="n">
        <v>5.529007</v>
      </c>
      <c r="AB132" s="67" t="n">
        <v>4.433164</v>
      </c>
      <c r="AC132" s="67" t="n">
        <v>3.582251</v>
      </c>
      <c r="AD132" s="67" t="n">
        <v>2.679178</v>
      </c>
      <c r="AE132" s="67" t="n">
        <v>2.100659</v>
      </c>
      <c r="AF132" s="67" t="n">
        <v>1.687145</v>
      </c>
      <c r="AG132" s="67" t="n">
        <v>0.948312</v>
      </c>
      <c r="AH132" s="67" t="n">
        <v>0.523048</v>
      </c>
      <c r="AI132" s="103" t="n">
        <v>-0.142626</v>
      </c>
      <c r="AJ132" s="69" t="n"/>
      <c r="AK132" s="104" t="n"/>
    </row>
    <row r="133" ht="15" customHeight="1" s="44">
      <c r="A133" s="62" t="inlineStr">
        <is>
          <t>ATS000:prk_Canada-nb</t>
        </is>
      </c>
      <c r="B133" s="66" t="inlineStr">
        <is>
          <t xml:space="preserve">    Narrow Body Aircraft</t>
        </is>
      </c>
      <c r="C133" s="67" t="n">
        <v>4.459055</v>
      </c>
      <c r="D133" s="67" t="n">
        <v>3.44611</v>
      </c>
      <c r="E133" s="67" t="n">
        <v>2.933837</v>
      </c>
      <c r="F133" s="67" t="n">
        <v>2.519951</v>
      </c>
      <c r="G133" s="67" t="n">
        <v>2.180832</v>
      </c>
      <c r="H133" s="67" t="n">
        <v>1.907005</v>
      </c>
      <c r="I133" s="67" t="n">
        <v>1.689108</v>
      </c>
      <c r="J133" s="67" t="n">
        <v>1.518238</v>
      </c>
      <c r="K133" s="67" t="n">
        <v>1.386199</v>
      </c>
      <c r="L133" s="67" t="n">
        <v>1.285664</v>
      </c>
      <c r="M133" s="67" t="n">
        <v>1.210243</v>
      </c>
      <c r="N133" s="67" t="n">
        <v>1.154501</v>
      </c>
      <c r="O133" s="67" t="n">
        <v>1.113921</v>
      </c>
      <c r="P133" s="67" t="n">
        <v>1.084822</v>
      </c>
      <c r="Q133" s="67" t="n">
        <v>0.295059</v>
      </c>
      <c r="R133" s="67" t="n">
        <v>0.021299</v>
      </c>
      <c r="S133" s="67" t="n">
        <v>0</v>
      </c>
      <c r="T133" s="67" t="n">
        <v>0</v>
      </c>
      <c r="U133" s="67" t="n">
        <v>0</v>
      </c>
      <c r="V133" s="67" t="n">
        <v>0</v>
      </c>
      <c r="W133" s="67" t="n">
        <v>0</v>
      </c>
      <c r="X133" s="67" t="n">
        <v>0</v>
      </c>
      <c r="Y133" s="67" t="n">
        <v>0</v>
      </c>
      <c r="Z133" s="67" t="n">
        <v>0</v>
      </c>
      <c r="AA133" s="67" t="n">
        <v>0</v>
      </c>
      <c r="AB133" s="67" t="n">
        <v>0</v>
      </c>
      <c r="AC133" s="67" t="n">
        <v>0</v>
      </c>
      <c r="AD133" s="67" t="n">
        <v>0</v>
      </c>
      <c r="AE133" s="67" t="n">
        <v>0</v>
      </c>
      <c r="AF133" s="67" t="n">
        <v>0</v>
      </c>
      <c r="AG133" s="67" t="n">
        <v>0</v>
      </c>
      <c r="AH133" s="67" t="n">
        <v>0</v>
      </c>
      <c r="AI133" s="103" t="inlineStr">
        <is>
          <t>- -</t>
        </is>
      </c>
      <c r="AJ133" s="69" t="n"/>
      <c r="AK133" s="104" t="n"/>
    </row>
    <row r="134" ht="15" customHeight="1" s="44">
      <c r="A134" s="62" t="inlineStr">
        <is>
          <t>ATS000:prk_Canada-wb</t>
        </is>
      </c>
      <c r="B134" s="66" t="inlineStr">
        <is>
          <t xml:space="preserve">    Wide Body Aircraft</t>
        </is>
      </c>
      <c r="C134" s="67" t="n">
        <v>1</v>
      </c>
      <c r="D134" s="67" t="n">
        <v>1</v>
      </c>
      <c r="E134" s="67" t="n">
        <v>1</v>
      </c>
      <c r="F134" s="67" t="n">
        <v>1</v>
      </c>
      <c r="G134" s="67" t="n">
        <v>0.711488</v>
      </c>
      <c r="H134" s="67" t="n">
        <v>0</v>
      </c>
      <c r="I134" s="67" t="n">
        <v>0</v>
      </c>
      <c r="J134" s="67" t="n">
        <v>0</v>
      </c>
      <c r="K134" s="67" t="n">
        <v>0</v>
      </c>
      <c r="L134" s="67" t="n">
        <v>0</v>
      </c>
      <c r="M134" s="67" t="n">
        <v>0</v>
      </c>
      <c r="N134" s="67" t="n">
        <v>0</v>
      </c>
      <c r="O134" s="67" t="n">
        <v>0</v>
      </c>
      <c r="P134" s="67" t="n">
        <v>0</v>
      </c>
      <c r="Q134" s="67" t="n">
        <v>0</v>
      </c>
      <c r="R134" s="67" t="n">
        <v>0</v>
      </c>
      <c r="S134" s="67" t="n">
        <v>0</v>
      </c>
      <c r="T134" s="67" t="n">
        <v>0</v>
      </c>
      <c r="U134" s="67" t="n">
        <v>0</v>
      </c>
      <c r="V134" s="67" t="n">
        <v>0</v>
      </c>
      <c r="W134" s="67" t="n">
        <v>0</v>
      </c>
      <c r="X134" s="67" t="n">
        <v>0</v>
      </c>
      <c r="Y134" s="67" t="n">
        <v>0</v>
      </c>
      <c r="Z134" s="67" t="n">
        <v>0</v>
      </c>
      <c r="AA134" s="67" t="n">
        <v>0</v>
      </c>
      <c r="AB134" s="67" t="n">
        <v>0</v>
      </c>
      <c r="AC134" s="67" t="n">
        <v>0</v>
      </c>
      <c r="AD134" s="67" t="n">
        <v>0</v>
      </c>
      <c r="AE134" s="67" t="n">
        <v>0</v>
      </c>
      <c r="AF134" s="67" t="n">
        <v>0</v>
      </c>
      <c r="AG134" s="67" t="n">
        <v>0</v>
      </c>
      <c r="AH134" s="67" t="n">
        <v>0</v>
      </c>
      <c r="AI134" s="103" t="inlineStr">
        <is>
          <t>- -</t>
        </is>
      </c>
      <c r="AJ134" s="69" t="n"/>
      <c r="AK134" s="104" t="n"/>
    </row>
    <row r="135" ht="15" customHeight="1" s="44">
      <c r="A135" s="62" t="inlineStr">
        <is>
          <t>ATS000:prk_Canada-rj</t>
        </is>
      </c>
      <c r="B135" s="66" t="inlineStr">
        <is>
          <t xml:space="preserve">    Regional Jets</t>
        </is>
      </c>
      <c r="C135" s="67" t="n">
        <v>56.23653</v>
      </c>
      <c r="D135" s="67" t="n">
        <v>55.225224</v>
      </c>
      <c r="E135" s="67" t="n">
        <v>53.5191</v>
      </c>
      <c r="F135" s="67" t="n">
        <v>51.753605</v>
      </c>
      <c r="G135" s="67" t="n">
        <v>50.299</v>
      </c>
      <c r="H135" s="67" t="n">
        <v>48.256561</v>
      </c>
      <c r="I135" s="67" t="n">
        <v>46.069912</v>
      </c>
      <c r="J135" s="67" t="n">
        <v>43.996002</v>
      </c>
      <c r="K135" s="67" t="n">
        <v>41.610306</v>
      </c>
      <c r="L135" s="67" t="n">
        <v>39.071259</v>
      </c>
      <c r="M135" s="67" t="n">
        <v>36.281769</v>
      </c>
      <c r="N135" s="67" t="n">
        <v>33.30743</v>
      </c>
      <c r="O135" s="67" t="n">
        <v>30.257708</v>
      </c>
      <c r="P135" s="67" t="n">
        <v>27.236061</v>
      </c>
      <c r="Q135" s="67" t="n">
        <v>24.174047</v>
      </c>
      <c r="R135" s="67" t="n">
        <v>21.039505</v>
      </c>
      <c r="S135" s="67" t="n">
        <v>18.179544</v>
      </c>
      <c r="T135" s="67" t="n">
        <v>15.775371</v>
      </c>
      <c r="U135" s="67" t="n">
        <v>13.654145</v>
      </c>
      <c r="V135" s="67" t="n">
        <v>11.15905</v>
      </c>
      <c r="W135" s="67" t="n">
        <v>9.874762</v>
      </c>
      <c r="X135" s="67" t="n">
        <v>8.810604</v>
      </c>
      <c r="Y135" s="67" t="n">
        <v>7.598513</v>
      </c>
      <c r="Z135" s="67" t="n">
        <v>5.946968</v>
      </c>
      <c r="AA135" s="67" t="n">
        <v>5.529007</v>
      </c>
      <c r="AB135" s="67" t="n">
        <v>4.433164</v>
      </c>
      <c r="AC135" s="67" t="n">
        <v>3.582251</v>
      </c>
      <c r="AD135" s="67" t="n">
        <v>2.679178</v>
      </c>
      <c r="AE135" s="67" t="n">
        <v>2.100659</v>
      </c>
      <c r="AF135" s="67" t="n">
        <v>1.687145</v>
      </c>
      <c r="AG135" s="67" t="n">
        <v>0.948312</v>
      </c>
      <c r="AH135" s="67" t="n">
        <v>0.523048</v>
      </c>
      <c r="AI135" s="103" t="n">
        <v>-0.140059</v>
      </c>
      <c r="AJ135" s="69" t="n"/>
      <c r="AK135" s="104" t="n"/>
    </row>
    <row r="136" ht="15" customHeight="1" s="44">
      <c r="A136" s="62" t="inlineStr">
        <is>
          <t>ATS000:prk_Central_Am</t>
        </is>
      </c>
      <c r="B136" s="66" t="inlineStr">
        <is>
          <t xml:space="preserve">  Central America</t>
        </is>
      </c>
      <c r="C136" s="67" t="n">
        <v>60.982719</v>
      </c>
      <c r="D136" s="67" t="n">
        <v>59.42712</v>
      </c>
      <c r="E136" s="67" t="n">
        <v>58.298141</v>
      </c>
      <c r="F136" s="67" t="n">
        <v>56.895691</v>
      </c>
      <c r="G136" s="67" t="n">
        <v>55.146603</v>
      </c>
      <c r="H136" s="67" t="n">
        <v>52.943474</v>
      </c>
      <c r="I136" s="67" t="n">
        <v>50.1884</v>
      </c>
      <c r="J136" s="67" t="n">
        <v>46.835854</v>
      </c>
      <c r="K136" s="67" t="n">
        <v>42.833069</v>
      </c>
      <c r="L136" s="67" t="n">
        <v>38.079624</v>
      </c>
      <c r="M136" s="67" t="n">
        <v>33.185364</v>
      </c>
      <c r="N136" s="67" t="n">
        <v>27.601475</v>
      </c>
      <c r="O136" s="67" t="n">
        <v>22.920439</v>
      </c>
      <c r="P136" s="67" t="n">
        <v>18.589325</v>
      </c>
      <c r="Q136" s="67" t="n">
        <v>15.749455</v>
      </c>
      <c r="R136" s="67" t="n">
        <v>13.628861</v>
      </c>
      <c r="S136" s="67" t="n">
        <v>11.872077</v>
      </c>
      <c r="T136" s="67" t="n">
        <v>10.281026</v>
      </c>
      <c r="U136" s="67" t="n">
        <v>8.828255</v>
      </c>
      <c r="V136" s="67" t="n">
        <v>7.28997</v>
      </c>
      <c r="W136" s="67" t="n">
        <v>5.704282</v>
      </c>
      <c r="X136" s="67" t="n">
        <v>3.710838</v>
      </c>
      <c r="Y136" s="67" t="n">
        <v>2.135045</v>
      </c>
      <c r="Z136" s="67" t="n">
        <v>1.283386</v>
      </c>
      <c r="AA136" s="67" t="n">
        <v>0.704694</v>
      </c>
      <c r="AB136" s="67" t="n">
        <v>0.276795</v>
      </c>
      <c r="AC136" s="67" t="n">
        <v>0</v>
      </c>
      <c r="AD136" s="67" t="n">
        <v>0</v>
      </c>
      <c r="AE136" s="67" t="n">
        <v>0</v>
      </c>
      <c r="AF136" s="67" t="n">
        <v>0</v>
      </c>
      <c r="AG136" s="67" t="n">
        <v>0</v>
      </c>
      <c r="AH136" s="67" t="n">
        <v>0</v>
      </c>
      <c r="AI136" s="103" t="inlineStr">
        <is>
          <t>- -</t>
        </is>
      </c>
      <c r="AJ136" s="69" t="n"/>
      <c r="AK136" s="104" t="n"/>
    </row>
    <row r="137" ht="15" customHeight="1" s="44">
      <c r="A137" s="62" t="inlineStr">
        <is>
          <t>ATS000:prk_Central_Am-n</t>
        </is>
      </c>
      <c r="B137" s="66" t="inlineStr">
        <is>
          <t xml:space="preserve">    Narrow Body Aircraft</t>
        </is>
      </c>
      <c r="C137" s="67" t="n">
        <v>35.446449</v>
      </c>
      <c r="D137" s="67" t="n">
        <v>34.229668</v>
      </c>
      <c r="E137" s="67" t="n">
        <v>33.38588</v>
      </c>
      <c r="F137" s="67" t="n">
        <v>32.298065</v>
      </c>
      <c r="G137" s="67" t="n">
        <v>30.963507</v>
      </c>
      <c r="H137" s="67" t="n">
        <v>29.296461</v>
      </c>
      <c r="I137" s="67" t="n">
        <v>27.222218</v>
      </c>
      <c r="J137" s="67" t="n">
        <v>24.717661</v>
      </c>
      <c r="K137" s="67" t="n">
        <v>21.74334</v>
      </c>
      <c r="L137" s="67" t="n">
        <v>18.202337</v>
      </c>
      <c r="M137" s="67" t="n">
        <v>14.510663</v>
      </c>
      <c r="N137" s="67" t="n">
        <v>10.319381</v>
      </c>
      <c r="O137" s="67" t="n">
        <v>7.087763</v>
      </c>
      <c r="P137" s="67" t="n">
        <v>4.181204</v>
      </c>
      <c r="Q137" s="67" t="n">
        <v>2.81333</v>
      </c>
      <c r="R137" s="67" t="n">
        <v>2.031227</v>
      </c>
      <c r="S137" s="67" t="n">
        <v>1.588004</v>
      </c>
      <c r="T137" s="67" t="n">
        <v>1.370385</v>
      </c>
      <c r="U137" s="67" t="n">
        <v>1.249581</v>
      </c>
      <c r="V137" s="67" t="n">
        <v>1.171257</v>
      </c>
      <c r="W137" s="67" t="n">
        <v>1.118136</v>
      </c>
      <c r="X137" s="67" t="n">
        <v>0.845435</v>
      </c>
      <c r="Y137" s="67" t="n">
        <v>0.053342</v>
      </c>
      <c r="Z137" s="67" t="n">
        <v>0</v>
      </c>
      <c r="AA137" s="67" t="n">
        <v>0</v>
      </c>
      <c r="AB137" s="67" t="n">
        <v>0</v>
      </c>
      <c r="AC137" s="67" t="n">
        <v>0</v>
      </c>
      <c r="AD137" s="67" t="n">
        <v>0</v>
      </c>
      <c r="AE137" s="67" t="n">
        <v>0</v>
      </c>
      <c r="AF137" s="67" t="n">
        <v>0</v>
      </c>
      <c r="AG137" s="67" t="n">
        <v>0</v>
      </c>
      <c r="AH137" s="67" t="n">
        <v>0</v>
      </c>
      <c r="AI137" s="103" t="inlineStr">
        <is>
          <t>- -</t>
        </is>
      </c>
      <c r="AJ137" s="69" t="n"/>
      <c r="AK137" s="104" t="n"/>
    </row>
    <row r="138" ht="15" customHeight="1" s="44">
      <c r="A138" s="62" t="inlineStr">
        <is>
          <t>ATS000:prk_Central_Am-w</t>
        </is>
      </c>
      <c r="B138" s="66" t="inlineStr">
        <is>
          <t xml:space="preserve">    Wide Body Aircraft</t>
        </is>
      </c>
      <c r="C138" s="67" t="n">
        <v>0.234469</v>
      </c>
      <c r="D138" s="67" t="n">
        <v>0.139827</v>
      </c>
      <c r="E138" s="67" t="n">
        <v>0.076891</v>
      </c>
      <c r="F138" s="67" t="n">
        <v>0.037864</v>
      </c>
      <c r="G138" s="67" t="n">
        <v>0.01601</v>
      </c>
      <c r="H138" s="67" t="n">
        <v>0.00547</v>
      </c>
      <c r="I138" s="67" t="n">
        <v>0.001403</v>
      </c>
      <c r="J138" s="67" t="n">
        <v>0.000404</v>
      </c>
      <c r="K138" s="67" t="n">
        <v>0.00027</v>
      </c>
      <c r="L138" s="67" t="n">
        <v>0</v>
      </c>
      <c r="M138" s="67" t="n">
        <v>0</v>
      </c>
      <c r="N138" s="67" t="n">
        <v>0</v>
      </c>
      <c r="O138" s="67" t="n">
        <v>0</v>
      </c>
      <c r="P138" s="67" t="n">
        <v>0</v>
      </c>
      <c r="Q138" s="67" t="n">
        <v>0</v>
      </c>
      <c r="R138" s="67" t="n">
        <v>0</v>
      </c>
      <c r="S138" s="67" t="n">
        <v>0</v>
      </c>
      <c r="T138" s="67" t="n">
        <v>0</v>
      </c>
      <c r="U138" s="67" t="n">
        <v>0</v>
      </c>
      <c r="V138" s="67" t="n">
        <v>0</v>
      </c>
      <c r="W138" s="67" t="n">
        <v>0</v>
      </c>
      <c r="X138" s="67" t="n">
        <v>0</v>
      </c>
      <c r="Y138" s="67" t="n">
        <v>0</v>
      </c>
      <c r="Z138" s="67" t="n">
        <v>0</v>
      </c>
      <c r="AA138" s="67" t="n">
        <v>0</v>
      </c>
      <c r="AB138" s="67" t="n">
        <v>0</v>
      </c>
      <c r="AC138" s="67" t="n">
        <v>0</v>
      </c>
      <c r="AD138" s="67" t="n">
        <v>0</v>
      </c>
      <c r="AE138" s="67" t="n">
        <v>0</v>
      </c>
      <c r="AF138" s="67" t="n">
        <v>0</v>
      </c>
      <c r="AG138" s="67" t="n">
        <v>0</v>
      </c>
      <c r="AH138" s="67" t="n">
        <v>0</v>
      </c>
      <c r="AI138" s="103" t="inlineStr">
        <is>
          <t>- -</t>
        </is>
      </c>
      <c r="AJ138" s="69" t="n"/>
      <c r="AK138" s="104" t="n"/>
    </row>
    <row r="139" ht="15" customHeight="1" s="44">
      <c r="A139" s="62" t="inlineStr">
        <is>
          <t>ATS000:prk_Central_Am-r</t>
        </is>
      </c>
      <c r="B139" s="66" t="inlineStr">
        <is>
          <t xml:space="preserve">    Regional Jets</t>
        </is>
      </c>
      <c r="C139" s="67" t="n">
        <v>25.301802</v>
      </c>
      <c r="D139" s="67" t="n">
        <v>25.057625</v>
      </c>
      <c r="E139" s="67" t="n">
        <v>24.835371</v>
      </c>
      <c r="F139" s="67" t="n">
        <v>24.559763</v>
      </c>
      <c r="G139" s="67" t="n">
        <v>24.167086</v>
      </c>
      <c r="H139" s="67" t="n">
        <v>23.641544</v>
      </c>
      <c r="I139" s="67" t="n">
        <v>22.964781</v>
      </c>
      <c r="J139" s="67" t="n">
        <v>22.117786</v>
      </c>
      <c r="K139" s="67" t="n">
        <v>21.089458</v>
      </c>
      <c r="L139" s="67" t="n">
        <v>19.877287</v>
      </c>
      <c r="M139" s="67" t="n">
        <v>18.6747</v>
      </c>
      <c r="N139" s="67" t="n">
        <v>17.282093</v>
      </c>
      <c r="O139" s="67" t="n">
        <v>15.832675</v>
      </c>
      <c r="P139" s="67" t="n">
        <v>14.408121</v>
      </c>
      <c r="Q139" s="67" t="n">
        <v>12.936125</v>
      </c>
      <c r="R139" s="67" t="n">
        <v>11.597634</v>
      </c>
      <c r="S139" s="67" t="n">
        <v>10.284073</v>
      </c>
      <c r="T139" s="67" t="n">
        <v>8.910641</v>
      </c>
      <c r="U139" s="67" t="n">
        <v>7.578673</v>
      </c>
      <c r="V139" s="67" t="n">
        <v>6.118713</v>
      </c>
      <c r="W139" s="67" t="n">
        <v>4.586146</v>
      </c>
      <c r="X139" s="67" t="n">
        <v>2.865403</v>
      </c>
      <c r="Y139" s="67" t="n">
        <v>2.081702</v>
      </c>
      <c r="Z139" s="67" t="n">
        <v>1.283386</v>
      </c>
      <c r="AA139" s="67" t="n">
        <v>0.704694</v>
      </c>
      <c r="AB139" s="67" t="n">
        <v>0.276795</v>
      </c>
      <c r="AC139" s="67" t="n">
        <v>0</v>
      </c>
      <c r="AD139" s="67" t="n">
        <v>0</v>
      </c>
      <c r="AE139" s="67" t="n">
        <v>0</v>
      </c>
      <c r="AF139" s="67" t="n">
        <v>0</v>
      </c>
      <c r="AG139" s="67" t="n">
        <v>0</v>
      </c>
      <c r="AH139" s="67" t="n">
        <v>0</v>
      </c>
      <c r="AI139" s="103" t="inlineStr">
        <is>
          <t>- -</t>
        </is>
      </c>
      <c r="AJ139" s="69" t="n"/>
      <c r="AK139" s="104" t="n"/>
    </row>
    <row r="140" ht="15" customHeight="1" s="44">
      <c r="A140" s="62" t="inlineStr">
        <is>
          <t>ATS000:prk_South_Am</t>
        </is>
      </c>
      <c r="B140" s="66" t="inlineStr">
        <is>
          <t xml:space="preserve">  South America</t>
        </is>
      </c>
      <c r="C140" s="67" t="n">
        <v>128.104889</v>
      </c>
      <c r="D140" s="67" t="n">
        <v>122.992668</v>
      </c>
      <c r="E140" s="67" t="n">
        <v>117.676682</v>
      </c>
      <c r="F140" s="67" t="n">
        <v>112.690331</v>
      </c>
      <c r="G140" s="67" t="n">
        <v>106.359024</v>
      </c>
      <c r="H140" s="67" t="n">
        <v>102.419937</v>
      </c>
      <c r="I140" s="67" t="n">
        <v>98.970253</v>
      </c>
      <c r="J140" s="67" t="n">
        <v>97.174576</v>
      </c>
      <c r="K140" s="67" t="n">
        <v>94.83374000000001</v>
      </c>
      <c r="L140" s="67" t="n">
        <v>91.98313899999999</v>
      </c>
      <c r="M140" s="67" t="n">
        <v>89.416534</v>
      </c>
      <c r="N140" s="67" t="n">
        <v>86.238907</v>
      </c>
      <c r="O140" s="67" t="n">
        <v>83.07036600000001</v>
      </c>
      <c r="P140" s="67" t="n">
        <v>80.21221199999999</v>
      </c>
      <c r="Q140" s="67" t="n">
        <v>77.463211</v>
      </c>
      <c r="R140" s="67" t="n">
        <v>74.199333</v>
      </c>
      <c r="S140" s="67" t="n">
        <v>70.3965</v>
      </c>
      <c r="T140" s="67" t="n">
        <v>66.839478</v>
      </c>
      <c r="U140" s="67" t="n">
        <v>64.775375</v>
      </c>
      <c r="V140" s="67" t="n">
        <v>60.229652</v>
      </c>
      <c r="W140" s="67" t="n">
        <v>58.396713</v>
      </c>
      <c r="X140" s="67" t="n">
        <v>51.557251</v>
      </c>
      <c r="Y140" s="67" t="n">
        <v>44.717781</v>
      </c>
      <c r="Z140" s="67" t="n">
        <v>37.453896</v>
      </c>
      <c r="AA140" s="67" t="n">
        <v>33.937466</v>
      </c>
      <c r="AB140" s="67" t="n">
        <v>25.06539</v>
      </c>
      <c r="AC140" s="67" t="n">
        <v>23.047768</v>
      </c>
      <c r="AD140" s="67" t="n">
        <v>23.034437</v>
      </c>
      <c r="AE140" s="67" t="n">
        <v>19.024496</v>
      </c>
      <c r="AF140" s="67" t="n">
        <v>17.017189</v>
      </c>
      <c r="AG140" s="67" t="n">
        <v>15.009647</v>
      </c>
      <c r="AH140" s="67" t="n">
        <v>13.006657</v>
      </c>
      <c r="AI140" s="103" t="n">
        <v>-0.07113</v>
      </c>
      <c r="AJ140" s="69" t="n"/>
      <c r="AK140" s="104" t="n"/>
    </row>
    <row r="141" ht="15" customHeight="1" s="44">
      <c r="A141" s="62" t="inlineStr">
        <is>
          <t>ATS000:prk_South_Am-nb</t>
        </is>
      </c>
      <c r="B141" s="66" t="inlineStr">
        <is>
          <t xml:space="preserve">    Narrow Body Aircraft</t>
        </is>
      </c>
      <c r="C141" s="67" t="n">
        <v>45.535065</v>
      </c>
      <c r="D141" s="67" t="n">
        <v>41.174618</v>
      </c>
      <c r="E141" s="67" t="n">
        <v>36.551254</v>
      </c>
      <c r="F141" s="67" t="n">
        <v>32.339775</v>
      </c>
      <c r="G141" s="67" t="n">
        <v>27.003897</v>
      </c>
      <c r="H141" s="67" t="n">
        <v>23.585306</v>
      </c>
      <c r="I141" s="67" t="n">
        <v>21.04422</v>
      </c>
      <c r="J141" s="67" t="n">
        <v>20.263906</v>
      </c>
      <c r="K141" s="67" t="n">
        <v>19.168129</v>
      </c>
      <c r="L141" s="67" t="n">
        <v>17.485888</v>
      </c>
      <c r="M141" s="67" t="n">
        <v>16.168325</v>
      </c>
      <c r="N141" s="67" t="n">
        <v>14.497519</v>
      </c>
      <c r="O141" s="67" t="n">
        <v>13.419774</v>
      </c>
      <c r="P141" s="67" t="n">
        <v>13.327424</v>
      </c>
      <c r="Q141" s="67" t="n">
        <v>13.246987</v>
      </c>
      <c r="R141" s="67" t="n">
        <v>12.191608</v>
      </c>
      <c r="S141" s="67" t="n">
        <v>12.143706</v>
      </c>
      <c r="T141" s="67" t="n">
        <v>12.106342</v>
      </c>
      <c r="U141" s="67" t="n">
        <v>12.07763</v>
      </c>
      <c r="V141" s="67" t="n">
        <v>12.055894</v>
      </c>
      <c r="W141" s="67" t="n">
        <v>12.039684</v>
      </c>
      <c r="X141" s="67" t="n">
        <v>11.02778</v>
      </c>
      <c r="Y141" s="67" t="n">
        <v>10.50773</v>
      </c>
      <c r="Z141" s="67" t="n">
        <v>8.013033999999999</v>
      </c>
      <c r="AA141" s="67" t="n">
        <v>6.991151</v>
      </c>
      <c r="AB141" s="67" t="n">
        <v>4</v>
      </c>
      <c r="AC141" s="67" t="n">
        <v>4</v>
      </c>
      <c r="AD141" s="67" t="n">
        <v>4</v>
      </c>
      <c r="AE141" s="67" t="n">
        <v>4</v>
      </c>
      <c r="AF141" s="67" t="n">
        <v>4</v>
      </c>
      <c r="AG141" s="67" t="n">
        <v>3</v>
      </c>
      <c r="AH141" s="67" t="n">
        <v>1</v>
      </c>
      <c r="AI141" s="103" t="n">
        <v>-0.115893</v>
      </c>
      <c r="AJ141" s="69" t="n"/>
      <c r="AK141" s="104" t="n"/>
    </row>
    <row r="142" ht="15" customHeight="1" s="44">
      <c r="A142" s="62" t="inlineStr">
        <is>
          <t>ATS000:prk_South_Am-wb</t>
        </is>
      </c>
      <c r="B142" s="66" t="inlineStr">
        <is>
          <t xml:space="preserve">    Wide Body Aircraft</t>
        </is>
      </c>
      <c r="C142" s="67" t="n">
        <v>11.292742</v>
      </c>
      <c r="D142" s="67" t="n">
        <v>10.92113</v>
      </c>
      <c r="E142" s="67" t="n">
        <v>10.672549</v>
      </c>
      <c r="F142" s="67" t="n">
        <v>10.384254</v>
      </c>
      <c r="G142" s="67" t="n">
        <v>10.209257</v>
      </c>
      <c r="H142" s="67" t="n">
        <v>10.107836</v>
      </c>
      <c r="I142" s="67" t="n">
        <v>9.746656</v>
      </c>
      <c r="J142" s="67" t="n">
        <v>9.415969</v>
      </c>
      <c r="K142" s="67" t="n">
        <v>9.000761000000001</v>
      </c>
      <c r="L142" s="67" t="n">
        <v>8.811992</v>
      </c>
      <c r="M142" s="67" t="n">
        <v>8.691354</v>
      </c>
      <c r="N142" s="67" t="n">
        <v>8.472711</v>
      </c>
      <c r="O142" s="67" t="n">
        <v>7.831967</v>
      </c>
      <c r="P142" s="67" t="n">
        <v>6.753472</v>
      </c>
      <c r="Q142" s="67" t="n">
        <v>6.129421</v>
      </c>
      <c r="R142" s="67" t="n">
        <v>5.757256</v>
      </c>
      <c r="S142" s="67" t="n">
        <v>5.625729</v>
      </c>
      <c r="T142" s="67" t="n">
        <v>5.511062</v>
      </c>
      <c r="U142" s="67" t="n">
        <v>5.412519</v>
      </c>
      <c r="V142" s="67" t="n">
        <v>5.32903</v>
      </c>
      <c r="W142" s="67" t="n">
        <v>5.125089</v>
      </c>
      <c r="X142" s="67" t="n">
        <v>4.298353</v>
      </c>
      <c r="Y142" s="67" t="n">
        <v>2.840748</v>
      </c>
      <c r="Z142" s="67" t="n">
        <v>1.094134</v>
      </c>
      <c r="AA142" s="67" t="n">
        <v>0.088349</v>
      </c>
      <c r="AB142" s="67" t="n">
        <v>0.065389</v>
      </c>
      <c r="AC142" s="67" t="n">
        <v>0.047769</v>
      </c>
      <c r="AD142" s="67" t="n">
        <v>0.034438</v>
      </c>
      <c r="AE142" s="67" t="n">
        <v>0.024496</v>
      </c>
      <c r="AF142" s="67" t="n">
        <v>0.017189</v>
      </c>
      <c r="AG142" s="67" t="n">
        <v>0.009646999999999999</v>
      </c>
      <c r="AH142" s="67" t="n">
        <v>0.006656</v>
      </c>
      <c r="AI142" s="103" t="n">
        <v>-0.213279</v>
      </c>
      <c r="AJ142" s="69" t="n"/>
      <c r="AK142" s="104" t="n"/>
    </row>
    <row r="143" ht="15" customHeight="1" s="44">
      <c r="A143" s="62" t="inlineStr">
        <is>
          <t>ATS000:prk_South_Am-rj</t>
        </is>
      </c>
      <c r="B143" s="66" t="inlineStr">
        <is>
          <t xml:space="preserve">    Regional Jets</t>
        </is>
      </c>
      <c r="C143" s="67" t="n">
        <v>71.277092</v>
      </c>
      <c r="D143" s="67" t="n">
        <v>70.896919</v>
      </c>
      <c r="E143" s="67" t="n">
        <v>70.452873</v>
      </c>
      <c r="F143" s="67" t="n">
        <v>69.966301</v>
      </c>
      <c r="G143" s="67" t="n">
        <v>69.14587400000001</v>
      </c>
      <c r="H143" s="67" t="n">
        <v>68.72679100000001</v>
      </c>
      <c r="I143" s="67" t="n">
        <v>68.17937499999999</v>
      </c>
      <c r="J143" s="67" t="n">
        <v>67.494705</v>
      </c>
      <c r="K143" s="67" t="n">
        <v>66.66484800000001</v>
      </c>
      <c r="L143" s="67" t="n">
        <v>65.68525700000001</v>
      </c>
      <c r="M143" s="67" t="n">
        <v>64.556854</v>
      </c>
      <c r="N143" s="67" t="n">
        <v>63.268681</v>
      </c>
      <c r="O143" s="67" t="n">
        <v>61.818623</v>
      </c>
      <c r="P143" s="67" t="n">
        <v>60.131313</v>
      </c>
      <c r="Q143" s="67" t="n">
        <v>58.086807</v>
      </c>
      <c r="R143" s="67" t="n">
        <v>56.250469</v>
      </c>
      <c r="S143" s="67" t="n">
        <v>52.627068</v>
      </c>
      <c r="T143" s="67" t="n">
        <v>49.222069</v>
      </c>
      <c r="U143" s="67" t="n">
        <v>47.285229</v>
      </c>
      <c r="V143" s="67" t="n">
        <v>42.844727</v>
      </c>
      <c r="W143" s="67" t="n">
        <v>41.231941</v>
      </c>
      <c r="X143" s="67" t="n">
        <v>36.231117</v>
      </c>
      <c r="Y143" s="67" t="n">
        <v>31.369303</v>
      </c>
      <c r="Z143" s="67" t="n">
        <v>28.346727</v>
      </c>
      <c r="AA143" s="67" t="n">
        <v>26.857965</v>
      </c>
      <c r="AB143" s="67" t="n">
        <v>21</v>
      </c>
      <c r="AC143" s="67" t="n">
        <v>19</v>
      </c>
      <c r="AD143" s="67" t="n">
        <v>19</v>
      </c>
      <c r="AE143" s="67" t="n">
        <v>15</v>
      </c>
      <c r="AF143" s="67" t="n">
        <v>13</v>
      </c>
      <c r="AG143" s="67" t="n">
        <v>12</v>
      </c>
      <c r="AH143" s="67" t="n">
        <v>12</v>
      </c>
      <c r="AI143" s="103" t="n">
        <v>-0.055853</v>
      </c>
      <c r="AJ143" s="69" t="n"/>
      <c r="AK143" s="104" t="n"/>
    </row>
    <row r="144" ht="15" customHeight="1" s="44">
      <c r="A144" s="62" t="inlineStr">
        <is>
          <t>ATS000:prk_Europe</t>
        </is>
      </c>
      <c r="B144" s="66" t="inlineStr">
        <is>
          <t xml:space="preserve">  Europe</t>
        </is>
      </c>
      <c r="C144" s="67" t="n">
        <v>370.101929</v>
      </c>
      <c r="D144" s="67" t="n">
        <v>357.390198</v>
      </c>
      <c r="E144" s="67" t="n">
        <v>342.459564</v>
      </c>
      <c r="F144" s="67" t="n">
        <v>324.494202</v>
      </c>
      <c r="G144" s="67" t="n">
        <v>305.585022</v>
      </c>
      <c r="H144" s="67" t="n">
        <v>288.355347</v>
      </c>
      <c r="I144" s="67" t="n">
        <v>272.538513</v>
      </c>
      <c r="J144" s="67" t="n">
        <v>254.106415</v>
      </c>
      <c r="K144" s="67" t="n">
        <v>234.113144</v>
      </c>
      <c r="L144" s="67" t="n">
        <v>215.332397</v>
      </c>
      <c r="M144" s="67" t="n">
        <v>193.980957</v>
      </c>
      <c r="N144" s="67" t="n">
        <v>175.179825</v>
      </c>
      <c r="O144" s="67" t="n">
        <v>160.655396</v>
      </c>
      <c r="P144" s="67" t="n">
        <v>136.964233</v>
      </c>
      <c r="Q144" s="67" t="n">
        <v>115.206436</v>
      </c>
      <c r="R144" s="67" t="n">
        <v>96.95040899999999</v>
      </c>
      <c r="S144" s="67" t="n">
        <v>83.455887</v>
      </c>
      <c r="T144" s="67" t="n">
        <v>68.691109</v>
      </c>
      <c r="U144" s="67" t="n">
        <v>57.359905</v>
      </c>
      <c r="V144" s="67" t="n">
        <v>48.68861</v>
      </c>
      <c r="W144" s="67" t="n">
        <v>42.04356</v>
      </c>
      <c r="X144" s="67" t="n">
        <v>38.628593</v>
      </c>
      <c r="Y144" s="67" t="n">
        <v>31.542427</v>
      </c>
      <c r="Z144" s="67" t="n">
        <v>22.983791</v>
      </c>
      <c r="AA144" s="67" t="n">
        <v>15.457098</v>
      </c>
      <c r="AB144" s="67" t="n">
        <v>13</v>
      </c>
      <c r="AC144" s="67" t="n">
        <v>13</v>
      </c>
      <c r="AD144" s="67" t="n">
        <v>10</v>
      </c>
      <c r="AE144" s="67" t="n">
        <v>6</v>
      </c>
      <c r="AF144" s="67" t="n">
        <v>6</v>
      </c>
      <c r="AG144" s="67" t="n">
        <v>6</v>
      </c>
      <c r="AH144" s="67" t="n">
        <v>5</v>
      </c>
      <c r="AI144" s="103" t="n">
        <v>-0.129641</v>
      </c>
      <c r="AJ144" s="69" t="n"/>
      <c r="AK144" s="104" t="n"/>
    </row>
    <row r="145" ht="15" customHeight="1" s="44">
      <c r="A145" s="62" t="inlineStr">
        <is>
          <t>ATS000:prk_Europe-nb</t>
        </is>
      </c>
      <c r="B145" s="66" t="inlineStr">
        <is>
          <t xml:space="preserve">    Narrow Body Aircraft</t>
        </is>
      </c>
      <c r="C145" s="67" t="n">
        <v>120.765366</v>
      </c>
      <c r="D145" s="67" t="n">
        <v>116.560646</v>
      </c>
      <c r="E145" s="67" t="n">
        <v>111.68264</v>
      </c>
      <c r="F145" s="67" t="n">
        <v>105.844398</v>
      </c>
      <c r="G145" s="67" t="n">
        <v>101.334625</v>
      </c>
      <c r="H145" s="67" t="n">
        <v>99.4254</v>
      </c>
      <c r="I145" s="67" t="n">
        <v>96.42789500000001</v>
      </c>
      <c r="J145" s="67" t="n">
        <v>89.499123</v>
      </c>
      <c r="K145" s="67" t="n">
        <v>83.447357</v>
      </c>
      <c r="L145" s="67" t="n">
        <v>77.10178399999999</v>
      </c>
      <c r="M145" s="67" t="n">
        <v>67.479294</v>
      </c>
      <c r="N145" s="67" t="n">
        <v>61.089233</v>
      </c>
      <c r="O145" s="67" t="n">
        <v>57.895863</v>
      </c>
      <c r="P145" s="67" t="n">
        <v>50.872482</v>
      </c>
      <c r="Q145" s="67" t="n">
        <v>48</v>
      </c>
      <c r="R145" s="67" t="n">
        <v>47</v>
      </c>
      <c r="S145" s="67" t="n">
        <v>47</v>
      </c>
      <c r="T145" s="67" t="n">
        <v>47</v>
      </c>
      <c r="U145" s="67" t="n">
        <v>41</v>
      </c>
      <c r="V145" s="67" t="n">
        <v>40</v>
      </c>
      <c r="W145" s="67" t="n">
        <v>37.04356</v>
      </c>
      <c r="X145" s="67" t="n">
        <v>34</v>
      </c>
      <c r="Y145" s="67" t="n">
        <v>28.324408</v>
      </c>
      <c r="Z145" s="67" t="n">
        <v>21</v>
      </c>
      <c r="AA145" s="67" t="n">
        <v>14.990871</v>
      </c>
      <c r="AB145" s="67" t="n">
        <v>13</v>
      </c>
      <c r="AC145" s="67" t="n">
        <v>13</v>
      </c>
      <c r="AD145" s="67" t="n">
        <v>10</v>
      </c>
      <c r="AE145" s="67" t="n">
        <v>6</v>
      </c>
      <c r="AF145" s="67" t="n">
        <v>6</v>
      </c>
      <c r="AG145" s="67" t="n">
        <v>6</v>
      </c>
      <c r="AH145" s="67" t="n">
        <v>5</v>
      </c>
      <c r="AI145" s="103" t="n">
        <v>-0.097623</v>
      </c>
      <c r="AJ145" s="69" t="n"/>
      <c r="AK145" s="104" t="n"/>
    </row>
    <row r="146" ht="15" customHeight="1" s="44">
      <c r="A146" s="62" t="inlineStr">
        <is>
          <t>ATS000:prk_Europe-wb</t>
        </is>
      </c>
      <c r="B146" s="66" t="inlineStr">
        <is>
          <t xml:space="preserve">    Wide Body Aircraft</t>
        </is>
      </c>
      <c r="C146" s="67" t="n">
        <v>89.542007</v>
      </c>
      <c r="D146" s="67" t="n">
        <v>87.125381</v>
      </c>
      <c r="E146" s="67" t="n">
        <v>84.222641</v>
      </c>
      <c r="F146" s="67" t="n">
        <v>80.064476</v>
      </c>
      <c r="G146" s="67" t="n">
        <v>74.83847</v>
      </c>
      <c r="H146" s="67" t="n">
        <v>68.930603</v>
      </c>
      <c r="I146" s="67" t="n">
        <v>65.419983</v>
      </c>
      <c r="J146" s="67" t="n">
        <v>64.11032899999999</v>
      </c>
      <c r="K146" s="67" t="n">
        <v>61.170689</v>
      </c>
      <c r="L146" s="67" t="n">
        <v>59.323227</v>
      </c>
      <c r="M146" s="67" t="n">
        <v>56.698067</v>
      </c>
      <c r="N146" s="67" t="n">
        <v>53.395706</v>
      </c>
      <c r="O146" s="67" t="n">
        <v>51.617603</v>
      </c>
      <c r="P146" s="67" t="n">
        <v>44.617393</v>
      </c>
      <c r="Q146" s="67" t="n">
        <v>34.066418</v>
      </c>
      <c r="R146" s="67" t="n">
        <v>24.427061</v>
      </c>
      <c r="S146" s="67" t="n">
        <v>16.760612</v>
      </c>
      <c r="T146" s="67" t="n">
        <v>7.397914</v>
      </c>
      <c r="U146" s="67" t="n">
        <v>7</v>
      </c>
      <c r="V146" s="67" t="n">
        <v>2.597784</v>
      </c>
      <c r="W146" s="67" t="n">
        <v>0</v>
      </c>
      <c r="X146" s="67" t="n">
        <v>0</v>
      </c>
      <c r="Y146" s="67" t="n">
        <v>0</v>
      </c>
      <c r="Z146" s="67" t="n">
        <v>0</v>
      </c>
      <c r="AA146" s="67" t="n">
        <v>0</v>
      </c>
      <c r="AB146" s="67" t="n">
        <v>0</v>
      </c>
      <c r="AC146" s="67" t="n">
        <v>0</v>
      </c>
      <c r="AD146" s="67" t="n">
        <v>0</v>
      </c>
      <c r="AE146" s="67" t="n">
        <v>0</v>
      </c>
      <c r="AF146" s="67" t="n">
        <v>0</v>
      </c>
      <c r="AG146" s="67" t="n">
        <v>0</v>
      </c>
      <c r="AH146" s="67" t="n">
        <v>0</v>
      </c>
      <c r="AI146" s="103" t="inlineStr">
        <is>
          <t>- -</t>
        </is>
      </c>
      <c r="AJ146" s="69" t="n"/>
      <c r="AK146" s="104" t="n"/>
    </row>
    <row r="147" ht="15" customHeight="1" s="44">
      <c r="A147" s="62" t="inlineStr">
        <is>
          <t>ATS000:prk_Europe-rj</t>
        </is>
      </c>
      <c r="B147" s="66" t="inlineStr">
        <is>
          <t xml:space="preserve">    Regional Jets</t>
        </is>
      </c>
      <c r="C147" s="67" t="n">
        <v>159.79454</v>
      </c>
      <c r="D147" s="67" t="n">
        <v>153.704147</v>
      </c>
      <c r="E147" s="67" t="n">
        <v>146.554291</v>
      </c>
      <c r="F147" s="67" t="n">
        <v>138.585327</v>
      </c>
      <c r="G147" s="67" t="n">
        <v>129.411942</v>
      </c>
      <c r="H147" s="67" t="n">
        <v>119.999352</v>
      </c>
      <c r="I147" s="67" t="n">
        <v>110.690659</v>
      </c>
      <c r="J147" s="67" t="n">
        <v>100.496956</v>
      </c>
      <c r="K147" s="67" t="n">
        <v>89.495102</v>
      </c>
      <c r="L147" s="67" t="n">
        <v>78.907372</v>
      </c>
      <c r="M147" s="67" t="n">
        <v>69.803589</v>
      </c>
      <c r="N147" s="67" t="n">
        <v>60.694889</v>
      </c>
      <c r="O147" s="67" t="n">
        <v>51.141937</v>
      </c>
      <c r="P147" s="67" t="n">
        <v>41.474365</v>
      </c>
      <c r="Q147" s="67" t="n">
        <v>33.140018</v>
      </c>
      <c r="R147" s="67" t="n">
        <v>25.52335</v>
      </c>
      <c r="S147" s="67" t="n">
        <v>19.695276</v>
      </c>
      <c r="T147" s="67" t="n">
        <v>14.293196</v>
      </c>
      <c r="U147" s="67" t="n">
        <v>9.359904999999999</v>
      </c>
      <c r="V147" s="67" t="n">
        <v>6.090823</v>
      </c>
      <c r="W147" s="67" t="n">
        <v>5</v>
      </c>
      <c r="X147" s="67" t="n">
        <v>4.628594</v>
      </c>
      <c r="Y147" s="67" t="n">
        <v>3.218019</v>
      </c>
      <c r="Z147" s="67" t="n">
        <v>1.983791</v>
      </c>
      <c r="AA147" s="67" t="n">
        <v>0.466227</v>
      </c>
      <c r="AB147" s="67" t="n">
        <v>0</v>
      </c>
      <c r="AC147" s="67" t="n">
        <v>0</v>
      </c>
      <c r="AD147" s="67" t="n">
        <v>0</v>
      </c>
      <c r="AE147" s="67" t="n">
        <v>0</v>
      </c>
      <c r="AF147" s="67" t="n">
        <v>0</v>
      </c>
      <c r="AG147" s="67" t="n">
        <v>0</v>
      </c>
      <c r="AH147" s="67" t="n">
        <v>0</v>
      </c>
      <c r="AI147" s="103" t="inlineStr">
        <is>
          <t>- -</t>
        </is>
      </c>
      <c r="AJ147" s="69" t="n"/>
      <c r="AK147" s="104" t="n"/>
    </row>
    <row r="148" ht="15" customHeight="1" s="44">
      <c r="A148" s="62" t="inlineStr">
        <is>
          <t>ATS000:prk_Africa</t>
        </is>
      </c>
      <c r="B148" s="66" t="inlineStr">
        <is>
          <t xml:space="preserve">  Africa</t>
        </is>
      </c>
      <c r="C148" s="67" t="n">
        <v>141.751221</v>
      </c>
      <c r="D148" s="67" t="n">
        <v>121.744179</v>
      </c>
      <c r="E148" s="67" t="n">
        <v>99.447266</v>
      </c>
      <c r="F148" s="67" t="n">
        <v>78.722672</v>
      </c>
      <c r="G148" s="67" t="n">
        <v>69.864784</v>
      </c>
      <c r="H148" s="67" t="n">
        <v>61.25481</v>
      </c>
      <c r="I148" s="67" t="n">
        <v>53.444874</v>
      </c>
      <c r="J148" s="67" t="n">
        <v>45.908894</v>
      </c>
      <c r="K148" s="67" t="n">
        <v>39.264336</v>
      </c>
      <c r="L148" s="67" t="n">
        <v>31.57378</v>
      </c>
      <c r="M148" s="67" t="n">
        <v>23.285351</v>
      </c>
      <c r="N148" s="67" t="n">
        <v>14.525385</v>
      </c>
      <c r="O148" s="67" t="n">
        <v>11.116631</v>
      </c>
      <c r="P148" s="67" t="n">
        <v>9.629894</v>
      </c>
      <c r="Q148" s="67" t="n">
        <v>8.232438999999999</v>
      </c>
      <c r="R148" s="67" t="n">
        <v>7.727801</v>
      </c>
      <c r="S148" s="67" t="n">
        <v>7.31131</v>
      </c>
      <c r="T148" s="67" t="n">
        <v>6.044627</v>
      </c>
      <c r="U148" s="67" t="n">
        <v>4</v>
      </c>
      <c r="V148" s="67" t="n">
        <v>4</v>
      </c>
      <c r="W148" s="67" t="n">
        <v>3.764473</v>
      </c>
      <c r="X148" s="67" t="n">
        <v>3.419249</v>
      </c>
      <c r="Y148" s="67" t="n">
        <v>3.140162</v>
      </c>
      <c r="Z148" s="67" t="n">
        <v>3</v>
      </c>
      <c r="AA148" s="67" t="n">
        <v>2.450733</v>
      </c>
      <c r="AB148" s="67" t="n">
        <v>1.213568</v>
      </c>
      <c r="AC148" s="67" t="n">
        <v>0</v>
      </c>
      <c r="AD148" s="67" t="n">
        <v>0</v>
      </c>
      <c r="AE148" s="67" t="n">
        <v>0</v>
      </c>
      <c r="AF148" s="67" t="n">
        <v>0</v>
      </c>
      <c r="AG148" s="67" t="n">
        <v>0</v>
      </c>
      <c r="AH148" s="67" t="n">
        <v>0</v>
      </c>
      <c r="AI148" s="103" t="inlineStr">
        <is>
          <t>- -</t>
        </is>
      </c>
      <c r="AJ148" s="69" t="n"/>
      <c r="AK148" s="104" t="n"/>
    </row>
    <row r="149" ht="15" customHeight="1" s="44">
      <c r="A149" s="62" t="inlineStr">
        <is>
          <t>ATS000:prk_Africa-nb</t>
        </is>
      </c>
      <c r="B149" s="66" t="inlineStr">
        <is>
          <t xml:space="preserve">    Narrow Body Aircraft</t>
        </is>
      </c>
      <c r="C149" s="67" t="n">
        <v>53.771397</v>
      </c>
      <c r="D149" s="67" t="n">
        <v>38.422081</v>
      </c>
      <c r="E149" s="67" t="n">
        <v>20.953762</v>
      </c>
      <c r="F149" s="67" t="n">
        <v>5.723207</v>
      </c>
      <c r="G149" s="67" t="n">
        <v>3.013431</v>
      </c>
      <c r="H149" s="67" t="n">
        <v>1.679904</v>
      </c>
      <c r="I149" s="67" t="n">
        <v>0.985687</v>
      </c>
      <c r="J149" s="67" t="n">
        <v>0.612582</v>
      </c>
      <c r="K149" s="67" t="n">
        <v>0.401401</v>
      </c>
      <c r="L149" s="67" t="n">
        <v>0.151718</v>
      </c>
      <c r="M149" s="67" t="n">
        <v>0</v>
      </c>
      <c r="N149" s="67" t="n">
        <v>0</v>
      </c>
      <c r="O149" s="67" t="n">
        <v>0</v>
      </c>
      <c r="P149" s="67" t="n">
        <v>0</v>
      </c>
      <c r="Q149" s="67" t="n">
        <v>0</v>
      </c>
      <c r="R149" s="67" t="n">
        <v>0</v>
      </c>
      <c r="S149" s="67" t="n">
        <v>0</v>
      </c>
      <c r="T149" s="67" t="n">
        <v>0</v>
      </c>
      <c r="U149" s="67" t="n">
        <v>0</v>
      </c>
      <c r="V149" s="67" t="n">
        <v>0</v>
      </c>
      <c r="W149" s="67" t="n">
        <v>0</v>
      </c>
      <c r="X149" s="67" t="n">
        <v>0</v>
      </c>
      <c r="Y149" s="67" t="n">
        <v>0</v>
      </c>
      <c r="Z149" s="67" t="n">
        <v>0</v>
      </c>
      <c r="AA149" s="67" t="n">
        <v>0</v>
      </c>
      <c r="AB149" s="67" t="n">
        <v>0</v>
      </c>
      <c r="AC149" s="67" t="n">
        <v>0</v>
      </c>
      <c r="AD149" s="67" t="n">
        <v>0</v>
      </c>
      <c r="AE149" s="67" t="n">
        <v>0</v>
      </c>
      <c r="AF149" s="67" t="n">
        <v>0</v>
      </c>
      <c r="AG149" s="67" t="n">
        <v>0</v>
      </c>
      <c r="AH149" s="67" t="n">
        <v>0</v>
      </c>
      <c r="AI149" s="103" t="inlineStr">
        <is>
          <t>- -</t>
        </is>
      </c>
      <c r="AJ149" s="69" t="n"/>
      <c r="AK149" s="104" t="n"/>
    </row>
    <row r="150" ht="15" customHeight="1" s="44">
      <c r="A150" s="62" t="inlineStr">
        <is>
          <t>ATS000:prk_Africa-wb</t>
        </is>
      </c>
      <c r="B150" s="66" t="inlineStr">
        <is>
          <t xml:space="preserve">    Wide Body Aircraft</t>
        </is>
      </c>
      <c r="C150" s="67" t="n">
        <v>20.968094</v>
      </c>
      <c r="D150" s="67" t="n">
        <v>20.038393</v>
      </c>
      <c r="E150" s="67" t="n">
        <v>18.918077</v>
      </c>
      <c r="F150" s="67" t="n">
        <v>17.780966</v>
      </c>
      <c r="G150" s="67" t="n">
        <v>16.523275</v>
      </c>
      <c r="H150" s="67" t="n">
        <v>15.189061</v>
      </c>
      <c r="I150" s="67" t="n">
        <v>13.597528</v>
      </c>
      <c r="J150" s="67" t="n">
        <v>12.117215</v>
      </c>
      <c r="K150" s="67" t="n">
        <v>11.34734</v>
      </c>
      <c r="L150" s="67" t="n">
        <v>10.009257</v>
      </c>
      <c r="M150" s="67" t="n">
        <v>8.462185</v>
      </c>
      <c r="N150" s="67" t="n">
        <v>7.293347</v>
      </c>
      <c r="O150" s="67" t="n">
        <v>6.364127</v>
      </c>
      <c r="P150" s="67" t="n">
        <v>5.658347</v>
      </c>
      <c r="Q150" s="67" t="n">
        <v>5.234598</v>
      </c>
      <c r="R150" s="67" t="n">
        <v>5.125743</v>
      </c>
      <c r="S150" s="67" t="n">
        <v>5.033429</v>
      </c>
      <c r="T150" s="67" t="n">
        <v>4.521914</v>
      </c>
      <c r="U150" s="67" t="n">
        <v>4</v>
      </c>
      <c r="V150" s="67" t="n">
        <v>4</v>
      </c>
      <c r="W150" s="67" t="n">
        <v>3.764473</v>
      </c>
      <c r="X150" s="67" t="n">
        <v>3.419249</v>
      </c>
      <c r="Y150" s="67" t="n">
        <v>3.140162</v>
      </c>
      <c r="Z150" s="67" t="n">
        <v>3</v>
      </c>
      <c r="AA150" s="67" t="n">
        <v>2.450733</v>
      </c>
      <c r="AB150" s="67" t="n">
        <v>1.213568</v>
      </c>
      <c r="AC150" s="67" t="n">
        <v>0</v>
      </c>
      <c r="AD150" s="67" t="n">
        <v>0</v>
      </c>
      <c r="AE150" s="67" t="n">
        <v>0</v>
      </c>
      <c r="AF150" s="67" t="n">
        <v>0</v>
      </c>
      <c r="AG150" s="67" t="n">
        <v>0</v>
      </c>
      <c r="AH150" s="67" t="n">
        <v>0</v>
      </c>
      <c r="AI150" s="103" t="inlineStr">
        <is>
          <t>- -</t>
        </is>
      </c>
      <c r="AJ150" s="69" t="n"/>
      <c r="AK150" s="104" t="n"/>
    </row>
    <row r="151" ht="15" customHeight="1" s="44">
      <c r="A151" s="62" t="inlineStr">
        <is>
          <t>ATS000:prk_Africa-rj</t>
        </is>
      </c>
      <c r="B151" s="66" t="inlineStr">
        <is>
          <t xml:space="preserve">    Regional Jets</t>
        </is>
      </c>
      <c r="C151" s="67" t="n">
        <v>67.011734</v>
      </c>
      <c r="D151" s="67" t="n">
        <v>63.283707</v>
      </c>
      <c r="E151" s="67" t="n">
        <v>59.575424</v>
      </c>
      <c r="F151" s="67" t="n">
        <v>55.218498</v>
      </c>
      <c r="G151" s="67" t="n">
        <v>50.328075</v>
      </c>
      <c r="H151" s="67" t="n">
        <v>44.385845</v>
      </c>
      <c r="I151" s="67" t="n">
        <v>38.86166</v>
      </c>
      <c r="J151" s="67" t="n">
        <v>33.179096</v>
      </c>
      <c r="K151" s="67" t="n">
        <v>27.515593</v>
      </c>
      <c r="L151" s="67" t="n">
        <v>21.412806</v>
      </c>
      <c r="M151" s="67" t="n">
        <v>14.823165</v>
      </c>
      <c r="N151" s="67" t="n">
        <v>7.232038</v>
      </c>
      <c r="O151" s="67" t="n">
        <v>4.752504</v>
      </c>
      <c r="P151" s="67" t="n">
        <v>3.971547</v>
      </c>
      <c r="Q151" s="67" t="n">
        <v>2.997841</v>
      </c>
      <c r="R151" s="67" t="n">
        <v>2.602057</v>
      </c>
      <c r="S151" s="67" t="n">
        <v>2.277882</v>
      </c>
      <c r="T151" s="67" t="n">
        <v>1.522713</v>
      </c>
      <c r="U151" s="67" t="n">
        <v>0</v>
      </c>
      <c r="V151" s="67" t="n">
        <v>0</v>
      </c>
      <c r="W151" s="67" t="n">
        <v>0</v>
      </c>
      <c r="X151" s="67" t="n">
        <v>0</v>
      </c>
      <c r="Y151" s="67" t="n">
        <v>0</v>
      </c>
      <c r="Z151" s="67" t="n">
        <v>0</v>
      </c>
      <c r="AA151" s="67" t="n">
        <v>0</v>
      </c>
      <c r="AB151" s="67" t="n">
        <v>0</v>
      </c>
      <c r="AC151" s="67" t="n">
        <v>0</v>
      </c>
      <c r="AD151" s="67" t="n">
        <v>0</v>
      </c>
      <c r="AE151" s="67" t="n">
        <v>0</v>
      </c>
      <c r="AF151" s="67" t="n">
        <v>0</v>
      </c>
      <c r="AG151" s="67" t="n">
        <v>0</v>
      </c>
      <c r="AH151" s="67" t="n">
        <v>0</v>
      </c>
      <c r="AI151" s="103" t="inlineStr">
        <is>
          <t>- -</t>
        </is>
      </c>
      <c r="AJ151" s="69" t="n"/>
      <c r="AK151" s="104" t="n"/>
    </row>
    <row r="152" ht="15" customHeight="1" s="44">
      <c r="A152" s="62" t="inlineStr">
        <is>
          <t>ATS000:prk_Mideast</t>
        </is>
      </c>
      <c r="B152" s="66" t="inlineStr">
        <is>
          <t xml:space="preserve">  Mideast</t>
        </is>
      </c>
      <c r="C152" s="67" t="n">
        <v>104.440109</v>
      </c>
      <c r="D152" s="67" t="n">
        <v>98.985321</v>
      </c>
      <c r="E152" s="67" t="n">
        <v>95.64527099999999</v>
      </c>
      <c r="F152" s="67" t="n">
        <v>90.355492</v>
      </c>
      <c r="G152" s="67" t="n">
        <v>83.793205</v>
      </c>
      <c r="H152" s="67" t="n">
        <v>78.624565</v>
      </c>
      <c r="I152" s="67" t="n">
        <v>70.140038</v>
      </c>
      <c r="J152" s="67" t="n">
        <v>64.450851</v>
      </c>
      <c r="K152" s="67" t="n">
        <v>61.085926</v>
      </c>
      <c r="L152" s="67" t="n">
        <v>57.760406</v>
      </c>
      <c r="M152" s="67" t="n">
        <v>52.53479</v>
      </c>
      <c r="N152" s="67" t="n">
        <v>49.360676</v>
      </c>
      <c r="O152" s="67" t="n">
        <v>46.117668</v>
      </c>
      <c r="P152" s="67" t="n">
        <v>43.178314</v>
      </c>
      <c r="Q152" s="67" t="n">
        <v>39.647167</v>
      </c>
      <c r="R152" s="67" t="n">
        <v>35.569942</v>
      </c>
      <c r="S152" s="67" t="n">
        <v>31.627935</v>
      </c>
      <c r="T152" s="67" t="n">
        <v>27.001957</v>
      </c>
      <c r="U152" s="67" t="n">
        <v>22.295246</v>
      </c>
      <c r="V152" s="67" t="n">
        <v>17.524578</v>
      </c>
      <c r="W152" s="67" t="n">
        <v>15.299944</v>
      </c>
      <c r="X152" s="67" t="n">
        <v>14.242802</v>
      </c>
      <c r="Y152" s="67" t="n">
        <v>12.954621</v>
      </c>
      <c r="Z152" s="67" t="n">
        <v>12.43581</v>
      </c>
      <c r="AA152" s="67" t="n">
        <v>11.125589</v>
      </c>
      <c r="AB152" s="67" t="n">
        <v>9.843505</v>
      </c>
      <c r="AC152" s="67" t="n">
        <v>9.583309</v>
      </c>
      <c r="AD152" s="67" t="n">
        <v>9.276014</v>
      </c>
      <c r="AE152" s="67" t="n">
        <v>8.695271</v>
      </c>
      <c r="AF152" s="67" t="n">
        <v>8.066687</v>
      </c>
      <c r="AG152" s="67" t="n">
        <v>7.489071</v>
      </c>
      <c r="AH152" s="67" t="n">
        <v>7.31896</v>
      </c>
      <c r="AI152" s="103" t="n">
        <v>-0.082173</v>
      </c>
      <c r="AJ152" s="69" t="n"/>
      <c r="AK152" s="104" t="n"/>
    </row>
    <row r="153" ht="15" customHeight="1" s="44">
      <c r="A153" s="62" t="inlineStr">
        <is>
          <t>ATS000:prk_Mideast-nb</t>
        </is>
      </c>
      <c r="B153" s="66" t="inlineStr">
        <is>
          <t xml:space="preserve">    Narrow Body Aircraft</t>
        </is>
      </c>
      <c r="C153" s="67" t="n">
        <v>56.157204</v>
      </c>
      <c r="D153" s="67" t="n">
        <v>54.053074</v>
      </c>
      <c r="E153" s="67" t="n">
        <v>51.91114</v>
      </c>
      <c r="F153" s="67" t="n">
        <v>49.188168</v>
      </c>
      <c r="G153" s="67" t="n">
        <v>46.895565</v>
      </c>
      <c r="H153" s="67" t="n">
        <v>44.526718</v>
      </c>
      <c r="I153" s="67" t="n">
        <v>42.154507</v>
      </c>
      <c r="J153" s="67" t="n">
        <v>39.748779</v>
      </c>
      <c r="K153" s="67" t="n">
        <v>37.720848</v>
      </c>
      <c r="L153" s="67" t="n">
        <v>35.455929</v>
      </c>
      <c r="M153" s="67" t="n">
        <v>33.032127</v>
      </c>
      <c r="N153" s="67" t="n">
        <v>30.764385</v>
      </c>
      <c r="O153" s="67" t="n">
        <v>28.405638</v>
      </c>
      <c r="P153" s="67" t="n">
        <v>26.274298</v>
      </c>
      <c r="Q153" s="67" t="n">
        <v>23.457966</v>
      </c>
      <c r="R153" s="67" t="n">
        <v>20.171152</v>
      </c>
      <c r="S153" s="67" t="n">
        <v>17.055717</v>
      </c>
      <c r="T153" s="67" t="n">
        <v>13.215076</v>
      </c>
      <c r="U153" s="67" t="n">
        <v>9.831625000000001</v>
      </c>
      <c r="V153" s="67" t="n">
        <v>6.326939</v>
      </c>
      <c r="W153" s="67" t="n">
        <v>4.674884</v>
      </c>
      <c r="X153" s="67" t="n">
        <v>4.20268</v>
      </c>
      <c r="Y153" s="67" t="n">
        <v>4.12812</v>
      </c>
      <c r="Z153" s="67" t="n">
        <v>4.08584</v>
      </c>
      <c r="AA153" s="67" t="n">
        <v>4</v>
      </c>
      <c r="AB153" s="67" t="n">
        <v>3</v>
      </c>
      <c r="AC153" s="67" t="n">
        <v>3</v>
      </c>
      <c r="AD153" s="67" t="n">
        <v>3</v>
      </c>
      <c r="AE153" s="67" t="n">
        <v>3</v>
      </c>
      <c r="AF153" s="67" t="n">
        <v>3</v>
      </c>
      <c r="AG153" s="67" t="n">
        <v>3</v>
      </c>
      <c r="AH153" s="67" t="n">
        <v>3</v>
      </c>
      <c r="AI153" s="103" t="n">
        <v>-0.090174</v>
      </c>
      <c r="AJ153" s="69" t="n"/>
      <c r="AK153" s="104" t="n"/>
    </row>
    <row r="154" ht="15" customHeight="1" s="44">
      <c r="A154" s="62" t="inlineStr">
        <is>
          <t>ATS000:prk_Mideast-wb</t>
        </is>
      </c>
      <c r="B154" s="66" t="inlineStr">
        <is>
          <t xml:space="preserve">    Wide Body Aircraft</t>
        </is>
      </c>
      <c r="C154" s="67" t="n">
        <v>30.538019</v>
      </c>
      <c r="D154" s="67" t="n">
        <v>27.312593</v>
      </c>
      <c r="E154" s="67" t="n">
        <v>26.267569</v>
      </c>
      <c r="F154" s="67" t="n">
        <v>23.879082</v>
      </c>
      <c r="G154" s="67" t="n">
        <v>19.808479</v>
      </c>
      <c r="H154" s="67" t="n">
        <v>17.226786</v>
      </c>
      <c r="I154" s="67" t="n">
        <v>11.358785</v>
      </c>
      <c r="J154" s="67" t="n">
        <v>8.330943</v>
      </c>
      <c r="K154" s="67" t="n">
        <v>7.538083</v>
      </c>
      <c r="L154" s="67" t="n">
        <v>6.70898</v>
      </c>
      <c r="M154" s="67" t="n">
        <v>4.170201</v>
      </c>
      <c r="N154" s="67" t="n">
        <v>3.564494</v>
      </c>
      <c r="O154" s="67" t="n">
        <v>3.02616</v>
      </c>
      <c r="P154" s="67" t="n">
        <v>2.528294</v>
      </c>
      <c r="Q154" s="67" t="n">
        <v>2.103765</v>
      </c>
      <c r="R154" s="67" t="n">
        <v>1.71839</v>
      </c>
      <c r="S154" s="67" t="n">
        <v>1.39931</v>
      </c>
      <c r="T154" s="67" t="n">
        <v>1.122568</v>
      </c>
      <c r="U154" s="67" t="n">
        <v>0.891748</v>
      </c>
      <c r="V154" s="67" t="n">
        <v>0.700205</v>
      </c>
      <c r="W154" s="67" t="n">
        <v>0.542826</v>
      </c>
      <c r="X154" s="67" t="n">
        <v>0.415409</v>
      </c>
      <c r="Y154" s="67" t="n">
        <v>0.31376</v>
      </c>
      <c r="Z154" s="67" t="n">
        <v>0.233858</v>
      </c>
      <c r="AA154" s="67" t="n">
        <v>0.171972</v>
      </c>
      <c r="AB154" s="67" t="n">
        <v>0.12475</v>
      </c>
      <c r="AC154" s="67" t="n">
        <v>0.089252</v>
      </c>
      <c r="AD154" s="67" t="n">
        <v>0.06296499999999999</v>
      </c>
      <c r="AE154" s="67" t="n">
        <v>0.043793</v>
      </c>
      <c r="AF154" s="67" t="n">
        <v>0.030022</v>
      </c>
      <c r="AG154" s="67" t="n">
        <v>0.020283</v>
      </c>
      <c r="AH154" s="67" t="n">
        <v>0.007595</v>
      </c>
      <c r="AI154" s="103" t="n">
        <v>-0.234875</v>
      </c>
      <c r="AJ154" s="69" t="n"/>
      <c r="AK154" s="104" t="n"/>
    </row>
    <row r="155" ht="15" customHeight="1" s="44">
      <c r="A155" s="62" t="inlineStr">
        <is>
          <t>ATS000:prk_Mideast-rj</t>
        </is>
      </c>
      <c r="B155" s="66" t="inlineStr">
        <is>
          <t xml:space="preserve">    Regional Jets</t>
        </is>
      </c>
      <c r="C155" s="67" t="n">
        <v>17.74489</v>
      </c>
      <c r="D155" s="67" t="n">
        <v>17.61965</v>
      </c>
      <c r="E155" s="67" t="n">
        <v>17.466558</v>
      </c>
      <c r="F155" s="67" t="n">
        <v>17.288244</v>
      </c>
      <c r="G155" s="67" t="n">
        <v>17.089165</v>
      </c>
      <c r="H155" s="67" t="n">
        <v>16.871061</v>
      </c>
      <c r="I155" s="67" t="n">
        <v>16.626747</v>
      </c>
      <c r="J155" s="67" t="n">
        <v>16.371124</v>
      </c>
      <c r="K155" s="67" t="n">
        <v>15.826997</v>
      </c>
      <c r="L155" s="67" t="n">
        <v>15.595498</v>
      </c>
      <c r="M155" s="67" t="n">
        <v>15.332464</v>
      </c>
      <c r="N155" s="67" t="n">
        <v>15.031796</v>
      </c>
      <c r="O155" s="67" t="n">
        <v>14.685872</v>
      </c>
      <c r="P155" s="67" t="n">
        <v>14.375721</v>
      </c>
      <c r="Q155" s="67" t="n">
        <v>14.085435</v>
      </c>
      <c r="R155" s="67" t="n">
        <v>13.6804</v>
      </c>
      <c r="S155" s="67" t="n">
        <v>13.172907</v>
      </c>
      <c r="T155" s="67" t="n">
        <v>12.664312</v>
      </c>
      <c r="U155" s="67" t="n">
        <v>11.571873</v>
      </c>
      <c r="V155" s="67" t="n">
        <v>10.497434</v>
      </c>
      <c r="W155" s="67" t="n">
        <v>10.082233</v>
      </c>
      <c r="X155" s="67" t="n">
        <v>9.624712000000001</v>
      </c>
      <c r="Y155" s="67" t="n">
        <v>8.512741</v>
      </c>
      <c r="Z155" s="67" t="n">
        <v>8.116111999999999</v>
      </c>
      <c r="AA155" s="67" t="n">
        <v>6.953617</v>
      </c>
      <c r="AB155" s="67" t="n">
        <v>6.718755</v>
      </c>
      <c r="AC155" s="67" t="n">
        <v>6.494057</v>
      </c>
      <c r="AD155" s="67" t="n">
        <v>6.213049</v>
      </c>
      <c r="AE155" s="67" t="n">
        <v>5.651477</v>
      </c>
      <c r="AF155" s="67" t="n">
        <v>5.036664</v>
      </c>
      <c r="AG155" s="67" t="n">
        <v>4.468789</v>
      </c>
      <c r="AH155" s="67" t="n">
        <v>4.311365</v>
      </c>
      <c r="AI155" s="103" t="n">
        <v>-0.044614</v>
      </c>
      <c r="AJ155" s="69" t="n"/>
      <c r="AK155" s="104" t="n"/>
    </row>
    <row r="156" ht="15" customHeight="1" s="44">
      <c r="A156" s="62" t="inlineStr">
        <is>
          <t>ATS000:prk_Russia</t>
        </is>
      </c>
      <c r="B156" s="66" t="inlineStr">
        <is>
          <t xml:space="preserve">  Commonwealth of Independent States</t>
        </is>
      </c>
      <c r="C156" s="67" t="n">
        <v>358.047607</v>
      </c>
      <c r="D156" s="67" t="n">
        <v>354.541016</v>
      </c>
      <c r="E156" s="67" t="n">
        <v>350.947693</v>
      </c>
      <c r="F156" s="67" t="n">
        <v>343.398071</v>
      </c>
      <c r="G156" s="67" t="n">
        <v>330.474548</v>
      </c>
      <c r="H156" s="67" t="n">
        <v>311.835419</v>
      </c>
      <c r="I156" s="67" t="n">
        <v>301.138458</v>
      </c>
      <c r="J156" s="67" t="n">
        <v>286.708801</v>
      </c>
      <c r="K156" s="67" t="n">
        <v>266.040588</v>
      </c>
      <c r="L156" s="67" t="n">
        <v>237.131592</v>
      </c>
      <c r="M156" s="67" t="n">
        <v>214.095078</v>
      </c>
      <c r="N156" s="67" t="n">
        <v>199.143616</v>
      </c>
      <c r="O156" s="67" t="n">
        <v>187.739136</v>
      </c>
      <c r="P156" s="67" t="n">
        <v>179.784805</v>
      </c>
      <c r="Q156" s="67" t="n">
        <v>170.899323</v>
      </c>
      <c r="R156" s="67" t="n">
        <v>158.15863</v>
      </c>
      <c r="S156" s="67" t="n">
        <v>148.523865</v>
      </c>
      <c r="T156" s="67" t="n">
        <v>131.197723</v>
      </c>
      <c r="U156" s="67" t="n">
        <v>122.191818</v>
      </c>
      <c r="V156" s="67" t="n">
        <v>103.175201</v>
      </c>
      <c r="W156" s="67" t="n">
        <v>88.192566</v>
      </c>
      <c r="X156" s="67" t="n">
        <v>70.151779</v>
      </c>
      <c r="Y156" s="67" t="n">
        <v>59.081429</v>
      </c>
      <c r="Z156" s="67" t="n">
        <v>56.756973</v>
      </c>
      <c r="AA156" s="67" t="n">
        <v>53.399414</v>
      </c>
      <c r="AB156" s="67" t="n">
        <v>48.075943</v>
      </c>
      <c r="AC156" s="67" t="n">
        <v>43.529442</v>
      </c>
      <c r="AD156" s="67" t="n">
        <v>38.032219</v>
      </c>
      <c r="AE156" s="67" t="n">
        <v>32.949371</v>
      </c>
      <c r="AF156" s="67" t="n">
        <v>21.919571</v>
      </c>
      <c r="AG156" s="67" t="n">
        <v>15.942092</v>
      </c>
      <c r="AH156" s="67" t="n">
        <v>12.260004</v>
      </c>
      <c r="AI156" s="103" t="n">
        <v>-0.103134</v>
      </c>
      <c r="AJ156" s="69" t="n"/>
      <c r="AK156" s="104" t="n"/>
    </row>
    <row r="157" ht="15" customHeight="1" s="44">
      <c r="A157" s="62" t="inlineStr">
        <is>
          <t>ATS000:prk_Russia-nb</t>
        </is>
      </c>
      <c r="B157" s="66" t="inlineStr">
        <is>
          <t xml:space="preserve">    Narrow Body Aircraft</t>
        </is>
      </c>
      <c r="C157" s="67" t="n">
        <v>243.892609</v>
      </c>
      <c r="D157" s="67" t="n">
        <v>242.56723</v>
      </c>
      <c r="E157" s="67" t="n">
        <v>241.172897</v>
      </c>
      <c r="F157" s="67" t="n">
        <v>236.266754</v>
      </c>
      <c r="G157" s="67" t="n">
        <v>226.268066</v>
      </c>
      <c r="H157" s="67" t="n">
        <v>210.240433</v>
      </c>
      <c r="I157" s="67" t="n">
        <v>203.217804</v>
      </c>
      <c r="J157" s="67" t="n">
        <v>193.175522</v>
      </c>
      <c r="K157" s="67" t="n">
        <v>178.11615</v>
      </c>
      <c r="L157" s="67" t="n">
        <v>156.074173</v>
      </c>
      <c r="M157" s="67" t="n">
        <v>142.055649</v>
      </c>
      <c r="N157" s="67" t="n">
        <v>130.035248</v>
      </c>
      <c r="O157" s="67" t="n">
        <v>120.035606</v>
      </c>
      <c r="P157" s="67" t="n">
        <v>113.023666</v>
      </c>
      <c r="Q157" s="67" t="n">
        <v>106.019028</v>
      </c>
      <c r="R157" s="67" t="n">
        <v>96.02182000000001</v>
      </c>
      <c r="S157" s="67" t="n">
        <v>90.015007</v>
      </c>
      <c r="T157" s="67" t="n">
        <v>84.00494399999999</v>
      </c>
      <c r="U157" s="67" t="n">
        <v>77.005486</v>
      </c>
      <c r="V157" s="67" t="n">
        <v>61.012421</v>
      </c>
      <c r="W157" s="67" t="n">
        <v>49.02243</v>
      </c>
      <c r="X157" s="67" t="n">
        <v>32.997028</v>
      </c>
      <c r="Y157" s="67" t="n">
        <v>21.966448</v>
      </c>
      <c r="Z157" s="67" t="n">
        <v>20.584732</v>
      </c>
      <c r="AA157" s="67" t="n">
        <v>19.264738</v>
      </c>
      <c r="AB157" s="67" t="n">
        <v>16.904213</v>
      </c>
      <c r="AC157" s="67" t="n">
        <v>13.395275</v>
      </c>
      <c r="AD157" s="67" t="n">
        <v>10.860992</v>
      </c>
      <c r="AE157" s="67" t="n">
        <v>7.815695</v>
      </c>
      <c r="AF157" s="67" t="n">
        <v>2.748837</v>
      </c>
      <c r="AG157" s="67" t="n">
        <v>0.808925</v>
      </c>
      <c r="AH157" s="67" t="n">
        <v>0.089814</v>
      </c>
      <c r="AI157" s="103" t="n">
        <v>-0.225127</v>
      </c>
      <c r="AJ157" s="69" t="n"/>
      <c r="AK157" s="104" t="n"/>
    </row>
    <row r="158" ht="15" customHeight="1" s="44">
      <c r="A158" s="62" t="inlineStr">
        <is>
          <t>ATS000:prk_Russia-wb</t>
        </is>
      </c>
      <c r="B158" s="66" t="inlineStr">
        <is>
          <t xml:space="preserve">    Wide Body Aircraft</t>
        </is>
      </c>
      <c r="C158" s="67" t="n">
        <v>33.320023</v>
      </c>
      <c r="D158" s="67" t="n">
        <v>31.385118</v>
      </c>
      <c r="E158" s="67" t="n">
        <v>29.505762</v>
      </c>
      <c r="F158" s="67" t="n">
        <v>27.264032</v>
      </c>
      <c r="G158" s="67" t="n">
        <v>24.835173</v>
      </c>
      <c r="H158" s="67" t="n">
        <v>22.830784</v>
      </c>
      <c r="I158" s="67" t="n">
        <v>19.910578</v>
      </c>
      <c r="J158" s="67" t="n">
        <v>16.465288</v>
      </c>
      <c r="K158" s="67" t="n">
        <v>12.263511</v>
      </c>
      <c r="L158" s="67" t="n">
        <v>7.280735</v>
      </c>
      <c r="M158" s="67" t="n">
        <v>2.028505</v>
      </c>
      <c r="N158" s="67" t="n">
        <v>0.359903</v>
      </c>
      <c r="O158" s="67" t="n">
        <v>0.203005</v>
      </c>
      <c r="P158" s="67" t="n">
        <v>0.142662</v>
      </c>
      <c r="Q158" s="67" t="n">
        <v>0.104994</v>
      </c>
      <c r="R158" s="67" t="n">
        <v>0.076284</v>
      </c>
      <c r="S158" s="67" t="n">
        <v>0.054706</v>
      </c>
      <c r="T158" s="67" t="n">
        <v>0.038716</v>
      </c>
      <c r="U158" s="67" t="n">
        <v>0.024097</v>
      </c>
      <c r="V158" s="67" t="n">
        <v>0.014158</v>
      </c>
      <c r="W158" s="67" t="n">
        <v>0.009769</v>
      </c>
      <c r="X158" s="67" t="n">
        <v>0.006643</v>
      </c>
      <c r="Y158" s="67" t="n">
        <v>0.004451</v>
      </c>
      <c r="Z158" s="67" t="n">
        <v>0</v>
      </c>
      <c r="AA158" s="67" t="n">
        <v>0</v>
      </c>
      <c r="AB158" s="67" t="n">
        <v>0</v>
      </c>
      <c r="AC158" s="67" t="n">
        <v>0</v>
      </c>
      <c r="AD158" s="67" t="n">
        <v>0</v>
      </c>
      <c r="AE158" s="67" t="n">
        <v>0</v>
      </c>
      <c r="AF158" s="67" t="n">
        <v>0</v>
      </c>
      <c r="AG158" s="67" t="n">
        <v>0</v>
      </c>
      <c r="AH158" s="67" t="n">
        <v>0</v>
      </c>
      <c r="AI158" s="103" t="inlineStr">
        <is>
          <t>- -</t>
        </is>
      </c>
      <c r="AJ158" s="69" t="n"/>
      <c r="AK158" s="104" t="n"/>
    </row>
    <row r="159" ht="15" customHeight="1" s="44">
      <c r="A159" s="62" t="inlineStr">
        <is>
          <t>ATS000:prk_Russia-rj</t>
        </is>
      </c>
      <c r="B159" s="66" t="inlineStr">
        <is>
          <t xml:space="preserve">    Regional Jets</t>
        </is>
      </c>
      <c r="C159" s="67" t="n">
        <v>80.834969</v>
      </c>
      <c r="D159" s="67" t="n">
        <v>80.58865400000001</v>
      </c>
      <c r="E159" s="67" t="n">
        <v>80.269051</v>
      </c>
      <c r="F159" s="67" t="n">
        <v>79.867279</v>
      </c>
      <c r="G159" s="67" t="n">
        <v>79.37130000000001</v>
      </c>
      <c r="H159" s="67" t="n">
        <v>78.76419799999999</v>
      </c>
      <c r="I159" s="67" t="n">
        <v>78.01007799999999</v>
      </c>
      <c r="J159" s="67" t="n">
        <v>77.067978</v>
      </c>
      <c r="K159" s="67" t="n">
        <v>75.66091900000001</v>
      </c>
      <c r="L159" s="67" t="n">
        <v>73.77668</v>
      </c>
      <c r="M159" s="67" t="n">
        <v>70.010925</v>
      </c>
      <c r="N159" s="67" t="n">
        <v>68.748459</v>
      </c>
      <c r="O159" s="67" t="n">
        <v>67.500534</v>
      </c>
      <c r="P159" s="67" t="n">
        <v>66.618477</v>
      </c>
      <c r="Q159" s="67" t="n">
        <v>64.775291</v>
      </c>
      <c r="R159" s="67" t="n">
        <v>62.06052</v>
      </c>
      <c r="S159" s="67" t="n">
        <v>58.454155</v>
      </c>
      <c r="T159" s="67" t="n">
        <v>47.15406</v>
      </c>
      <c r="U159" s="67" t="n">
        <v>45.162231</v>
      </c>
      <c r="V159" s="67" t="n">
        <v>42.148628</v>
      </c>
      <c r="W159" s="67" t="n">
        <v>39.160362</v>
      </c>
      <c r="X159" s="67" t="n">
        <v>37.148109</v>
      </c>
      <c r="Y159" s="67" t="n">
        <v>37.110531</v>
      </c>
      <c r="Z159" s="67" t="n">
        <v>36.172241</v>
      </c>
      <c r="AA159" s="67" t="n">
        <v>34.134674</v>
      </c>
      <c r="AB159" s="67" t="n">
        <v>31.171728</v>
      </c>
      <c r="AC159" s="67" t="n">
        <v>30.134165</v>
      </c>
      <c r="AD159" s="67" t="n">
        <v>27.171227</v>
      </c>
      <c r="AE159" s="67" t="n">
        <v>25.133677</v>
      </c>
      <c r="AF159" s="67" t="n">
        <v>19.170732</v>
      </c>
      <c r="AG159" s="67" t="n">
        <v>15.133166</v>
      </c>
      <c r="AH159" s="67" t="n">
        <v>12.17019</v>
      </c>
      <c r="AI159" s="103" t="n">
        <v>-0.05925</v>
      </c>
      <c r="AJ159" s="69" t="n"/>
      <c r="AK159" s="104" t="n"/>
    </row>
    <row r="160" ht="15" customHeight="1" s="44">
      <c r="A160" s="62" t="inlineStr">
        <is>
          <t>ATS000:prk_China</t>
        </is>
      </c>
      <c r="B160" s="66" t="inlineStr">
        <is>
          <t xml:space="preserve">  China</t>
        </is>
      </c>
      <c r="C160" s="67" t="n">
        <v>43.564812</v>
      </c>
      <c r="D160" s="67" t="n">
        <v>38.621552</v>
      </c>
      <c r="E160" s="67" t="n">
        <v>36.381851</v>
      </c>
      <c r="F160" s="67" t="n">
        <v>32.528572</v>
      </c>
      <c r="G160" s="67" t="n">
        <v>27.776388</v>
      </c>
      <c r="H160" s="67" t="n">
        <v>25.689106</v>
      </c>
      <c r="I160" s="67" t="n">
        <v>24.017309</v>
      </c>
      <c r="J160" s="67" t="n">
        <v>20.541899</v>
      </c>
      <c r="K160" s="67" t="n">
        <v>19.258728</v>
      </c>
      <c r="L160" s="67" t="n">
        <v>18.158752</v>
      </c>
      <c r="M160" s="67" t="n">
        <v>17.229206</v>
      </c>
      <c r="N160" s="67" t="n">
        <v>16.454754</v>
      </c>
      <c r="O160" s="67" t="n">
        <v>15.818563</v>
      </c>
      <c r="P160" s="67" t="n">
        <v>15.303254</v>
      </c>
      <c r="Q160" s="67" t="n">
        <v>14.891682</v>
      </c>
      <c r="R160" s="67" t="n">
        <v>12.567548</v>
      </c>
      <c r="S160" s="67" t="n">
        <v>12.315842</v>
      </c>
      <c r="T160" s="67" t="n">
        <v>12.123116</v>
      </c>
      <c r="U160" s="67" t="n">
        <v>11.977623</v>
      </c>
      <c r="V160" s="67" t="n">
        <v>11.869335</v>
      </c>
      <c r="W160" s="67" t="n">
        <v>11.789881</v>
      </c>
      <c r="X160" s="67" t="n">
        <v>11.728744</v>
      </c>
      <c r="Y160" s="67" t="n">
        <v>10.670171</v>
      </c>
      <c r="Z160" s="67" t="n">
        <v>10.631293</v>
      </c>
      <c r="AA160" s="67" t="n">
        <v>10.622499</v>
      </c>
      <c r="AB160" s="67" t="n">
        <v>10.613349</v>
      </c>
      <c r="AC160" s="67" t="n">
        <v>10.609655</v>
      </c>
      <c r="AD160" s="67" t="n">
        <v>9.603394</v>
      </c>
      <c r="AE160" s="67" t="n">
        <v>7.603394</v>
      </c>
      <c r="AF160" s="67" t="n">
        <v>0</v>
      </c>
      <c r="AG160" s="67" t="n">
        <v>0</v>
      </c>
      <c r="AH160" s="67" t="n">
        <v>0</v>
      </c>
      <c r="AI160" s="103" t="inlineStr">
        <is>
          <t>- -</t>
        </is>
      </c>
      <c r="AJ160" s="69" t="n"/>
      <c r="AK160" s="104" t="n"/>
    </row>
    <row r="161" ht="15" customHeight="1" s="44">
      <c r="A161" s="62" t="inlineStr">
        <is>
          <t>ATS000:prk_China-nb</t>
        </is>
      </c>
      <c r="B161" s="66" t="inlineStr">
        <is>
          <t xml:space="preserve">    Narrow Body Aircraft</t>
        </is>
      </c>
      <c r="C161" s="67" t="n">
        <v>17.480015</v>
      </c>
      <c r="D161" s="67" t="n">
        <v>17</v>
      </c>
      <c r="E161" s="67" t="n">
        <v>16.904232</v>
      </c>
      <c r="F161" s="67" t="n">
        <v>16.190647</v>
      </c>
      <c r="G161" s="67" t="n">
        <v>13.832685</v>
      </c>
      <c r="H161" s="67" t="n">
        <v>12.394759</v>
      </c>
      <c r="I161" s="67" t="n">
        <v>11.117878</v>
      </c>
      <c r="J161" s="67" t="n">
        <v>8.001068</v>
      </c>
      <c r="K161" s="67" t="n">
        <v>7.038759</v>
      </c>
      <c r="L161" s="67" t="n">
        <v>6.221759</v>
      </c>
      <c r="M161" s="67" t="n">
        <v>5.538242</v>
      </c>
      <c r="N161" s="67" t="n">
        <v>4.974702</v>
      </c>
      <c r="O161" s="67" t="n">
        <v>4.516809</v>
      </c>
      <c r="P161" s="67" t="n">
        <v>4.15014</v>
      </c>
      <c r="Q161" s="67" t="n">
        <v>3.860776</v>
      </c>
      <c r="R161" s="67" t="n">
        <v>2.635734</v>
      </c>
      <c r="S161" s="67" t="n">
        <v>2.463268</v>
      </c>
      <c r="T161" s="67" t="n">
        <v>2.33303</v>
      </c>
      <c r="U161" s="67" t="n">
        <v>2.236128</v>
      </c>
      <c r="V161" s="67" t="n">
        <v>2.1651</v>
      </c>
      <c r="W161" s="67" t="n">
        <v>2.113814</v>
      </c>
      <c r="X161" s="67" t="n">
        <v>2.07367</v>
      </c>
      <c r="Y161" s="67" t="n">
        <v>1.034123</v>
      </c>
      <c r="Z161" s="67" t="n">
        <v>1.006643</v>
      </c>
      <c r="AA161" s="67" t="n">
        <v>1.004451</v>
      </c>
      <c r="AB161" s="67" t="n">
        <v>1</v>
      </c>
      <c r="AC161" s="67" t="n">
        <v>1</v>
      </c>
      <c r="AD161" s="67" t="n">
        <v>0</v>
      </c>
      <c r="AE161" s="67" t="n">
        <v>0</v>
      </c>
      <c r="AF161" s="67" t="n">
        <v>0</v>
      </c>
      <c r="AG161" s="67" t="n">
        <v>0</v>
      </c>
      <c r="AH161" s="67" t="n">
        <v>0</v>
      </c>
      <c r="AI161" s="103" t="inlineStr">
        <is>
          <t>- -</t>
        </is>
      </c>
      <c r="AJ161" s="69" t="n"/>
      <c r="AK161" s="104" t="n"/>
    </row>
    <row r="162" ht="15" customHeight="1" s="44">
      <c r="A162" s="62" t="inlineStr">
        <is>
          <t>ATS000:prk_China-wb</t>
        </is>
      </c>
      <c r="B162" s="66" t="inlineStr">
        <is>
          <t xml:space="preserve">    Wide Body Aircraft</t>
        </is>
      </c>
      <c r="C162" s="67" t="n">
        <v>11.544699</v>
      </c>
      <c r="D162" s="67" t="n">
        <v>10.072722</v>
      </c>
      <c r="E162" s="67" t="n">
        <v>8.291219</v>
      </c>
      <c r="F162" s="67" t="n">
        <v>5.734534</v>
      </c>
      <c r="G162" s="67" t="n">
        <v>3.340309</v>
      </c>
      <c r="H162" s="67" t="n">
        <v>2.690954</v>
      </c>
      <c r="I162" s="67" t="n">
        <v>2.296038</v>
      </c>
      <c r="J162" s="67" t="n">
        <v>1.937437</v>
      </c>
      <c r="K162" s="67" t="n">
        <v>1.616575</v>
      </c>
      <c r="L162" s="67" t="n">
        <v>1.333601</v>
      </c>
      <c r="M162" s="67" t="n">
        <v>1.087572</v>
      </c>
      <c r="N162" s="67" t="n">
        <v>0.876659</v>
      </c>
      <c r="O162" s="67" t="n">
        <v>0.698362</v>
      </c>
      <c r="P162" s="67" t="n">
        <v>0.549721</v>
      </c>
      <c r="Q162" s="67" t="n">
        <v>0.427512</v>
      </c>
      <c r="R162" s="67" t="n">
        <v>0.32842</v>
      </c>
      <c r="S162" s="67" t="n">
        <v>0.24918</v>
      </c>
      <c r="T162" s="67" t="n">
        <v>0.186693</v>
      </c>
      <c r="U162" s="67" t="n">
        <v>0.138101</v>
      </c>
      <c r="V162" s="67" t="n">
        <v>0.100841</v>
      </c>
      <c r="W162" s="67" t="n">
        <v>0.072673</v>
      </c>
      <c r="X162" s="67" t="n">
        <v>0.05168</v>
      </c>
      <c r="Y162" s="67" t="n">
        <v>0.032655</v>
      </c>
      <c r="Z162" s="67" t="n">
        <v>0.021257</v>
      </c>
      <c r="AA162" s="67" t="n">
        <v>0.014654</v>
      </c>
      <c r="AB162" s="67" t="n">
        <v>0.009956</v>
      </c>
      <c r="AC162" s="67" t="n">
        <v>0.006262</v>
      </c>
      <c r="AD162" s="67" t="n">
        <v>0</v>
      </c>
      <c r="AE162" s="67" t="n">
        <v>0</v>
      </c>
      <c r="AF162" s="67" t="n">
        <v>0</v>
      </c>
      <c r="AG162" s="67" t="n">
        <v>0</v>
      </c>
      <c r="AH162" s="67" t="n">
        <v>0</v>
      </c>
      <c r="AI162" s="103" t="inlineStr">
        <is>
          <t>- -</t>
        </is>
      </c>
      <c r="AJ162" s="69" t="n"/>
      <c r="AK162" s="104" t="n"/>
    </row>
    <row r="163" ht="15" customHeight="1" s="44">
      <c r="A163" s="62" t="inlineStr">
        <is>
          <t>ATS000:prk_China-rj</t>
        </is>
      </c>
      <c r="B163" s="66" t="inlineStr">
        <is>
          <t xml:space="preserve">    Regional Jets</t>
        </is>
      </c>
      <c r="C163" s="67" t="n">
        <v>14.5401</v>
      </c>
      <c r="D163" s="67" t="n">
        <v>11.548828</v>
      </c>
      <c r="E163" s="67" t="n">
        <v>11.186401</v>
      </c>
      <c r="F163" s="67" t="n">
        <v>10.603394</v>
      </c>
      <c r="G163" s="67" t="n">
        <v>10.603394</v>
      </c>
      <c r="H163" s="67" t="n">
        <v>10.603394</v>
      </c>
      <c r="I163" s="67" t="n">
        <v>10.603394</v>
      </c>
      <c r="J163" s="67" t="n">
        <v>10.603394</v>
      </c>
      <c r="K163" s="67" t="n">
        <v>10.603394</v>
      </c>
      <c r="L163" s="67" t="n">
        <v>10.603394</v>
      </c>
      <c r="M163" s="67" t="n">
        <v>10.603394</v>
      </c>
      <c r="N163" s="67" t="n">
        <v>10.603394</v>
      </c>
      <c r="O163" s="67" t="n">
        <v>10.603394</v>
      </c>
      <c r="P163" s="67" t="n">
        <v>10.603394</v>
      </c>
      <c r="Q163" s="67" t="n">
        <v>10.603394</v>
      </c>
      <c r="R163" s="67" t="n">
        <v>9.603394</v>
      </c>
      <c r="S163" s="67" t="n">
        <v>9.603394</v>
      </c>
      <c r="T163" s="67" t="n">
        <v>9.603394</v>
      </c>
      <c r="U163" s="67" t="n">
        <v>9.603394</v>
      </c>
      <c r="V163" s="67" t="n">
        <v>9.603394</v>
      </c>
      <c r="W163" s="67" t="n">
        <v>9.603394</v>
      </c>
      <c r="X163" s="67" t="n">
        <v>9.603394</v>
      </c>
      <c r="Y163" s="67" t="n">
        <v>9.603394</v>
      </c>
      <c r="Z163" s="67" t="n">
        <v>9.603394</v>
      </c>
      <c r="AA163" s="67" t="n">
        <v>9.603394</v>
      </c>
      <c r="AB163" s="67" t="n">
        <v>9.603394</v>
      </c>
      <c r="AC163" s="67" t="n">
        <v>9.603394</v>
      </c>
      <c r="AD163" s="67" t="n">
        <v>9.603394</v>
      </c>
      <c r="AE163" s="67" t="n">
        <v>7.603394</v>
      </c>
      <c r="AF163" s="67" t="n">
        <v>0</v>
      </c>
      <c r="AG163" s="67" t="n">
        <v>0</v>
      </c>
      <c r="AH163" s="67" t="n">
        <v>0</v>
      </c>
      <c r="AI163" s="103" t="inlineStr">
        <is>
          <t>- -</t>
        </is>
      </c>
      <c r="AJ163" s="69" t="n"/>
      <c r="AK163" s="104" t="n"/>
    </row>
    <row r="164" ht="15" customHeight="1" s="44">
      <c r="A164" s="62" t="inlineStr">
        <is>
          <t>ATS000:prk_NE_Asia</t>
        </is>
      </c>
      <c r="B164" s="66" t="inlineStr">
        <is>
          <t xml:space="preserve">  Northeast Asia</t>
        </is>
      </c>
      <c r="C164" s="67" t="n">
        <v>12.183221</v>
      </c>
      <c r="D164" s="67" t="n">
        <v>11.265993</v>
      </c>
      <c r="E164" s="67" t="n">
        <v>10.709548</v>
      </c>
      <c r="F164" s="67" t="n">
        <v>10.070929</v>
      </c>
      <c r="G164" s="67" t="n">
        <v>8.96828</v>
      </c>
      <c r="H164" s="67" t="n">
        <v>8.715976</v>
      </c>
      <c r="I164" s="67" t="n">
        <v>8.454715</v>
      </c>
      <c r="J164" s="67" t="n">
        <v>8.076572000000001</v>
      </c>
      <c r="K164" s="67" t="n">
        <v>7.730955</v>
      </c>
      <c r="L164" s="67" t="n">
        <v>7.491329</v>
      </c>
      <c r="M164" s="67" t="n">
        <v>6.806841</v>
      </c>
      <c r="N164" s="67" t="n">
        <v>6.217837</v>
      </c>
      <c r="O164" s="67" t="n">
        <v>6.105443</v>
      </c>
      <c r="P164" s="67" t="n">
        <v>6.071034</v>
      </c>
      <c r="Q164" s="67" t="n">
        <v>6.009087</v>
      </c>
      <c r="R164" s="67" t="n">
        <v>6.006088</v>
      </c>
      <c r="S164" s="67" t="n">
        <v>6</v>
      </c>
      <c r="T164" s="67" t="n">
        <v>6</v>
      </c>
      <c r="U164" s="67" t="n">
        <v>6</v>
      </c>
      <c r="V164" s="67" t="n">
        <v>5.689813</v>
      </c>
      <c r="W164" s="67" t="n">
        <v>5.026877</v>
      </c>
      <c r="X164" s="67" t="n">
        <v>5</v>
      </c>
      <c r="Y164" s="67" t="n">
        <v>5</v>
      </c>
      <c r="Z164" s="67" t="n">
        <v>5</v>
      </c>
      <c r="AA164" s="67" t="n">
        <v>4</v>
      </c>
      <c r="AB164" s="67" t="n">
        <v>4</v>
      </c>
      <c r="AC164" s="67" t="n">
        <v>4</v>
      </c>
      <c r="AD164" s="67" t="n">
        <v>4</v>
      </c>
      <c r="AE164" s="67" t="n">
        <v>4</v>
      </c>
      <c r="AF164" s="67" t="n">
        <v>4</v>
      </c>
      <c r="AG164" s="67" t="n">
        <v>3.643515</v>
      </c>
      <c r="AH164" s="67" t="n">
        <v>3</v>
      </c>
      <c r="AI164" s="103" t="n">
        <v>-0.044201</v>
      </c>
      <c r="AJ164" s="69" t="n"/>
      <c r="AK164" s="104" t="n"/>
    </row>
    <row r="165" ht="15" customHeight="1" s="44">
      <c r="A165" s="62" t="inlineStr">
        <is>
          <t>ATS000:prk_NE_Asia-nb</t>
        </is>
      </c>
      <c r="B165" s="66" t="inlineStr">
        <is>
          <t xml:space="preserve">    Narrow Body Aircraft</t>
        </is>
      </c>
      <c r="C165" s="67" t="n">
        <v>7.77362</v>
      </c>
      <c r="D165" s="67" t="n">
        <v>7.610173</v>
      </c>
      <c r="E165" s="67" t="n">
        <v>7.339084</v>
      </c>
      <c r="F165" s="67" t="n">
        <v>6.778262</v>
      </c>
      <c r="G165" s="67" t="n">
        <v>5.74</v>
      </c>
      <c r="H165" s="67" t="n">
        <v>5.5402</v>
      </c>
      <c r="I165" s="67" t="n">
        <v>5.321125</v>
      </c>
      <c r="J165" s="67" t="n">
        <v>4.97638</v>
      </c>
      <c r="K165" s="67" t="n">
        <v>4.656813</v>
      </c>
      <c r="L165" s="67" t="n">
        <v>4.437205</v>
      </c>
      <c r="M165" s="67" t="n">
        <v>4.289001</v>
      </c>
      <c r="N165" s="67" t="n">
        <v>4.190169</v>
      </c>
      <c r="O165" s="67" t="n">
        <v>4.086076</v>
      </c>
      <c r="P165" s="67" t="n">
        <v>4.057671</v>
      </c>
      <c r="Q165" s="67" t="n">
        <v>4</v>
      </c>
      <c r="R165" s="67" t="n">
        <v>4</v>
      </c>
      <c r="S165" s="67" t="n">
        <v>4</v>
      </c>
      <c r="T165" s="67" t="n">
        <v>4</v>
      </c>
      <c r="U165" s="67" t="n">
        <v>4</v>
      </c>
      <c r="V165" s="67" t="n">
        <v>3.689813</v>
      </c>
      <c r="W165" s="67" t="n">
        <v>3.026878</v>
      </c>
      <c r="X165" s="67" t="n">
        <v>3</v>
      </c>
      <c r="Y165" s="67" t="n">
        <v>3</v>
      </c>
      <c r="Z165" s="67" t="n">
        <v>3</v>
      </c>
      <c r="AA165" s="67" t="n">
        <v>3</v>
      </c>
      <c r="AB165" s="67" t="n">
        <v>3</v>
      </c>
      <c r="AC165" s="67" t="n">
        <v>3</v>
      </c>
      <c r="AD165" s="67" t="n">
        <v>3</v>
      </c>
      <c r="AE165" s="67" t="n">
        <v>3</v>
      </c>
      <c r="AF165" s="67" t="n">
        <v>3</v>
      </c>
      <c r="AG165" s="67" t="n">
        <v>2.643515</v>
      </c>
      <c r="AH165" s="67" t="n">
        <v>2</v>
      </c>
      <c r="AI165" s="103" t="n">
        <v>-0.042848</v>
      </c>
      <c r="AJ165" s="69" t="n"/>
      <c r="AK165" s="104" t="n"/>
    </row>
    <row r="166" ht="15" customHeight="1" s="44">
      <c r="A166" s="62" t="inlineStr">
        <is>
          <t>ATS000:prk_NE_Asia-wb</t>
        </is>
      </c>
      <c r="B166" s="66" t="inlineStr">
        <is>
          <t xml:space="preserve">    Wide Body Aircraft</t>
        </is>
      </c>
      <c r="C166" s="67" t="n">
        <v>2.409601</v>
      </c>
      <c r="D166" s="67" t="n">
        <v>1.65582</v>
      </c>
      <c r="E166" s="67" t="n">
        <v>1.370464</v>
      </c>
      <c r="F166" s="67" t="n">
        <v>1.292667</v>
      </c>
      <c r="G166" s="67" t="n">
        <v>1.22828</v>
      </c>
      <c r="H166" s="67" t="n">
        <v>1.175776</v>
      </c>
      <c r="I166" s="67" t="n">
        <v>1.13359</v>
      </c>
      <c r="J166" s="67" t="n">
        <v>1.100192</v>
      </c>
      <c r="K166" s="67" t="n">
        <v>1.074142</v>
      </c>
      <c r="L166" s="67" t="n">
        <v>1.054124</v>
      </c>
      <c r="M166" s="67" t="n">
        <v>0.51784</v>
      </c>
      <c r="N166" s="67" t="n">
        <v>0.027668</v>
      </c>
      <c r="O166" s="67" t="n">
        <v>0.019368</v>
      </c>
      <c r="P166" s="67" t="n">
        <v>0.013364</v>
      </c>
      <c r="Q166" s="67" t="n">
        <v>0.009087</v>
      </c>
      <c r="R166" s="67" t="n">
        <v>0.006088</v>
      </c>
      <c r="S166" s="67" t="n">
        <v>0</v>
      </c>
      <c r="T166" s="67" t="n">
        <v>0</v>
      </c>
      <c r="U166" s="67" t="n">
        <v>0</v>
      </c>
      <c r="V166" s="67" t="n">
        <v>0</v>
      </c>
      <c r="W166" s="67" t="n">
        <v>0</v>
      </c>
      <c r="X166" s="67" t="n">
        <v>0</v>
      </c>
      <c r="Y166" s="67" t="n">
        <v>0</v>
      </c>
      <c r="Z166" s="67" t="n">
        <v>0</v>
      </c>
      <c r="AA166" s="67" t="n">
        <v>0</v>
      </c>
      <c r="AB166" s="67" t="n">
        <v>0</v>
      </c>
      <c r="AC166" s="67" t="n">
        <v>0</v>
      </c>
      <c r="AD166" s="67" t="n">
        <v>0</v>
      </c>
      <c r="AE166" s="67" t="n">
        <v>0</v>
      </c>
      <c r="AF166" s="67" t="n">
        <v>0</v>
      </c>
      <c r="AG166" s="67" t="n">
        <v>0</v>
      </c>
      <c r="AH166" s="67" t="n">
        <v>0</v>
      </c>
      <c r="AI166" s="103" t="inlineStr">
        <is>
          <t>- -</t>
        </is>
      </c>
      <c r="AJ166" s="69" t="n"/>
      <c r="AK166" s="104" t="n"/>
    </row>
    <row r="167" ht="15" customHeight="1" s="44">
      <c r="A167" s="62" t="inlineStr">
        <is>
          <t>ATS000:prk_NE_Asia-rj</t>
        </is>
      </c>
      <c r="B167" s="66" t="inlineStr">
        <is>
          <t xml:space="preserve">    Regional Jets</t>
        </is>
      </c>
      <c r="C167" s="67" t="n">
        <v>2</v>
      </c>
      <c r="D167" s="67" t="n">
        <v>2</v>
      </c>
      <c r="E167" s="67" t="n">
        <v>2</v>
      </c>
      <c r="F167" s="67" t="n">
        <v>2</v>
      </c>
      <c r="G167" s="67" t="n">
        <v>2</v>
      </c>
      <c r="H167" s="67" t="n">
        <v>2</v>
      </c>
      <c r="I167" s="67" t="n">
        <v>2</v>
      </c>
      <c r="J167" s="67" t="n">
        <v>2</v>
      </c>
      <c r="K167" s="67" t="n">
        <v>2</v>
      </c>
      <c r="L167" s="67" t="n">
        <v>2</v>
      </c>
      <c r="M167" s="67" t="n">
        <v>2</v>
      </c>
      <c r="N167" s="67" t="n">
        <v>2</v>
      </c>
      <c r="O167" s="67" t="n">
        <v>2</v>
      </c>
      <c r="P167" s="67" t="n">
        <v>2</v>
      </c>
      <c r="Q167" s="67" t="n">
        <v>2</v>
      </c>
      <c r="R167" s="67" t="n">
        <v>2</v>
      </c>
      <c r="S167" s="67" t="n">
        <v>2</v>
      </c>
      <c r="T167" s="67" t="n">
        <v>2</v>
      </c>
      <c r="U167" s="67" t="n">
        <v>2</v>
      </c>
      <c r="V167" s="67" t="n">
        <v>2</v>
      </c>
      <c r="W167" s="67" t="n">
        <v>2</v>
      </c>
      <c r="X167" s="67" t="n">
        <v>2</v>
      </c>
      <c r="Y167" s="67" t="n">
        <v>2</v>
      </c>
      <c r="Z167" s="67" t="n">
        <v>2</v>
      </c>
      <c r="AA167" s="67" t="n">
        <v>1</v>
      </c>
      <c r="AB167" s="67" t="n">
        <v>1</v>
      </c>
      <c r="AC167" s="67" t="n">
        <v>1</v>
      </c>
      <c r="AD167" s="67" t="n">
        <v>1</v>
      </c>
      <c r="AE167" s="67" t="n">
        <v>1</v>
      </c>
      <c r="AF167" s="67" t="n">
        <v>1</v>
      </c>
      <c r="AG167" s="67" t="n">
        <v>1</v>
      </c>
      <c r="AH167" s="67" t="n">
        <v>1</v>
      </c>
      <c r="AI167" s="103" t="n">
        <v>-0.022111</v>
      </c>
      <c r="AJ167" s="69" t="n"/>
      <c r="AK167" s="104" t="n"/>
    </row>
    <row r="168" ht="15" customHeight="1" s="44">
      <c r="A168" s="62" t="inlineStr">
        <is>
          <t>ATS000:prk_SE_Asia</t>
        </is>
      </c>
      <c r="B168" s="66" t="inlineStr">
        <is>
          <t xml:space="preserve">  Southeast Asia</t>
        </is>
      </c>
      <c r="C168" s="67" t="n">
        <v>205.281509</v>
      </c>
      <c r="D168" s="67" t="n">
        <v>199.151382</v>
      </c>
      <c r="E168" s="67" t="n">
        <v>192.631989</v>
      </c>
      <c r="F168" s="67" t="n">
        <v>185.16713</v>
      </c>
      <c r="G168" s="67" t="n">
        <v>177.045822</v>
      </c>
      <c r="H168" s="67" t="n">
        <v>168.065887</v>
      </c>
      <c r="I168" s="67" t="n">
        <v>157.876114</v>
      </c>
      <c r="J168" s="67" t="n">
        <v>147.194794</v>
      </c>
      <c r="K168" s="67" t="n">
        <v>137.716141</v>
      </c>
      <c r="L168" s="67" t="n">
        <v>128.654709</v>
      </c>
      <c r="M168" s="67" t="n">
        <v>119.06604</v>
      </c>
      <c r="N168" s="67" t="n">
        <v>107.715385</v>
      </c>
      <c r="O168" s="67" t="n">
        <v>94.360039</v>
      </c>
      <c r="P168" s="67" t="n">
        <v>83.55276499999999</v>
      </c>
      <c r="Q168" s="67" t="n">
        <v>72.848198</v>
      </c>
      <c r="R168" s="67" t="n">
        <v>61.559372</v>
      </c>
      <c r="S168" s="67" t="n">
        <v>52.001694</v>
      </c>
      <c r="T168" s="67" t="n">
        <v>45.416931</v>
      </c>
      <c r="U168" s="67" t="n">
        <v>39.109863</v>
      </c>
      <c r="V168" s="67" t="n">
        <v>35.979153</v>
      </c>
      <c r="W168" s="67" t="n">
        <v>35.038158</v>
      </c>
      <c r="X168" s="67" t="n">
        <v>33.844414</v>
      </c>
      <c r="Y168" s="67" t="n">
        <v>31.473465</v>
      </c>
      <c r="Z168" s="67" t="n">
        <v>29.932005</v>
      </c>
      <c r="AA168" s="67" t="n">
        <v>29.20266</v>
      </c>
      <c r="AB168" s="67" t="n">
        <v>28.10438</v>
      </c>
      <c r="AC168" s="67" t="n">
        <v>25.190338</v>
      </c>
      <c r="AD168" s="67" t="n">
        <v>23.367893</v>
      </c>
      <c r="AE168" s="67" t="n">
        <v>22.73424</v>
      </c>
      <c r="AF168" s="67" t="n">
        <v>21.021858</v>
      </c>
      <c r="AG168" s="67" t="n">
        <v>20.437592</v>
      </c>
      <c r="AH168" s="67" t="n">
        <v>18.926851</v>
      </c>
      <c r="AI168" s="103" t="n">
        <v>-0.074015</v>
      </c>
      <c r="AJ168" s="69" t="n"/>
      <c r="AK168" s="104" t="n"/>
    </row>
    <row r="169" ht="15" customHeight="1" s="44">
      <c r="A169" s="62" t="inlineStr">
        <is>
          <t>ATS000:prk_SE_Asia-nb</t>
        </is>
      </c>
      <c r="B169" s="66" t="inlineStr">
        <is>
          <t xml:space="preserve">    Narrow Body Aircraft</t>
        </is>
      </c>
      <c r="C169" s="67" t="n">
        <v>92.896126</v>
      </c>
      <c r="D169" s="67" t="n">
        <v>88.90175600000001</v>
      </c>
      <c r="E169" s="67" t="n">
        <v>84.639793</v>
      </c>
      <c r="F169" s="67" t="n">
        <v>79.76190200000001</v>
      </c>
      <c r="G169" s="67" t="n">
        <v>74.492012</v>
      </c>
      <c r="H169" s="67" t="n">
        <v>68.898003</v>
      </c>
      <c r="I169" s="67" t="n">
        <v>62.945808</v>
      </c>
      <c r="J169" s="67" t="n">
        <v>56.800114</v>
      </c>
      <c r="K169" s="67" t="n">
        <v>51.251923</v>
      </c>
      <c r="L169" s="67" t="n">
        <v>46.546593</v>
      </c>
      <c r="M169" s="67" t="n">
        <v>41.936634</v>
      </c>
      <c r="N169" s="67" t="n">
        <v>36.681</v>
      </c>
      <c r="O169" s="67" t="n">
        <v>30.962494</v>
      </c>
      <c r="P169" s="67" t="n">
        <v>27.666939</v>
      </c>
      <c r="Q169" s="67" t="n">
        <v>22.881525</v>
      </c>
      <c r="R169" s="67" t="n">
        <v>16.992914</v>
      </c>
      <c r="S169" s="67" t="n">
        <v>12.178179</v>
      </c>
      <c r="T169" s="67" t="n">
        <v>10.902421</v>
      </c>
      <c r="U169" s="67" t="n">
        <v>9.521162</v>
      </c>
      <c r="V169" s="67" t="n">
        <v>9.039256999999999</v>
      </c>
      <c r="W169" s="67" t="n">
        <v>9.013588</v>
      </c>
      <c r="X169" s="67" t="n">
        <v>9.009104000000001</v>
      </c>
      <c r="Y169" s="67" t="n">
        <v>9</v>
      </c>
      <c r="Z169" s="67" t="n">
        <v>9</v>
      </c>
      <c r="AA169" s="67" t="n">
        <v>9</v>
      </c>
      <c r="AB169" s="67" t="n">
        <v>9</v>
      </c>
      <c r="AC169" s="67" t="n">
        <v>6.887605</v>
      </c>
      <c r="AD169" s="67" t="n">
        <v>6</v>
      </c>
      <c r="AE169" s="67" t="n">
        <v>6</v>
      </c>
      <c r="AF169" s="67" t="n">
        <v>5</v>
      </c>
      <c r="AG169" s="67" t="n">
        <v>5</v>
      </c>
      <c r="AH169" s="67" t="n">
        <v>4</v>
      </c>
      <c r="AI169" s="103" t="n">
        <v>-0.096481</v>
      </c>
      <c r="AJ169" s="69" t="n"/>
      <c r="AK169" s="104" t="n"/>
    </row>
    <row r="170" ht="15" customHeight="1" s="44">
      <c r="A170" s="62" t="inlineStr">
        <is>
          <t>ATS000:prk_SE_Asia-wb</t>
        </is>
      </c>
      <c r="B170" s="66" t="inlineStr">
        <is>
          <t xml:space="preserve">    Wide Body Aircraft</t>
        </is>
      </c>
      <c r="C170" s="67" t="n">
        <v>58.098114</v>
      </c>
      <c r="D170" s="67" t="n">
        <v>56.382267</v>
      </c>
      <c r="E170" s="67" t="n">
        <v>54.660976</v>
      </c>
      <c r="F170" s="67" t="n">
        <v>52.731544</v>
      </c>
      <c r="G170" s="67" t="n">
        <v>50.677979</v>
      </c>
      <c r="H170" s="67" t="n">
        <v>48.235989</v>
      </c>
      <c r="I170" s="67" t="n">
        <v>45.425991</v>
      </c>
      <c r="J170" s="67" t="n">
        <v>42.344334</v>
      </c>
      <c r="K170" s="67" t="n">
        <v>39.713711</v>
      </c>
      <c r="L170" s="67" t="n">
        <v>37.033615</v>
      </c>
      <c r="M170" s="67" t="n">
        <v>33.700233</v>
      </c>
      <c r="N170" s="67" t="n">
        <v>29.694353</v>
      </c>
      <c r="O170" s="67" t="n">
        <v>24.981192</v>
      </c>
      <c r="P170" s="67" t="n">
        <v>21.068031</v>
      </c>
      <c r="Q170" s="67" t="n">
        <v>16.845795</v>
      </c>
      <c r="R170" s="67" t="n">
        <v>12.82984</v>
      </c>
      <c r="S170" s="67" t="n">
        <v>9.566113</v>
      </c>
      <c r="T170" s="67" t="n">
        <v>5.952538</v>
      </c>
      <c r="U170" s="67" t="n">
        <v>3.083476</v>
      </c>
      <c r="V170" s="67" t="n">
        <v>2.043743</v>
      </c>
      <c r="W170" s="67" t="n">
        <v>2.022332</v>
      </c>
      <c r="X170" s="67" t="n">
        <v>2</v>
      </c>
      <c r="Y170" s="67" t="n">
        <v>1</v>
      </c>
      <c r="Z170" s="67" t="n">
        <v>0.073896</v>
      </c>
      <c r="AA170" s="67" t="n">
        <v>0</v>
      </c>
      <c r="AB170" s="67" t="n">
        <v>0</v>
      </c>
      <c r="AC170" s="67" t="n">
        <v>0</v>
      </c>
      <c r="AD170" s="67" t="n">
        <v>0</v>
      </c>
      <c r="AE170" s="67" t="n">
        <v>0</v>
      </c>
      <c r="AF170" s="67" t="n">
        <v>0</v>
      </c>
      <c r="AG170" s="67" t="n">
        <v>0</v>
      </c>
      <c r="AH170" s="67" t="n">
        <v>0</v>
      </c>
      <c r="AI170" s="103" t="inlineStr">
        <is>
          <t>- -</t>
        </is>
      </c>
      <c r="AJ170" s="69" t="n"/>
      <c r="AK170" s="104" t="n"/>
    </row>
    <row r="171" ht="15" customHeight="1" s="44">
      <c r="A171" s="62" t="inlineStr">
        <is>
          <t>ATS000:prk_SE_Asia-rj</t>
        </is>
      </c>
      <c r="B171" s="66" t="inlineStr">
        <is>
          <t xml:space="preserve">    Regional Jets</t>
        </is>
      </c>
      <c r="C171" s="67" t="n">
        <v>54.287277</v>
      </c>
      <c r="D171" s="67" t="n">
        <v>53.867359</v>
      </c>
      <c r="E171" s="67" t="n">
        <v>53.331219</v>
      </c>
      <c r="F171" s="67" t="n">
        <v>52.673691</v>
      </c>
      <c r="G171" s="67" t="n">
        <v>51.875832</v>
      </c>
      <c r="H171" s="67" t="n">
        <v>50.931908</v>
      </c>
      <c r="I171" s="67" t="n">
        <v>49.504318</v>
      </c>
      <c r="J171" s="67" t="n">
        <v>48.050354</v>
      </c>
      <c r="K171" s="67" t="n">
        <v>46.750507</v>
      </c>
      <c r="L171" s="67" t="n">
        <v>45.074501</v>
      </c>
      <c r="M171" s="67" t="n">
        <v>43.429169</v>
      </c>
      <c r="N171" s="67" t="n">
        <v>41.340034</v>
      </c>
      <c r="O171" s="67" t="n">
        <v>38.416351</v>
      </c>
      <c r="P171" s="67" t="n">
        <v>34.817799</v>
      </c>
      <c r="Q171" s="67" t="n">
        <v>33.12088</v>
      </c>
      <c r="R171" s="67" t="n">
        <v>31.736618</v>
      </c>
      <c r="S171" s="67" t="n">
        <v>30.257399</v>
      </c>
      <c r="T171" s="67" t="n">
        <v>28.561975</v>
      </c>
      <c r="U171" s="67" t="n">
        <v>26.505228</v>
      </c>
      <c r="V171" s="67" t="n">
        <v>24.896152</v>
      </c>
      <c r="W171" s="67" t="n">
        <v>24.002239</v>
      </c>
      <c r="X171" s="67" t="n">
        <v>22.835312</v>
      </c>
      <c r="Y171" s="67" t="n">
        <v>21.473465</v>
      </c>
      <c r="Z171" s="67" t="n">
        <v>20.858109</v>
      </c>
      <c r="AA171" s="67" t="n">
        <v>20.20266</v>
      </c>
      <c r="AB171" s="67" t="n">
        <v>19.10438</v>
      </c>
      <c r="AC171" s="67" t="n">
        <v>18.302732</v>
      </c>
      <c r="AD171" s="67" t="n">
        <v>17.367893</v>
      </c>
      <c r="AE171" s="67" t="n">
        <v>16.73424</v>
      </c>
      <c r="AF171" s="67" t="n">
        <v>16.021858</v>
      </c>
      <c r="AG171" s="67" t="n">
        <v>15.437593</v>
      </c>
      <c r="AH171" s="67" t="n">
        <v>14.926851</v>
      </c>
      <c r="AI171" s="103" t="n">
        <v>-0.040794</v>
      </c>
      <c r="AJ171" s="69" t="n"/>
      <c r="AK171" s="104" t="n"/>
    </row>
    <row r="172" ht="15" customHeight="1" s="44">
      <c r="A172" s="62" t="inlineStr">
        <is>
          <t>ATS000:prk_SW_Asia</t>
        </is>
      </c>
      <c r="B172" s="66" t="inlineStr">
        <is>
          <t xml:space="preserve">  Southwest Asia</t>
        </is>
      </c>
      <c r="C172" s="67" t="n">
        <v>42.320099</v>
      </c>
      <c r="D172" s="67" t="n">
        <v>41.044548</v>
      </c>
      <c r="E172" s="67" t="n">
        <v>39.660477</v>
      </c>
      <c r="F172" s="67" t="n">
        <v>38.261726</v>
      </c>
      <c r="G172" s="67" t="n">
        <v>36.567406</v>
      </c>
      <c r="H172" s="67" t="n">
        <v>34.854561</v>
      </c>
      <c r="I172" s="67" t="n">
        <v>33.306664</v>
      </c>
      <c r="J172" s="67" t="n">
        <v>31.261784</v>
      </c>
      <c r="K172" s="67" t="n">
        <v>29.68923</v>
      </c>
      <c r="L172" s="67" t="n">
        <v>27.584286</v>
      </c>
      <c r="M172" s="67" t="n">
        <v>25.46085</v>
      </c>
      <c r="N172" s="67" t="n">
        <v>22.788582</v>
      </c>
      <c r="O172" s="67" t="n">
        <v>20.112846</v>
      </c>
      <c r="P172" s="67" t="n">
        <v>19.764988</v>
      </c>
      <c r="Q172" s="67" t="n">
        <v>19.24226</v>
      </c>
      <c r="R172" s="67" t="n">
        <v>17.774731</v>
      </c>
      <c r="S172" s="67" t="n">
        <v>16.716507</v>
      </c>
      <c r="T172" s="67" t="n">
        <v>16.31953</v>
      </c>
      <c r="U172" s="67" t="n">
        <v>15.877094</v>
      </c>
      <c r="V172" s="67" t="n">
        <v>15.134594</v>
      </c>
      <c r="W172" s="67" t="n">
        <v>14.683035</v>
      </c>
      <c r="X172" s="67" t="n">
        <v>14.161262</v>
      </c>
      <c r="Y172" s="67" t="n">
        <v>13.160295</v>
      </c>
      <c r="Z172" s="67" t="n">
        <v>11.842724</v>
      </c>
      <c r="AA172" s="67" t="n">
        <v>10.910879</v>
      </c>
      <c r="AB172" s="67" t="n">
        <v>9.256164</v>
      </c>
      <c r="AC172" s="67" t="n">
        <v>7.275225</v>
      </c>
      <c r="AD172" s="67" t="n">
        <v>7.063383</v>
      </c>
      <c r="AE172" s="67" t="n">
        <v>5.958612</v>
      </c>
      <c r="AF172" s="67" t="n">
        <v>5.626543</v>
      </c>
      <c r="AG172" s="67" t="n">
        <v>5.369567</v>
      </c>
      <c r="AH172" s="67" t="n">
        <v>4.114831</v>
      </c>
      <c r="AI172" s="103" t="n">
        <v>-0.072426</v>
      </c>
      <c r="AJ172" s="69" t="n"/>
      <c r="AK172" s="104" t="n"/>
    </row>
    <row r="173" ht="15" customHeight="1" s="44">
      <c r="A173" s="62" t="inlineStr">
        <is>
          <t>ATS000:prk_SW_Asia-nb</t>
        </is>
      </c>
      <c r="B173" s="66" t="inlineStr">
        <is>
          <t xml:space="preserve">    Narrow Body Aircraft</t>
        </is>
      </c>
      <c r="C173" s="67" t="n">
        <v>26.124779</v>
      </c>
      <c r="D173" s="67" t="n">
        <v>25.050255</v>
      </c>
      <c r="E173" s="67" t="n">
        <v>23.826782</v>
      </c>
      <c r="F173" s="67" t="n">
        <v>22.505249</v>
      </c>
      <c r="G173" s="67" t="n">
        <v>20.889269</v>
      </c>
      <c r="H173" s="67" t="n">
        <v>19.273283</v>
      </c>
      <c r="I173" s="67" t="n">
        <v>17.847715</v>
      </c>
      <c r="J173" s="67" t="n">
        <v>15.957036</v>
      </c>
      <c r="K173" s="67" t="n">
        <v>14.55201</v>
      </c>
      <c r="L173" s="67" t="n">
        <v>12.95844</v>
      </c>
      <c r="M173" s="67" t="n">
        <v>10.966858</v>
      </c>
      <c r="N173" s="67" t="n">
        <v>8.650506</v>
      </c>
      <c r="O173" s="67" t="n">
        <v>6.474187</v>
      </c>
      <c r="P173" s="67" t="n">
        <v>6.341415</v>
      </c>
      <c r="Q173" s="67" t="n">
        <v>6.069057</v>
      </c>
      <c r="R173" s="67" t="n">
        <v>4.888954</v>
      </c>
      <c r="S173" s="67" t="n">
        <v>4.117082</v>
      </c>
      <c r="T173" s="67" t="n">
        <v>4.079616</v>
      </c>
      <c r="U173" s="67" t="n">
        <v>4.053342</v>
      </c>
      <c r="V173" s="67" t="n">
        <v>4</v>
      </c>
      <c r="W173" s="67" t="n">
        <v>4</v>
      </c>
      <c r="X173" s="67" t="n">
        <v>4</v>
      </c>
      <c r="Y173" s="67" t="n">
        <v>4</v>
      </c>
      <c r="Z173" s="67" t="n">
        <v>3.484483</v>
      </c>
      <c r="AA173" s="67" t="n">
        <v>3</v>
      </c>
      <c r="AB173" s="67" t="n">
        <v>2.869966</v>
      </c>
      <c r="AC173" s="67" t="n">
        <v>2</v>
      </c>
      <c r="AD173" s="67" t="n">
        <v>2</v>
      </c>
      <c r="AE173" s="67" t="n">
        <v>1</v>
      </c>
      <c r="AF173" s="67" t="n">
        <v>1</v>
      </c>
      <c r="AG173" s="67" t="n">
        <v>1</v>
      </c>
      <c r="AH173" s="67" t="n">
        <v>0</v>
      </c>
      <c r="AI173" s="103" t="inlineStr">
        <is>
          <t>- -</t>
        </is>
      </c>
      <c r="AJ173" s="69" t="n"/>
      <c r="AK173" s="104" t="n"/>
    </row>
    <row r="174" ht="15" customHeight="1" s="44">
      <c r="A174" s="62" t="inlineStr">
        <is>
          <t>ATS000:prk_SW_Asia-wb</t>
        </is>
      </c>
      <c r="B174" s="66" t="inlineStr">
        <is>
          <t xml:space="preserve">    Wide Body Aircraft</t>
        </is>
      </c>
      <c r="C174" s="67" t="n">
        <v>0.777901</v>
      </c>
      <c r="D174" s="67" t="n">
        <v>0.619582</v>
      </c>
      <c r="E174" s="67" t="n">
        <v>0.514917</v>
      </c>
      <c r="F174" s="67" t="n">
        <v>0.5119629999999999</v>
      </c>
      <c r="G174" s="67" t="n">
        <v>0.5119629999999999</v>
      </c>
      <c r="H174" s="67" t="n">
        <v>0.5119629999999999</v>
      </c>
      <c r="I174" s="67" t="n">
        <v>0.5119629999999999</v>
      </c>
      <c r="J174" s="67" t="n">
        <v>0.5119629999999999</v>
      </c>
      <c r="K174" s="67" t="n">
        <v>0.5119629999999999</v>
      </c>
      <c r="L174" s="67" t="n">
        <v>0.5119629999999999</v>
      </c>
      <c r="M174" s="67" t="n">
        <v>0.5119629999999999</v>
      </c>
      <c r="N174" s="67" t="n">
        <v>0.314258</v>
      </c>
      <c r="O174" s="67" t="n">
        <v>0</v>
      </c>
      <c r="P174" s="67" t="n">
        <v>0</v>
      </c>
      <c r="Q174" s="67" t="n">
        <v>0</v>
      </c>
      <c r="R174" s="67" t="n">
        <v>0</v>
      </c>
      <c r="S174" s="67" t="n">
        <v>0</v>
      </c>
      <c r="T174" s="67" t="n">
        <v>0</v>
      </c>
      <c r="U174" s="67" t="n">
        <v>0</v>
      </c>
      <c r="V174" s="67" t="n">
        <v>0</v>
      </c>
      <c r="W174" s="67" t="n">
        <v>0</v>
      </c>
      <c r="X174" s="67" t="n">
        <v>0</v>
      </c>
      <c r="Y174" s="67" t="n">
        <v>0</v>
      </c>
      <c r="Z174" s="67" t="n">
        <v>0</v>
      </c>
      <c r="AA174" s="67" t="n">
        <v>0</v>
      </c>
      <c r="AB174" s="67" t="n">
        <v>0</v>
      </c>
      <c r="AC174" s="67" t="n">
        <v>0</v>
      </c>
      <c r="AD174" s="67" t="n">
        <v>0</v>
      </c>
      <c r="AE174" s="67" t="n">
        <v>0</v>
      </c>
      <c r="AF174" s="67" t="n">
        <v>0</v>
      </c>
      <c r="AG174" s="67" t="n">
        <v>0</v>
      </c>
      <c r="AH174" s="67" t="n">
        <v>0</v>
      </c>
      <c r="AI174" s="103" t="inlineStr">
        <is>
          <t>- -</t>
        </is>
      </c>
      <c r="AJ174" s="69" t="n"/>
      <c r="AK174" s="104" t="n"/>
    </row>
    <row r="175" ht="15" customHeight="1" s="44">
      <c r="A175" s="62" t="inlineStr">
        <is>
          <t>ATS000:prk_SW_Asia-rj</t>
        </is>
      </c>
      <c r="B175" s="66" t="inlineStr">
        <is>
          <t xml:space="preserve">    Regional Jets</t>
        </is>
      </c>
      <c r="C175" s="67" t="n">
        <v>15.41742</v>
      </c>
      <c r="D175" s="67" t="n">
        <v>15.374709</v>
      </c>
      <c r="E175" s="67" t="n">
        <v>15.318779</v>
      </c>
      <c r="F175" s="67" t="n">
        <v>15.244516</v>
      </c>
      <c r="G175" s="67" t="n">
        <v>15.166175</v>
      </c>
      <c r="H175" s="67" t="n">
        <v>15.069316</v>
      </c>
      <c r="I175" s="67" t="n">
        <v>14.946983</v>
      </c>
      <c r="J175" s="67" t="n">
        <v>14.792787</v>
      </c>
      <c r="K175" s="67" t="n">
        <v>14.625257</v>
      </c>
      <c r="L175" s="67" t="n">
        <v>14.113884</v>
      </c>
      <c r="M175" s="67" t="n">
        <v>13.982028</v>
      </c>
      <c r="N175" s="67" t="n">
        <v>13.823819</v>
      </c>
      <c r="O175" s="67" t="n">
        <v>13.638659</v>
      </c>
      <c r="P175" s="67" t="n">
        <v>13.423573</v>
      </c>
      <c r="Q175" s="67" t="n">
        <v>13.173204</v>
      </c>
      <c r="R175" s="67" t="n">
        <v>12.885777</v>
      </c>
      <c r="S175" s="67" t="n">
        <v>12.599425</v>
      </c>
      <c r="T175" s="67" t="n">
        <v>12.239916</v>
      </c>
      <c r="U175" s="67" t="n">
        <v>11.823752</v>
      </c>
      <c r="V175" s="67" t="n">
        <v>11.134594</v>
      </c>
      <c r="W175" s="67" t="n">
        <v>10.683035</v>
      </c>
      <c r="X175" s="67" t="n">
        <v>10.161262</v>
      </c>
      <c r="Y175" s="67" t="n">
        <v>9.160295</v>
      </c>
      <c r="Z175" s="67" t="n">
        <v>8.35824</v>
      </c>
      <c r="AA175" s="67" t="n">
        <v>7.910879</v>
      </c>
      <c r="AB175" s="67" t="n">
        <v>6.386198</v>
      </c>
      <c r="AC175" s="67" t="n">
        <v>5.275225</v>
      </c>
      <c r="AD175" s="67" t="n">
        <v>5.063383</v>
      </c>
      <c r="AE175" s="67" t="n">
        <v>4.958612</v>
      </c>
      <c r="AF175" s="67" t="n">
        <v>4.626543</v>
      </c>
      <c r="AG175" s="67" t="n">
        <v>4.369567</v>
      </c>
      <c r="AH175" s="67" t="n">
        <v>4.114831</v>
      </c>
      <c r="AI175" s="103" t="n">
        <v>-0.041715</v>
      </c>
      <c r="AJ175" s="69" t="n"/>
      <c r="AK175" s="104" t="n"/>
    </row>
    <row r="176" ht="15" customHeight="1" s="44">
      <c r="A176" s="62" t="inlineStr">
        <is>
          <t>ATS000:prk_Oceania</t>
        </is>
      </c>
      <c r="B176" s="66" t="inlineStr">
        <is>
          <t xml:space="preserve">  Oceania</t>
        </is>
      </c>
      <c r="C176" s="67" t="n">
        <v>36.925453</v>
      </c>
      <c r="D176" s="67" t="n">
        <v>36.025459</v>
      </c>
      <c r="E176" s="67" t="n">
        <v>34.807407</v>
      </c>
      <c r="F176" s="67" t="n">
        <v>33.465019</v>
      </c>
      <c r="G176" s="67" t="n">
        <v>31.991249</v>
      </c>
      <c r="H176" s="67" t="n">
        <v>30.366203</v>
      </c>
      <c r="I176" s="67" t="n">
        <v>28.834061</v>
      </c>
      <c r="J176" s="67" t="n">
        <v>25.34444</v>
      </c>
      <c r="K176" s="67" t="n">
        <v>21.547867</v>
      </c>
      <c r="L176" s="67" t="n">
        <v>17.516041</v>
      </c>
      <c r="M176" s="67" t="n">
        <v>13.536672</v>
      </c>
      <c r="N176" s="67" t="n">
        <v>9.729105000000001</v>
      </c>
      <c r="O176" s="67" t="n">
        <v>8.369617</v>
      </c>
      <c r="P176" s="67" t="n">
        <v>7.569863</v>
      </c>
      <c r="Q176" s="67" t="n">
        <v>7.236466</v>
      </c>
      <c r="R176" s="67" t="n">
        <v>6.71817</v>
      </c>
      <c r="S176" s="67" t="n">
        <v>5.859904</v>
      </c>
      <c r="T176" s="67" t="n">
        <v>4.874006</v>
      </c>
      <c r="U176" s="67" t="n">
        <v>4.297989</v>
      </c>
      <c r="V176" s="67" t="n">
        <v>3.774297</v>
      </c>
      <c r="W176" s="67" t="n">
        <v>3.148101</v>
      </c>
      <c r="X176" s="67" t="n">
        <v>3.10219</v>
      </c>
      <c r="Y176" s="67" t="n">
        <v>2.491255</v>
      </c>
      <c r="Z176" s="67" t="n">
        <v>2.046557</v>
      </c>
      <c r="AA176" s="67" t="n">
        <v>2</v>
      </c>
      <c r="AB176" s="67" t="n">
        <v>1.874182</v>
      </c>
      <c r="AC176" s="67" t="n">
        <v>1.282385</v>
      </c>
      <c r="AD176" s="67" t="n">
        <v>0.618156</v>
      </c>
      <c r="AE176" s="67" t="n">
        <v>0.170282</v>
      </c>
      <c r="AF176" s="67" t="n">
        <v>0</v>
      </c>
      <c r="AG176" s="67" t="n">
        <v>0</v>
      </c>
      <c r="AH176" s="67" t="n">
        <v>0</v>
      </c>
      <c r="AI176" s="103" t="inlineStr">
        <is>
          <t>- -</t>
        </is>
      </c>
      <c r="AJ176" s="69" t="n"/>
      <c r="AK176" s="104" t="n"/>
    </row>
    <row r="177" ht="15" customHeight="1" s="44">
      <c r="A177" s="62" t="inlineStr">
        <is>
          <t>ATS000:prk_Oceania-nb</t>
        </is>
      </c>
      <c r="B177" s="66" t="inlineStr">
        <is>
          <t xml:space="preserve">    Narrow Body Aircraft</t>
        </is>
      </c>
      <c r="C177" s="67" t="n">
        <v>4.185937</v>
      </c>
      <c r="D177" s="67" t="n">
        <v>3.966751</v>
      </c>
      <c r="E177" s="67" t="n">
        <v>3.581501</v>
      </c>
      <c r="F177" s="67" t="n">
        <v>3.228313</v>
      </c>
      <c r="G177" s="67" t="n">
        <v>2.908725</v>
      </c>
      <c r="H177" s="67" t="n">
        <v>2.426012</v>
      </c>
      <c r="I177" s="67" t="n">
        <v>2.288448</v>
      </c>
      <c r="J177" s="67" t="n">
        <v>2.217885</v>
      </c>
      <c r="K177" s="67" t="n">
        <v>2.162411</v>
      </c>
      <c r="L177" s="67" t="n">
        <v>2.119443</v>
      </c>
      <c r="M177" s="67" t="n">
        <v>2.086652</v>
      </c>
      <c r="N177" s="67" t="n">
        <v>2.062</v>
      </c>
      <c r="O177" s="67" t="n">
        <v>2.043743</v>
      </c>
      <c r="P177" s="67" t="n">
        <v>2.030427</v>
      </c>
      <c r="Q177" s="67" t="n">
        <v>2.020861</v>
      </c>
      <c r="R177" s="67" t="n">
        <v>2.014094</v>
      </c>
      <c r="S177" s="67" t="n">
        <v>2.005364</v>
      </c>
      <c r="T177" s="67" t="n">
        <v>2</v>
      </c>
      <c r="U177" s="67" t="n">
        <v>2</v>
      </c>
      <c r="V177" s="67" t="n">
        <v>1.562724</v>
      </c>
      <c r="W177" s="67" t="n">
        <v>1</v>
      </c>
      <c r="X177" s="67" t="n">
        <v>1</v>
      </c>
      <c r="Y177" s="67" t="n">
        <v>0.421767</v>
      </c>
      <c r="Z177" s="67" t="n">
        <v>0</v>
      </c>
      <c r="AA177" s="67" t="n">
        <v>0</v>
      </c>
      <c r="AB177" s="67" t="n">
        <v>0</v>
      </c>
      <c r="AC177" s="67" t="n">
        <v>0</v>
      </c>
      <c r="AD177" s="67" t="n">
        <v>0</v>
      </c>
      <c r="AE177" s="67" t="n">
        <v>0</v>
      </c>
      <c r="AF177" s="67" t="n">
        <v>0</v>
      </c>
      <c r="AG177" s="67" t="n">
        <v>0</v>
      </c>
      <c r="AH177" s="67" t="n">
        <v>0</v>
      </c>
      <c r="AI177" s="103" t="inlineStr">
        <is>
          <t>- -</t>
        </is>
      </c>
      <c r="AJ177" s="69" t="n"/>
      <c r="AK177" s="104" t="n"/>
    </row>
    <row r="178" ht="15" customHeight="1" s="44">
      <c r="A178" s="62" t="inlineStr">
        <is>
          <t>ATS000:prk_Oceania-wb</t>
        </is>
      </c>
      <c r="B178" s="66" t="inlineStr">
        <is>
          <t xml:space="preserve">    Wide Body Aircraft</t>
        </is>
      </c>
      <c r="C178" s="67" t="n">
        <v>3</v>
      </c>
      <c r="D178" s="67" t="n">
        <v>3</v>
      </c>
      <c r="E178" s="67" t="n">
        <v>3</v>
      </c>
      <c r="F178" s="67" t="n">
        <v>3</v>
      </c>
      <c r="G178" s="67" t="n">
        <v>3</v>
      </c>
      <c r="H178" s="67" t="n">
        <v>3</v>
      </c>
      <c r="I178" s="67" t="n">
        <v>3</v>
      </c>
      <c r="J178" s="67" t="n">
        <v>3</v>
      </c>
      <c r="K178" s="67" t="n">
        <v>3</v>
      </c>
      <c r="L178" s="67" t="n">
        <v>3</v>
      </c>
      <c r="M178" s="67" t="n">
        <v>3</v>
      </c>
      <c r="N178" s="67" t="n">
        <v>3</v>
      </c>
      <c r="O178" s="67" t="n">
        <v>3</v>
      </c>
      <c r="P178" s="67" t="n">
        <v>3</v>
      </c>
      <c r="Q178" s="67" t="n">
        <v>3</v>
      </c>
      <c r="R178" s="67" t="n">
        <v>2.766149</v>
      </c>
      <c r="S178" s="67" t="n">
        <v>2.56695</v>
      </c>
      <c r="T178" s="67" t="n">
        <v>2.413874</v>
      </c>
      <c r="U178" s="67" t="n">
        <v>2.297989</v>
      </c>
      <c r="V178" s="67" t="n">
        <v>2.211572</v>
      </c>
      <c r="W178" s="67" t="n">
        <v>2.148101</v>
      </c>
      <c r="X178" s="67" t="n">
        <v>2.10219</v>
      </c>
      <c r="Y178" s="67" t="n">
        <v>2.069489</v>
      </c>
      <c r="Z178" s="67" t="n">
        <v>2.046557</v>
      </c>
      <c r="AA178" s="67" t="n">
        <v>2</v>
      </c>
      <c r="AB178" s="67" t="n">
        <v>1.874182</v>
      </c>
      <c r="AC178" s="67" t="n">
        <v>1.282385</v>
      </c>
      <c r="AD178" s="67" t="n">
        <v>0.618156</v>
      </c>
      <c r="AE178" s="67" t="n">
        <v>0.170282</v>
      </c>
      <c r="AF178" s="67" t="n">
        <v>0</v>
      </c>
      <c r="AG178" s="67" t="n">
        <v>0</v>
      </c>
      <c r="AH178" s="67" t="n">
        <v>0</v>
      </c>
      <c r="AI178" s="103" t="inlineStr">
        <is>
          <t>- -</t>
        </is>
      </c>
      <c r="AJ178" s="69" t="n"/>
      <c r="AK178" s="104" t="n"/>
    </row>
    <row r="179" ht="15" customHeight="1" s="44">
      <c r="A179" s="62" t="inlineStr">
        <is>
          <t>ATS000:prk_Oceania-rj</t>
        </is>
      </c>
      <c r="B179" s="66" t="inlineStr">
        <is>
          <t xml:space="preserve">    Regional Jets</t>
        </is>
      </c>
      <c r="C179" s="67" t="n">
        <v>29.739515</v>
      </c>
      <c r="D179" s="67" t="n">
        <v>29.05871</v>
      </c>
      <c r="E179" s="67" t="n">
        <v>28.225906</v>
      </c>
      <c r="F179" s="67" t="n">
        <v>27.236708</v>
      </c>
      <c r="G179" s="67" t="n">
        <v>26.082525</v>
      </c>
      <c r="H179" s="67" t="n">
        <v>24.940191</v>
      </c>
      <c r="I179" s="67" t="n">
        <v>23.545612</v>
      </c>
      <c r="J179" s="67" t="n">
        <v>20.126556</v>
      </c>
      <c r="K179" s="67" t="n">
        <v>16.385454</v>
      </c>
      <c r="L179" s="67" t="n">
        <v>12.396597</v>
      </c>
      <c r="M179" s="67" t="n">
        <v>8.45002</v>
      </c>
      <c r="N179" s="67" t="n">
        <v>4.667105</v>
      </c>
      <c r="O179" s="67" t="n">
        <v>3.325873</v>
      </c>
      <c r="P179" s="67" t="n">
        <v>2.539437</v>
      </c>
      <c r="Q179" s="67" t="n">
        <v>2.215606</v>
      </c>
      <c r="R179" s="67" t="n">
        <v>1.937926</v>
      </c>
      <c r="S179" s="67" t="n">
        <v>1.28759</v>
      </c>
      <c r="T179" s="67" t="n">
        <v>0.460132</v>
      </c>
      <c r="U179" s="67" t="n">
        <v>0</v>
      </c>
      <c r="V179" s="67" t="n">
        <v>0</v>
      </c>
      <c r="W179" s="67" t="n">
        <v>0</v>
      </c>
      <c r="X179" s="67" t="n">
        <v>0</v>
      </c>
      <c r="Y179" s="67" t="n">
        <v>0</v>
      </c>
      <c r="Z179" s="67" t="n">
        <v>0</v>
      </c>
      <c r="AA179" s="67" t="n">
        <v>0</v>
      </c>
      <c r="AB179" s="67" t="n">
        <v>0</v>
      </c>
      <c r="AC179" s="67" t="n">
        <v>0</v>
      </c>
      <c r="AD179" s="67" t="n">
        <v>0</v>
      </c>
      <c r="AE179" s="67" t="n">
        <v>0</v>
      </c>
      <c r="AF179" s="67" t="n">
        <v>0</v>
      </c>
      <c r="AG179" s="67" t="n">
        <v>0</v>
      </c>
      <c r="AH179" s="67" t="n">
        <v>0</v>
      </c>
      <c r="AI179" s="103" t="inlineStr">
        <is>
          <t>- -</t>
        </is>
      </c>
      <c r="AJ179" s="69" t="n"/>
      <c r="AK179" s="104" t="n"/>
    </row>
    <row r="180" ht="15" customHeight="1" s="44">
      <c r="A180" s="62" t="inlineStr">
        <is>
          <t>ATS000:prk_WorldTotal</t>
        </is>
      </c>
      <c r="B180" s="65" t="inlineStr">
        <is>
          <t>Total World</t>
        </is>
      </c>
      <c r="C180" s="80" t="n">
        <v>2538.521484</v>
      </c>
      <c r="D180" s="80" t="n">
        <v>2443.717285</v>
      </c>
      <c r="E180" s="80" t="n">
        <v>2345.458008</v>
      </c>
      <c r="F180" s="80" t="n">
        <v>2229.387207</v>
      </c>
      <c r="G180" s="80" t="n">
        <v>2127.934082</v>
      </c>
      <c r="H180" s="80" t="n">
        <v>2025.704346</v>
      </c>
      <c r="I180" s="80" t="n">
        <v>1929.493042</v>
      </c>
      <c r="J180" s="80" t="n">
        <v>1829.112671</v>
      </c>
      <c r="K180" s="80" t="n">
        <v>1721.067383</v>
      </c>
      <c r="L180" s="80" t="n">
        <v>1595.026978</v>
      </c>
      <c r="M180" s="80" t="n">
        <v>1464.509766</v>
      </c>
      <c r="N180" s="80" t="n">
        <v>1334.389771</v>
      </c>
      <c r="O180" s="80" t="n">
        <v>1230.866943</v>
      </c>
      <c r="P180" s="80" t="n">
        <v>1141.793335</v>
      </c>
      <c r="Q180" s="80" t="n">
        <v>1053.411499</v>
      </c>
      <c r="R180" s="80" t="n">
        <v>969.5988160000001</v>
      </c>
      <c r="S180" s="80" t="n">
        <v>906.634399</v>
      </c>
      <c r="T180" s="80" t="n">
        <v>835.765808</v>
      </c>
      <c r="U180" s="80" t="n">
        <v>776.60437</v>
      </c>
      <c r="V180" s="80" t="n">
        <v>710.3718260000001</v>
      </c>
      <c r="W180" s="80" t="n">
        <v>656.618469</v>
      </c>
      <c r="X180" s="80" t="n">
        <v>597.961182</v>
      </c>
      <c r="Y180" s="80" t="n">
        <v>541.068665</v>
      </c>
      <c r="Z180" s="80" t="n">
        <v>494.792328</v>
      </c>
      <c r="AA180" s="80" t="n">
        <v>452.747101</v>
      </c>
      <c r="AB180" s="80" t="n">
        <v>401.061432</v>
      </c>
      <c r="AC180" s="80" t="n">
        <v>357.332642</v>
      </c>
      <c r="AD180" s="80" t="n">
        <v>314.923431</v>
      </c>
      <c r="AE180" s="80" t="n">
        <v>266.905823</v>
      </c>
      <c r="AF180" s="80" t="n">
        <v>208.402267</v>
      </c>
      <c r="AG180" s="80" t="n">
        <v>168.268524</v>
      </c>
      <c r="AH180" s="80" t="n">
        <v>133.398666</v>
      </c>
      <c r="AI180" s="107" t="n">
        <v>-0.090656</v>
      </c>
      <c r="AJ180" s="80" t="n"/>
      <c r="AK180" s="107" t="n"/>
    </row>
    <row r="183" ht="15" customHeight="1" s="44">
      <c r="A183" s="58" t="n"/>
      <c r="B183" s="65" t="inlineStr">
        <is>
          <t>Aircraft Cargo Stock</t>
        </is>
      </c>
      <c r="C183" s="58" t="n"/>
      <c r="D183" s="58" t="n"/>
      <c r="E183" s="58" t="n"/>
      <c r="F183" s="58" t="n"/>
      <c r="G183" s="58" t="n"/>
      <c r="H183" s="58" t="n"/>
      <c r="I183" s="58" t="n"/>
      <c r="J183" s="58" t="n"/>
      <c r="K183" s="58" t="n"/>
      <c r="L183" s="58" t="n"/>
      <c r="M183" s="58" t="n"/>
      <c r="N183" s="58" t="n"/>
      <c r="O183" s="58" t="n"/>
      <c r="P183" s="58" t="n"/>
      <c r="Q183" s="58" t="n"/>
      <c r="R183" s="58" t="n"/>
      <c r="S183" s="58" t="n"/>
      <c r="T183" s="58" t="n"/>
      <c r="U183" s="58" t="n"/>
      <c r="V183" s="58" t="n"/>
      <c r="W183" s="58" t="n"/>
      <c r="X183" s="58" t="n"/>
      <c r="Y183" s="58" t="n"/>
      <c r="Z183" s="58" t="n"/>
      <c r="AA183" s="58" t="n"/>
      <c r="AB183" s="58" t="n"/>
      <c r="AC183" s="58" t="n"/>
      <c r="AD183" s="58" t="n"/>
      <c r="AE183" s="58" t="n"/>
      <c r="AF183" s="58" t="n"/>
      <c r="AG183" s="58" t="n"/>
      <c r="AH183" s="58" t="n"/>
      <c r="AI183" s="58" t="n"/>
    </row>
    <row r="184" ht="15" customHeight="1" s="44">
      <c r="A184" s="62" t="inlineStr">
        <is>
          <t>ATS000:crg_U.S.Total</t>
        </is>
      </c>
      <c r="B184" s="66" t="inlineStr">
        <is>
          <t xml:space="preserve">  United States</t>
        </is>
      </c>
      <c r="C184" s="67" t="n">
        <v>895.490112</v>
      </c>
      <c r="D184" s="67" t="n">
        <v>886.818481</v>
      </c>
      <c r="E184" s="67" t="n">
        <v>879.02179</v>
      </c>
      <c r="F184" s="67" t="n">
        <v>877.837463</v>
      </c>
      <c r="G184" s="67" t="n">
        <v>880.231873</v>
      </c>
      <c r="H184" s="67" t="n">
        <v>882.90625</v>
      </c>
      <c r="I184" s="67" t="n">
        <v>884.626404</v>
      </c>
      <c r="J184" s="67" t="n">
        <v>886.375122</v>
      </c>
      <c r="K184" s="67" t="n">
        <v>884.213074</v>
      </c>
      <c r="L184" s="67" t="n">
        <v>876.970825</v>
      </c>
      <c r="M184" s="67" t="n">
        <v>876.837219</v>
      </c>
      <c r="N184" s="67" t="n">
        <v>879.669434</v>
      </c>
      <c r="O184" s="67" t="n">
        <v>881.564331</v>
      </c>
      <c r="P184" s="67" t="n">
        <v>883.426331</v>
      </c>
      <c r="Q184" s="67" t="n">
        <v>885.284668</v>
      </c>
      <c r="R184" s="67" t="n">
        <v>885.151794</v>
      </c>
      <c r="S184" s="67" t="n">
        <v>884.84082</v>
      </c>
      <c r="T184" s="67" t="n">
        <v>885.796631</v>
      </c>
      <c r="U184" s="67" t="n">
        <v>888.745483</v>
      </c>
      <c r="V184" s="67" t="n">
        <v>890.292053</v>
      </c>
      <c r="W184" s="67" t="n">
        <v>892.612793</v>
      </c>
      <c r="X184" s="67" t="n">
        <v>894.881409</v>
      </c>
      <c r="Y184" s="67" t="n">
        <v>897.544739</v>
      </c>
      <c r="Z184" s="67" t="n">
        <v>899.264648</v>
      </c>
      <c r="AA184" s="67" t="n">
        <v>901.002014</v>
      </c>
      <c r="AB184" s="67" t="n">
        <v>903.106445</v>
      </c>
      <c r="AC184" s="67" t="n">
        <v>905.164673</v>
      </c>
      <c r="AD184" s="67" t="n">
        <v>906.716614</v>
      </c>
      <c r="AE184" s="67" t="n">
        <v>908.7797849999999</v>
      </c>
      <c r="AF184" s="67" t="n">
        <v>909.8027949999999</v>
      </c>
      <c r="AG184" s="67" t="n">
        <v>910.720337</v>
      </c>
      <c r="AH184" s="67" t="n">
        <v>912.033875</v>
      </c>
      <c r="AI184" s="103" t="n">
        <v>0.0005910000000000001</v>
      </c>
      <c r="AJ184" s="69" t="n"/>
      <c r="AK184" s="104" t="n"/>
    </row>
    <row r="185" ht="15" customHeight="1" s="44">
      <c r="A185" s="62" t="inlineStr">
        <is>
          <t>ATS000:crg_Canada</t>
        </is>
      </c>
      <c r="B185" s="66" t="inlineStr">
        <is>
          <t xml:space="preserve">  Canada</t>
        </is>
      </c>
      <c r="C185" s="67" t="n">
        <v>47.612076</v>
      </c>
      <c r="D185" s="67" t="n">
        <v>47.824322</v>
      </c>
      <c r="E185" s="67" t="n">
        <v>47.95417</v>
      </c>
      <c r="F185" s="67" t="n">
        <v>48.097443</v>
      </c>
      <c r="G185" s="67" t="n">
        <v>47.322678</v>
      </c>
      <c r="H185" s="67" t="n">
        <v>47.48925</v>
      </c>
      <c r="I185" s="67" t="n">
        <v>47.666107</v>
      </c>
      <c r="J185" s="67" t="n">
        <v>47.905125</v>
      </c>
      <c r="K185" s="67" t="n">
        <v>48.148926</v>
      </c>
      <c r="L185" s="67" t="n">
        <v>48.397594</v>
      </c>
      <c r="M185" s="67" t="n">
        <v>48.651249</v>
      </c>
      <c r="N185" s="67" t="n">
        <v>48.909969</v>
      </c>
      <c r="O185" s="67" t="n">
        <v>49.151558</v>
      </c>
      <c r="P185" s="67" t="n">
        <v>49.420731</v>
      </c>
      <c r="Q185" s="67" t="n">
        <v>49.687191</v>
      </c>
      <c r="R185" s="67" t="n">
        <v>49.919746</v>
      </c>
      <c r="S185" s="67" t="n">
        <v>50.169529</v>
      </c>
      <c r="T185" s="67" t="n">
        <v>50.460892</v>
      </c>
      <c r="U185" s="67" t="n">
        <v>50.758072</v>
      </c>
      <c r="V185" s="67" t="n">
        <v>50.952362</v>
      </c>
      <c r="W185" s="67" t="n">
        <v>51.261566</v>
      </c>
      <c r="X185" s="67" t="n">
        <v>51.576939</v>
      </c>
      <c r="Y185" s="67" t="n">
        <v>51.842712</v>
      </c>
      <c r="Z185" s="67" t="n">
        <v>52.008675</v>
      </c>
      <c r="AA185" s="67" t="n">
        <v>52.343346</v>
      </c>
      <c r="AB185" s="67" t="n">
        <v>52.626801</v>
      </c>
      <c r="AC185" s="67" t="n">
        <v>51.974998</v>
      </c>
      <c r="AD185" s="67" t="n">
        <v>52.300045</v>
      </c>
      <c r="AE185" s="67" t="n">
        <v>52.633873</v>
      </c>
      <c r="AF185" s="67" t="n">
        <v>52.993587</v>
      </c>
      <c r="AG185" s="67" t="n">
        <v>53.301022</v>
      </c>
      <c r="AH185" s="67" t="n">
        <v>53.652626</v>
      </c>
      <c r="AI185" s="103" t="n">
        <v>0.00386</v>
      </c>
      <c r="AJ185" s="69" t="n"/>
      <c r="AK185" s="104" t="n"/>
    </row>
    <row r="186" ht="15" customHeight="1" s="44">
      <c r="A186" s="62" t="inlineStr">
        <is>
          <t>ATS000:crg_Central_Am</t>
        </is>
      </c>
      <c r="B186" s="66" t="inlineStr">
        <is>
          <t xml:space="preserve">  Central America</t>
        </is>
      </c>
      <c r="C186" s="67" t="n">
        <v>28.830814</v>
      </c>
      <c r="D186" s="67" t="n">
        <v>28.698181</v>
      </c>
      <c r="E186" s="67" t="n">
        <v>28.871372</v>
      </c>
      <c r="F186" s="67" t="n">
        <v>29.048023</v>
      </c>
      <c r="G186" s="67" t="n">
        <v>29.22821</v>
      </c>
      <c r="H186" s="67" t="n">
        <v>29.411999</v>
      </c>
      <c r="I186" s="67" t="n">
        <v>29.599463</v>
      </c>
      <c r="J186" s="67" t="n">
        <v>29.744555</v>
      </c>
      <c r="K186" s="67" t="n">
        <v>29.937885</v>
      </c>
      <c r="L186" s="67" t="n">
        <v>30.115999</v>
      </c>
      <c r="M186" s="67" t="n">
        <v>30.210579</v>
      </c>
      <c r="N186" s="67" t="n">
        <v>30.275282</v>
      </c>
      <c r="O186" s="67" t="n">
        <v>30.348228</v>
      </c>
      <c r="P186" s="67" t="n">
        <v>30.205151</v>
      </c>
      <c r="Q186" s="67" t="n">
        <v>30.400558</v>
      </c>
      <c r="R186" s="67" t="n">
        <v>30.53252</v>
      </c>
      <c r="S186" s="67" t="n">
        <v>30.70055</v>
      </c>
      <c r="T186" s="67" t="n">
        <v>30.885601</v>
      </c>
      <c r="U186" s="67" t="n">
        <v>31.11758</v>
      </c>
      <c r="V186" s="67" t="n">
        <v>31.312693</v>
      </c>
      <c r="W186" s="67" t="n">
        <v>31.461214</v>
      </c>
      <c r="X186" s="67" t="n">
        <v>30.550692</v>
      </c>
      <c r="Y186" s="67" t="n">
        <v>30.808035</v>
      </c>
      <c r="Z186" s="67" t="n">
        <v>31.044258</v>
      </c>
      <c r="AA186" s="67" t="n">
        <v>31.312002</v>
      </c>
      <c r="AB186" s="67" t="n">
        <v>31.573992</v>
      </c>
      <c r="AC186" s="67" t="n">
        <v>31.813007</v>
      </c>
      <c r="AD186" s="67" t="n">
        <v>32.097141</v>
      </c>
      <c r="AE186" s="67" t="n">
        <v>32.386955</v>
      </c>
      <c r="AF186" s="67" t="n">
        <v>32.682564</v>
      </c>
      <c r="AG186" s="67" t="n">
        <v>32.984085</v>
      </c>
      <c r="AH186" s="67" t="n">
        <v>33.291637</v>
      </c>
      <c r="AI186" s="103" t="n">
        <v>0.004651</v>
      </c>
      <c r="AJ186" s="69" t="n"/>
      <c r="AK186" s="104" t="n"/>
    </row>
    <row r="187" ht="15" customHeight="1" s="44">
      <c r="A187" s="62" t="inlineStr">
        <is>
          <t>ATS000:crg_South_Am</t>
        </is>
      </c>
      <c r="B187" s="66" t="inlineStr">
        <is>
          <t xml:space="preserve">  South America</t>
        </is>
      </c>
      <c r="C187" s="67" t="n">
        <v>75.01657899999999</v>
      </c>
      <c r="D187" s="67" t="n">
        <v>74.483513</v>
      </c>
      <c r="E187" s="67" t="n">
        <v>74.903328</v>
      </c>
      <c r="F187" s="67" t="n">
        <v>74.312172</v>
      </c>
      <c r="G187" s="67" t="n">
        <v>74.69150500000001</v>
      </c>
      <c r="H187" s="67" t="n">
        <v>74.19425200000001</v>
      </c>
      <c r="I187" s="67" t="n">
        <v>74.70706199999999</v>
      </c>
      <c r="J187" s="67" t="n">
        <v>75.230103</v>
      </c>
      <c r="K187" s="67" t="n">
        <v>75.763626</v>
      </c>
      <c r="L187" s="67" t="n">
        <v>75.30780799999999</v>
      </c>
      <c r="M187" s="67" t="n">
        <v>74.862877</v>
      </c>
      <c r="N187" s="67" t="n">
        <v>75.429047</v>
      </c>
      <c r="O187" s="67" t="n">
        <v>76.00653800000001</v>
      </c>
      <c r="P187" s="67" t="n">
        <v>76.573532</v>
      </c>
      <c r="Q187" s="67" t="n">
        <v>77.115837</v>
      </c>
      <c r="R187" s="67" t="n">
        <v>77.725121</v>
      </c>
      <c r="S187" s="67" t="n">
        <v>77.062759</v>
      </c>
      <c r="T187" s="67" t="n">
        <v>77.429115</v>
      </c>
      <c r="U187" s="67" t="n">
        <v>78.03426399999999</v>
      </c>
      <c r="V187" s="67" t="n">
        <v>77.25271600000001</v>
      </c>
      <c r="W187" s="67" t="n">
        <v>77.92926</v>
      </c>
      <c r="X187" s="67" t="n">
        <v>78.07409699999999</v>
      </c>
      <c r="Y187" s="67" t="n">
        <v>78.173759</v>
      </c>
      <c r="Z187" s="67" t="n">
        <v>78.497818</v>
      </c>
      <c r="AA187" s="67" t="n">
        <v>79.02673299999999</v>
      </c>
      <c r="AB187" s="67" t="n">
        <v>79.704498</v>
      </c>
      <c r="AC187" s="67" t="n">
        <v>80.46639999999999</v>
      </c>
      <c r="AD187" s="67" t="n">
        <v>81.243538</v>
      </c>
      <c r="AE187" s="67" t="n">
        <v>82.036224</v>
      </c>
      <c r="AF187" s="67" t="n">
        <v>82.84477200000001</v>
      </c>
      <c r="AG187" s="67" t="n">
        <v>83.667793</v>
      </c>
      <c r="AH187" s="67" t="n">
        <v>84.508987</v>
      </c>
      <c r="AI187" s="103" t="n">
        <v>0.003851</v>
      </c>
      <c r="AJ187" s="69" t="n"/>
      <c r="AK187" s="104" t="n"/>
    </row>
    <row r="188" ht="15" customHeight="1" s="44">
      <c r="A188" s="62" t="inlineStr">
        <is>
          <t>ATS000:crg_Europe</t>
        </is>
      </c>
      <c r="B188" s="66" t="inlineStr">
        <is>
          <t xml:space="preserve">  Europe</t>
        </is>
      </c>
      <c r="C188" s="67" t="n">
        <v>414.60965</v>
      </c>
      <c r="D188" s="67" t="n">
        <v>417.941864</v>
      </c>
      <c r="E188" s="67" t="n">
        <v>421.340668</v>
      </c>
      <c r="F188" s="67" t="n">
        <v>424.73053</v>
      </c>
      <c r="G188" s="67" t="n">
        <v>428.211273</v>
      </c>
      <c r="H188" s="67" t="n">
        <v>431.696838</v>
      </c>
      <c r="I188" s="67" t="n">
        <v>434.373383</v>
      </c>
      <c r="J188" s="67" t="n">
        <v>438.078613</v>
      </c>
      <c r="K188" s="67" t="n">
        <v>441.869141</v>
      </c>
      <c r="L188" s="67" t="n">
        <v>443.747742</v>
      </c>
      <c r="M188" s="67" t="n">
        <v>444.746826</v>
      </c>
      <c r="N188" s="67" t="n">
        <v>444.235474</v>
      </c>
      <c r="O188" s="67" t="n">
        <v>445.616516</v>
      </c>
      <c r="P188" s="67" t="n">
        <v>447.373047</v>
      </c>
      <c r="Q188" s="67" t="n">
        <v>450.207703</v>
      </c>
      <c r="R188" s="67" t="n">
        <v>453.192566</v>
      </c>
      <c r="S188" s="67" t="n">
        <v>455.673065</v>
      </c>
      <c r="T188" s="67" t="n">
        <v>455.234406</v>
      </c>
      <c r="U188" s="67" t="n">
        <v>453.895935</v>
      </c>
      <c r="V188" s="67" t="n">
        <v>455.650726</v>
      </c>
      <c r="W188" s="67" t="n">
        <v>450.310944</v>
      </c>
      <c r="X188" s="67" t="n">
        <v>453.257874</v>
      </c>
      <c r="Y188" s="67" t="n">
        <v>456.30365</v>
      </c>
      <c r="Z188" s="67" t="n">
        <v>460.450378</v>
      </c>
      <c r="AA188" s="67" t="n">
        <v>465.700073</v>
      </c>
      <c r="AB188" s="67" t="n">
        <v>471.054657</v>
      </c>
      <c r="AC188" s="67" t="n">
        <v>476.516449</v>
      </c>
      <c r="AD188" s="67" t="n">
        <v>481.614319</v>
      </c>
      <c r="AE188" s="67" t="n">
        <v>486.118744</v>
      </c>
      <c r="AF188" s="67" t="n">
        <v>489.822906</v>
      </c>
      <c r="AG188" s="67" t="n">
        <v>493.197266</v>
      </c>
      <c r="AH188" s="67" t="n">
        <v>496.60611</v>
      </c>
      <c r="AI188" s="103" t="n">
        <v>0.005838</v>
      </c>
      <c r="AJ188" s="69" t="n"/>
      <c r="AK188" s="104" t="n"/>
    </row>
    <row r="189" ht="15" customHeight="1" s="44">
      <c r="A189" s="62" t="inlineStr">
        <is>
          <t>ATS000:crg_Africa</t>
        </is>
      </c>
      <c r="B189" s="66" t="inlineStr">
        <is>
          <t xml:space="preserve">  Africa</t>
        </is>
      </c>
      <c r="C189" s="67" t="n">
        <v>62.829269</v>
      </c>
      <c r="D189" s="67" t="n">
        <v>61.955166</v>
      </c>
      <c r="E189" s="67" t="n">
        <v>62.182884</v>
      </c>
      <c r="F189" s="67" t="n">
        <v>62.305473</v>
      </c>
      <c r="G189" s="67" t="n">
        <v>62.540733</v>
      </c>
      <c r="H189" s="67" t="n">
        <v>61.514297</v>
      </c>
      <c r="I189" s="67" t="n">
        <v>61.618916</v>
      </c>
      <c r="J189" s="67" t="n">
        <v>60.762085</v>
      </c>
      <c r="K189" s="67" t="n">
        <v>61.014648</v>
      </c>
      <c r="L189" s="67" t="n">
        <v>60.177216</v>
      </c>
      <c r="M189" s="67" t="n">
        <v>60.335144</v>
      </c>
      <c r="N189" s="67" t="n">
        <v>60.500225</v>
      </c>
      <c r="O189" s="67" t="n">
        <v>59.77232</v>
      </c>
      <c r="P189" s="67" t="n">
        <v>59.011868</v>
      </c>
      <c r="Q189" s="67" t="n">
        <v>59.229301</v>
      </c>
      <c r="R189" s="67" t="n">
        <v>58.517281</v>
      </c>
      <c r="S189" s="67" t="n">
        <v>58.793953</v>
      </c>
      <c r="T189" s="67" t="n">
        <v>57.016426</v>
      </c>
      <c r="U189" s="67" t="n">
        <v>57.104149</v>
      </c>
      <c r="V189" s="67" t="n">
        <v>57.415508</v>
      </c>
      <c r="W189" s="67" t="n">
        <v>57.733101</v>
      </c>
      <c r="X189" s="67" t="n">
        <v>58.057045</v>
      </c>
      <c r="Y189" s="67" t="n">
        <v>58.387459</v>
      </c>
      <c r="Z189" s="67" t="n">
        <v>58.724495</v>
      </c>
      <c r="AA189" s="67" t="n">
        <v>59.06826</v>
      </c>
      <c r="AB189" s="67" t="n">
        <v>59.418907</v>
      </c>
      <c r="AC189" s="67" t="n">
        <v>59.776566</v>
      </c>
      <c r="AD189" s="67" t="n">
        <v>59.141373</v>
      </c>
      <c r="AE189" s="67" t="n">
        <v>59.513481</v>
      </c>
      <c r="AF189" s="67" t="n">
        <v>59.893032</v>
      </c>
      <c r="AG189" s="67" t="n">
        <v>60.280167</v>
      </c>
      <c r="AH189" s="67" t="n">
        <v>60.675049</v>
      </c>
      <c r="AI189" s="103" t="n">
        <v>-0.001125</v>
      </c>
      <c r="AJ189" s="69" t="n"/>
      <c r="AK189" s="104" t="n"/>
    </row>
    <row r="190" ht="15" customHeight="1" s="44">
      <c r="A190" s="62" t="inlineStr">
        <is>
          <t>ATS000:crg_Mideast</t>
        </is>
      </c>
      <c r="B190" s="66" t="inlineStr">
        <is>
          <t xml:space="preserve">  Mideast</t>
        </is>
      </c>
      <c r="C190" s="67" t="n">
        <v>102.505432</v>
      </c>
      <c r="D190" s="67" t="n">
        <v>104.182144</v>
      </c>
      <c r="E190" s="67" t="n">
        <v>105.892387</v>
      </c>
      <c r="F190" s="67" t="n">
        <v>107.24015</v>
      </c>
      <c r="G190" s="67" t="n">
        <v>108.931381</v>
      </c>
      <c r="H190" s="67" t="n">
        <v>107.156685</v>
      </c>
      <c r="I190" s="67" t="n">
        <v>108.359695</v>
      </c>
      <c r="J190" s="67" t="n">
        <v>110.562378</v>
      </c>
      <c r="K190" s="67" t="n">
        <v>112.389061</v>
      </c>
      <c r="L190" s="67" t="n">
        <v>112.337486</v>
      </c>
      <c r="M190" s="67" t="n">
        <v>114.300842</v>
      </c>
      <c r="N190" s="67" t="n">
        <v>116.321075</v>
      </c>
      <c r="O190" s="67" t="n">
        <v>118.388496</v>
      </c>
      <c r="P190" s="67" t="n">
        <v>120.486778</v>
      </c>
      <c r="Q190" s="67" t="n">
        <v>122.609467</v>
      </c>
      <c r="R190" s="67" t="n">
        <v>124.794022</v>
      </c>
      <c r="S190" s="67" t="n">
        <v>127.031471</v>
      </c>
      <c r="T190" s="67" t="n">
        <v>129.311295</v>
      </c>
      <c r="U190" s="67" t="n">
        <v>131.550476</v>
      </c>
      <c r="V190" s="67" t="n">
        <v>132.919205</v>
      </c>
      <c r="W190" s="67" t="n">
        <v>134.602783</v>
      </c>
      <c r="X190" s="67" t="n">
        <v>137.145203</v>
      </c>
      <c r="Y190" s="67" t="n">
        <v>139.958466</v>
      </c>
      <c r="Z190" s="67" t="n">
        <v>142.770081</v>
      </c>
      <c r="AA190" s="67" t="n">
        <v>145.446716</v>
      </c>
      <c r="AB190" s="67" t="n">
        <v>148.392868</v>
      </c>
      <c r="AC190" s="67" t="n">
        <v>151.356384</v>
      </c>
      <c r="AD190" s="67" t="n">
        <v>154.380539</v>
      </c>
      <c r="AE190" s="67" t="n">
        <v>157.418594</v>
      </c>
      <c r="AF190" s="67" t="n">
        <v>160.481171</v>
      </c>
      <c r="AG190" s="67" t="n">
        <v>163.600342</v>
      </c>
      <c r="AH190" s="67" t="n">
        <v>166.844574</v>
      </c>
      <c r="AI190" s="103" t="n">
        <v>0.015839</v>
      </c>
      <c r="AJ190" s="69" t="n"/>
      <c r="AK190" s="104" t="n"/>
    </row>
    <row r="191" ht="15" customHeight="1" s="44">
      <c r="A191" s="62" t="inlineStr">
        <is>
          <t>ATS000:crg_Russia</t>
        </is>
      </c>
      <c r="B191" s="66" t="inlineStr">
        <is>
          <t xml:space="preserve">  Commonwealth of Independent States</t>
        </is>
      </c>
      <c r="C191" s="67" t="n">
        <v>66.949699</v>
      </c>
      <c r="D191" s="67" t="n">
        <v>67.438896</v>
      </c>
      <c r="E191" s="67" t="n">
        <v>68.010803</v>
      </c>
      <c r="F191" s="67" t="n">
        <v>67.63446</v>
      </c>
      <c r="G191" s="67" t="n">
        <v>68.163948</v>
      </c>
      <c r="H191" s="67" t="n">
        <v>68.709625</v>
      </c>
      <c r="I191" s="67" t="n">
        <v>68.24282100000001</v>
      </c>
      <c r="J191" s="67" t="n">
        <v>68.768867</v>
      </c>
      <c r="K191" s="67" t="n">
        <v>69.228447</v>
      </c>
      <c r="L191" s="67" t="n">
        <v>69.57615699999999</v>
      </c>
      <c r="M191" s="67" t="n">
        <v>69.564758</v>
      </c>
      <c r="N191" s="67" t="n">
        <v>69.90926399999999</v>
      </c>
      <c r="O191" s="67" t="n">
        <v>70.25836200000001</v>
      </c>
      <c r="P191" s="67" t="n">
        <v>66.322456</v>
      </c>
      <c r="Q191" s="67" t="n">
        <v>67.01664700000001</v>
      </c>
      <c r="R191" s="67" t="n">
        <v>67.19815800000001</v>
      </c>
      <c r="S191" s="67" t="n">
        <v>67.213905</v>
      </c>
      <c r="T191" s="67" t="n">
        <v>67.380836</v>
      </c>
      <c r="U191" s="67" t="n">
        <v>67.865082</v>
      </c>
      <c r="V191" s="67" t="n">
        <v>68.396652</v>
      </c>
      <c r="W191" s="67" t="n">
        <v>68.93573000000001</v>
      </c>
      <c r="X191" s="67" t="n">
        <v>69.530556</v>
      </c>
      <c r="Y191" s="67" t="n">
        <v>69.12145200000001</v>
      </c>
      <c r="Z191" s="67" t="n">
        <v>69.834923</v>
      </c>
      <c r="AA191" s="67" t="n">
        <v>70.976799</v>
      </c>
      <c r="AB191" s="67" t="n">
        <v>71.66557299999999</v>
      </c>
      <c r="AC191" s="67" t="n">
        <v>70.541679</v>
      </c>
      <c r="AD191" s="67" t="n">
        <v>70.828102</v>
      </c>
      <c r="AE191" s="67" t="n">
        <v>71.441467</v>
      </c>
      <c r="AF191" s="67" t="n">
        <v>70.958832</v>
      </c>
      <c r="AG191" s="67" t="n">
        <v>71.58004800000001</v>
      </c>
      <c r="AH191" s="67" t="n">
        <v>72.505196</v>
      </c>
      <c r="AI191" s="103" t="n">
        <v>0.002575</v>
      </c>
      <c r="AJ191" s="69" t="n"/>
      <c r="AK191" s="104" t="n"/>
    </row>
    <row r="192" ht="15" customHeight="1" s="44">
      <c r="A192" s="62" t="inlineStr">
        <is>
          <t>ATS000:crg_China</t>
        </is>
      </c>
      <c r="B192" s="66" t="inlineStr">
        <is>
          <t xml:space="preserve">  China</t>
        </is>
      </c>
      <c r="C192" s="67" t="n">
        <v>185.508713</v>
      </c>
      <c r="D192" s="67" t="n">
        <v>187.4189</v>
      </c>
      <c r="E192" s="67" t="n">
        <v>189.367279</v>
      </c>
      <c r="F192" s="67" t="n">
        <v>191.354599</v>
      </c>
      <c r="G192" s="67" t="n">
        <v>193.381714</v>
      </c>
      <c r="H192" s="67" t="n">
        <v>195.449356</v>
      </c>
      <c r="I192" s="67" t="n">
        <v>197.558319</v>
      </c>
      <c r="J192" s="67" t="n">
        <v>199.709488</v>
      </c>
      <c r="K192" s="67" t="n">
        <v>201.903687</v>
      </c>
      <c r="L192" s="67" t="n">
        <v>204.141785</v>
      </c>
      <c r="M192" s="67" t="n">
        <v>206.424606</v>
      </c>
      <c r="N192" s="67" t="n">
        <v>208.753113</v>
      </c>
      <c r="O192" s="67" t="n">
        <v>209.028595</v>
      </c>
      <c r="P192" s="67" t="n">
        <v>213.479279</v>
      </c>
      <c r="Q192" s="67" t="n">
        <v>218.151184</v>
      </c>
      <c r="R192" s="67" t="n">
        <v>221.88681</v>
      </c>
      <c r="S192" s="67" t="n">
        <v>226.626389</v>
      </c>
      <c r="T192" s="67" t="n">
        <v>230.415161</v>
      </c>
      <c r="U192" s="67" t="n">
        <v>234.233536</v>
      </c>
      <c r="V192" s="67" t="n">
        <v>239.129761</v>
      </c>
      <c r="W192" s="67" t="n">
        <v>244.101379</v>
      </c>
      <c r="X192" s="67" t="n">
        <v>249.038086</v>
      </c>
      <c r="Y192" s="67" t="n">
        <v>254.244812</v>
      </c>
      <c r="Z192" s="67" t="n">
        <v>259.568695</v>
      </c>
      <c r="AA192" s="67" t="n">
        <v>264.939514</v>
      </c>
      <c r="AB192" s="67" t="n">
        <v>269.279846</v>
      </c>
      <c r="AC192" s="67" t="n">
        <v>274.533081</v>
      </c>
      <c r="AD192" s="67" t="n">
        <v>279.803345</v>
      </c>
      <c r="AE192" s="67" t="n">
        <v>284.93811</v>
      </c>
      <c r="AF192" s="67" t="n">
        <v>290.163635</v>
      </c>
      <c r="AG192" s="67" t="n">
        <v>295.309875</v>
      </c>
      <c r="AH192" s="67" t="n">
        <v>300.250305</v>
      </c>
      <c r="AI192" s="103" t="n">
        <v>0.015654</v>
      </c>
      <c r="AJ192" s="69" t="n"/>
      <c r="AK192" s="104" t="n"/>
    </row>
    <row r="193" ht="15" customHeight="1" s="44">
      <c r="A193" s="62" t="inlineStr">
        <is>
          <t>ATS000:crg_NE_Asia</t>
        </is>
      </c>
      <c r="B193" s="66" t="inlineStr">
        <is>
          <t xml:space="preserve">  Northeast Asia</t>
        </is>
      </c>
      <c r="C193" s="67" t="n">
        <v>71.05278</v>
      </c>
      <c r="D193" s="67" t="n">
        <v>72.442528</v>
      </c>
      <c r="E193" s="67" t="n">
        <v>73.87103999999999</v>
      </c>
      <c r="F193" s="67" t="n">
        <v>75.123154</v>
      </c>
      <c r="G193" s="67" t="n">
        <v>76.654099</v>
      </c>
      <c r="H193" s="67" t="n">
        <v>78.31804700000001</v>
      </c>
      <c r="I193" s="67" t="n">
        <v>79.85813899999999</v>
      </c>
      <c r="J193" s="67" t="n">
        <v>81.432541</v>
      </c>
      <c r="K193" s="67" t="n">
        <v>83.038315</v>
      </c>
      <c r="L193" s="67" t="n">
        <v>84.676834</v>
      </c>
      <c r="M193" s="67" t="n">
        <v>86.346069</v>
      </c>
      <c r="N193" s="67" t="n">
        <v>88.044533</v>
      </c>
      <c r="O193" s="67" t="n">
        <v>89.743431</v>
      </c>
      <c r="P193" s="67" t="n">
        <v>91.53505699999999</v>
      </c>
      <c r="Q193" s="67" t="n">
        <v>93.304695</v>
      </c>
      <c r="R193" s="67" t="n">
        <v>95.16879299999999</v>
      </c>
      <c r="S193" s="67" t="n">
        <v>97.038155</v>
      </c>
      <c r="T193" s="67" t="n">
        <v>98.94553399999999</v>
      </c>
      <c r="U193" s="67" t="n">
        <v>100.888214</v>
      </c>
      <c r="V193" s="67" t="n">
        <v>102.868408</v>
      </c>
      <c r="W193" s="67" t="n">
        <v>104.886787</v>
      </c>
      <c r="X193" s="67" t="n">
        <v>106.94593</v>
      </c>
      <c r="Y193" s="67" t="n">
        <v>109.048225</v>
      </c>
      <c r="Z193" s="67" t="n">
        <v>111.194283</v>
      </c>
      <c r="AA193" s="67" t="n">
        <v>113.384102</v>
      </c>
      <c r="AB193" s="67" t="n">
        <v>115.617149</v>
      </c>
      <c r="AC193" s="67" t="n">
        <v>117.893951</v>
      </c>
      <c r="AD193" s="67" t="n">
        <v>120.216042</v>
      </c>
      <c r="AE193" s="67" t="n">
        <v>122.584206</v>
      </c>
      <c r="AF193" s="67" t="n">
        <v>125.000076</v>
      </c>
      <c r="AG193" s="67" t="n">
        <v>127.46566</v>
      </c>
      <c r="AH193" s="67" t="n">
        <v>129.981979</v>
      </c>
      <c r="AI193" s="103" t="n">
        <v>0.019674</v>
      </c>
      <c r="AJ193" s="69" t="n"/>
      <c r="AK193" s="104" t="n"/>
    </row>
    <row r="194" ht="15" customHeight="1" s="44">
      <c r="A194" s="62" t="inlineStr">
        <is>
          <t>ATS000:crg_SE_Asia</t>
        </is>
      </c>
      <c r="B194" s="66" t="inlineStr">
        <is>
          <t xml:space="preserve">  Southeast Asia</t>
        </is>
      </c>
      <c r="C194" s="67" t="n">
        <v>88.934692</v>
      </c>
      <c r="D194" s="67" t="n">
        <v>89.71998600000001</v>
      </c>
      <c r="E194" s="67" t="n">
        <v>90.520988</v>
      </c>
      <c r="F194" s="67" t="n">
        <v>91.338013</v>
      </c>
      <c r="G194" s="67" t="n">
        <v>92.11595199999999</v>
      </c>
      <c r="H194" s="67" t="n">
        <v>92.965996</v>
      </c>
      <c r="I194" s="67" t="n">
        <v>93.74561300000001</v>
      </c>
      <c r="J194" s="67" t="n">
        <v>93.523056</v>
      </c>
      <c r="K194" s="67" t="n">
        <v>92.42511</v>
      </c>
      <c r="L194" s="67" t="n">
        <v>92.313911</v>
      </c>
      <c r="M194" s="67" t="n">
        <v>92.144699</v>
      </c>
      <c r="N194" s="67" t="n">
        <v>93.053574</v>
      </c>
      <c r="O194" s="67" t="n">
        <v>93.832291</v>
      </c>
      <c r="P194" s="67" t="n">
        <v>94.49067700000001</v>
      </c>
      <c r="Q194" s="67" t="n">
        <v>94.37964599999999</v>
      </c>
      <c r="R194" s="67" t="n">
        <v>93.371071</v>
      </c>
      <c r="S194" s="67" t="n">
        <v>93.42775</v>
      </c>
      <c r="T194" s="67" t="n">
        <v>94.469398</v>
      </c>
      <c r="U194" s="67" t="n">
        <v>95.43665300000001</v>
      </c>
      <c r="V194" s="67" t="n">
        <v>94.447777</v>
      </c>
      <c r="W194" s="67" t="n">
        <v>95.565262</v>
      </c>
      <c r="X194" s="67" t="n">
        <v>95.65671500000001</v>
      </c>
      <c r="Y194" s="67" t="n">
        <v>96.717102</v>
      </c>
      <c r="Z194" s="67" t="n">
        <v>97.907417</v>
      </c>
      <c r="AA194" s="67" t="n">
        <v>99.131248</v>
      </c>
      <c r="AB194" s="67" t="n">
        <v>100.316681</v>
      </c>
      <c r="AC194" s="67" t="n">
        <v>101.572639</v>
      </c>
      <c r="AD194" s="67" t="n">
        <v>101.833397</v>
      </c>
      <c r="AE194" s="67" t="n">
        <v>103.173096</v>
      </c>
      <c r="AF194" s="67" t="n">
        <v>101.468628</v>
      </c>
      <c r="AG194" s="67" t="n">
        <v>102.705147</v>
      </c>
      <c r="AH194" s="67" t="n">
        <v>104.989708</v>
      </c>
      <c r="AI194" s="103" t="n">
        <v>0.005368</v>
      </c>
      <c r="AJ194" s="69" t="n"/>
      <c r="AK194" s="104" t="n"/>
    </row>
    <row r="195" ht="15" customHeight="1" s="44">
      <c r="A195" s="62" t="inlineStr">
        <is>
          <t>ATS000:crg_SW_Asia</t>
        </is>
      </c>
      <c r="B195" s="66" t="inlineStr">
        <is>
          <t xml:space="preserve">  Southwest Asia</t>
        </is>
      </c>
      <c r="C195" s="67" t="n">
        <v>20</v>
      </c>
      <c r="D195" s="67" t="n">
        <v>20</v>
      </c>
      <c r="E195" s="67" t="n">
        <v>20</v>
      </c>
      <c r="F195" s="67" t="n">
        <v>19.999998</v>
      </c>
      <c r="G195" s="67" t="n">
        <v>20</v>
      </c>
      <c r="H195" s="67" t="n">
        <v>20</v>
      </c>
      <c r="I195" s="67" t="n">
        <v>20</v>
      </c>
      <c r="J195" s="67" t="n">
        <v>20.000002</v>
      </c>
      <c r="K195" s="67" t="n">
        <v>20</v>
      </c>
      <c r="L195" s="67" t="n">
        <v>19.942144</v>
      </c>
      <c r="M195" s="67" t="n">
        <v>19.942146</v>
      </c>
      <c r="N195" s="67" t="n">
        <v>19.809946</v>
      </c>
      <c r="O195" s="67" t="n">
        <v>19.748095</v>
      </c>
      <c r="P195" s="67" t="n">
        <v>19.748095</v>
      </c>
      <c r="Q195" s="67" t="n">
        <v>22.186632</v>
      </c>
      <c r="R195" s="67" t="n">
        <v>25.636242</v>
      </c>
      <c r="S195" s="67" t="n">
        <v>29.366447</v>
      </c>
      <c r="T195" s="67" t="n">
        <v>32.394295</v>
      </c>
      <c r="U195" s="67" t="n">
        <v>36.720989</v>
      </c>
      <c r="V195" s="67" t="n">
        <v>40.281242</v>
      </c>
      <c r="W195" s="67" t="n">
        <v>45.182404</v>
      </c>
      <c r="X195" s="67" t="n">
        <v>50.381557</v>
      </c>
      <c r="Y195" s="67" t="n">
        <v>55.801567</v>
      </c>
      <c r="Z195" s="67" t="n">
        <v>61.506058</v>
      </c>
      <c r="AA195" s="67" t="n">
        <v>66.52156100000001</v>
      </c>
      <c r="AB195" s="67" t="n">
        <v>72.906189</v>
      </c>
      <c r="AC195" s="67" t="n">
        <v>79.984596</v>
      </c>
      <c r="AD195" s="67" t="n">
        <v>87.28591900000001</v>
      </c>
      <c r="AE195" s="67" t="n">
        <v>94.77119399999999</v>
      </c>
      <c r="AF195" s="67" t="n">
        <v>102.432373</v>
      </c>
      <c r="AG195" s="67" t="n">
        <v>110.356979</v>
      </c>
      <c r="AH195" s="67" t="n">
        <v>118.511124</v>
      </c>
      <c r="AI195" s="103" t="n">
        <v>0.059075</v>
      </c>
      <c r="AJ195" s="69" t="n"/>
      <c r="AK195" s="104" t="n"/>
    </row>
    <row r="196" ht="15" customHeight="1" s="44">
      <c r="A196" s="62" t="inlineStr">
        <is>
          <t>ATS000:crg_Oceania</t>
        </is>
      </c>
      <c r="B196" s="66" t="inlineStr">
        <is>
          <t xml:space="preserve">  Oceania</t>
        </is>
      </c>
      <c r="C196" s="67" t="n">
        <v>24.554976</v>
      </c>
      <c r="D196" s="67" t="n">
        <v>24.314358</v>
      </c>
      <c r="E196" s="67" t="n">
        <v>24.275648</v>
      </c>
      <c r="F196" s="67" t="n">
        <v>24.27565</v>
      </c>
      <c r="G196" s="67" t="n">
        <v>24.275648</v>
      </c>
      <c r="H196" s="67" t="n">
        <v>24.275648</v>
      </c>
      <c r="I196" s="67" t="n">
        <v>24.275648</v>
      </c>
      <c r="J196" s="67" t="n">
        <v>24.27565</v>
      </c>
      <c r="K196" s="67" t="n">
        <v>24.27565</v>
      </c>
      <c r="L196" s="67" t="n">
        <v>24.27565</v>
      </c>
      <c r="M196" s="67" t="n">
        <v>24.27565</v>
      </c>
      <c r="N196" s="67" t="n">
        <v>24.27565</v>
      </c>
      <c r="O196" s="67" t="n">
        <v>24.27565</v>
      </c>
      <c r="P196" s="67" t="n">
        <v>24.273754</v>
      </c>
      <c r="Q196" s="67" t="n">
        <v>24.330374</v>
      </c>
      <c r="R196" s="67" t="n">
        <v>24.540527</v>
      </c>
      <c r="S196" s="67" t="n">
        <v>24.681751</v>
      </c>
      <c r="T196" s="67" t="n">
        <v>24.505566</v>
      </c>
      <c r="U196" s="67" t="n">
        <v>24.651867</v>
      </c>
      <c r="V196" s="67" t="n">
        <v>23.864029</v>
      </c>
      <c r="W196" s="67" t="n">
        <v>24.075323</v>
      </c>
      <c r="X196" s="67" t="n">
        <v>24.286276</v>
      </c>
      <c r="Y196" s="67" t="n">
        <v>24.49795</v>
      </c>
      <c r="Z196" s="67" t="n">
        <v>24.709976</v>
      </c>
      <c r="AA196" s="67" t="n">
        <v>24.898315</v>
      </c>
      <c r="AB196" s="67" t="n">
        <v>25.131084</v>
      </c>
      <c r="AC196" s="67" t="n">
        <v>25.339622</v>
      </c>
      <c r="AD196" s="67" t="n">
        <v>25.547522</v>
      </c>
      <c r="AE196" s="67" t="n">
        <v>25.751289</v>
      </c>
      <c r="AF196" s="67" t="n">
        <v>25.952551</v>
      </c>
      <c r="AG196" s="67" t="n">
        <v>26.150162</v>
      </c>
      <c r="AH196" s="67" t="n">
        <v>26.34271</v>
      </c>
      <c r="AI196" s="103" t="n">
        <v>0.00227</v>
      </c>
      <c r="AJ196" s="69" t="n"/>
      <c r="AK196" s="104" t="n"/>
    </row>
    <row r="197" ht="15" customHeight="1" s="44" thickBot="1">
      <c r="A197" s="62" t="inlineStr">
        <is>
          <t>ATS000:crg_WorldTotal</t>
        </is>
      </c>
      <c r="B197" s="65" t="inlineStr">
        <is>
          <t>Total World</t>
        </is>
      </c>
      <c r="C197" s="80" t="n">
        <v>2083.894531</v>
      </c>
      <c r="D197" s="80" t="n">
        <v>2083.238281</v>
      </c>
      <c r="E197" s="80" t="n">
        <v>2086.212402</v>
      </c>
      <c r="F197" s="80" t="n">
        <v>2093.297119</v>
      </c>
      <c r="G197" s="80" t="n">
        <v>2105.749268</v>
      </c>
      <c r="H197" s="80" t="n">
        <v>2114.088135</v>
      </c>
      <c r="I197" s="80" t="n">
        <v>2124.631836</v>
      </c>
      <c r="J197" s="80" t="n">
        <v>2136.367432</v>
      </c>
      <c r="K197" s="80" t="n">
        <v>2144.207764</v>
      </c>
      <c r="L197" s="80" t="n">
        <v>2141.981445</v>
      </c>
      <c r="M197" s="80" t="n">
        <v>2148.642822</v>
      </c>
      <c r="N197" s="80" t="n">
        <v>2159.186768</v>
      </c>
      <c r="O197" s="80" t="n">
        <v>2167.734375</v>
      </c>
      <c r="P197" s="80" t="n">
        <v>2176.346436</v>
      </c>
      <c r="Q197" s="80" t="n">
        <v>2193.904053</v>
      </c>
      <c r="R197" s="80" t="n">
        <v>2207.634766</v>
      </c>
      <c r="S197" s="80" t="n">
        <v>2222.627197</v>
      </c>
      <c r="T197" s="80" t="n">
        <v>2234.245605</v>
      </c>
      <c r="U197" s="80" t="n">
        <v>2251.002441</v>
      </c>
      <c r="V197" s="80" t="n">
        <v>2264.783691</v>
      </c>
      <c r="W197" s="80" t="n">
        <v>2278.658936</v>
      </c>
      <c r="X197" s="80" t="n">
        <v>2299.382568</v>
      </c>
      <c r="Y197" s="80" t="n">
        <v>2322.450439</v>
      </c>
      <c r="Z197" s="80" t="n">
        <v>2347.481689</v>
      </c>
      <c r="AA197" s="80" t="n">
        <v>2373.751221</v>
      </c>
      <c r="AB197" s="80" t="n">
        <v>2400.794922</v>
      </c>
      <c r="AC197" s="80" t="n">
        <v>2426.934326</v>
      </c>
      <c r="AD197" s="80" t="n">
        <v>2453.008057</v>
      </c>
      <c r="AE197" s="80" t="n">
        <v>2481.547119</v>
      </c>
      <c r="AF197" s="80" t="n">
        <v>2504.497314</v>
      </c>
      <c r="AG197" s="80" t="n">
        <v>2531.319092</v>
      </c>
      <c r="AH197" s="80" t="n">
        <v>2560.193848</v>
      </c>
      <c r="AI197" s="107" t="n">
        <v>0.006662</v>
      </c>
      <c r="AJ197" s="80" t="n"/>
      <c r="AK197" s="107" t="n"/>
    </row>
    <row r="198" ht="15" customHeight="1" s="44">
      <c r="A198" s="58" t="n"/>
      <c r="B198" s="82" t="inlineStr">
        <is>
          <t xml:space="preserve">   Source:  Energy Information Administration, AEO2020 National Energy Modeling System run ref2020.d112119a.</t>
        </is>
      </c>
      <c r="C198" s="108" t="n"/>
      <c r="D198" s="108" t="n"/>
      <c r="E198" s="108" t="n"/>
      <c r="F198" s="108" t="n"/>
      <c r="G198" s="108" t="n"/>
      <c r="H198" s="108" t="n"/>
      <c r="I198" s="108" t="n"/>
      <c r="J198" s="108" t="n"/>
      <c r="K198" s="108" t="n"/>
      <c r="L198" s="108" t="n"/>
      <c r="M198" s="108" t="n"/>
      <c r="N198" s="108" t="n"/>
      <c r="O198" s="108" t="n"/>
      <c r="P198" s="108" t="n"/>
      <c r="Q198" s="108" t="n"/>
      <c r="R198" s="108" t="n"/>
      <c r="S198" s="108" t="n"/>
      <c r="T198" s="108" t="n"/>
      <c r="U198" s="108" t="n"/>
      <c r="V198" s="108" t="n"/>
      <c r="W198" s="108" t="n"/>
      <c r="X198" s="108" t="n"/>
      <c r="Y198" s="108" t="n"/>
      <c r="Z198" s="108" t="n"/>
      <c r="AA198" s="108" t="n"/>
      <c r="AB198" s="108" t="n"/>
      <c r="AC198" s="108" t="n"/>
      <c r="AD198" s="108" t="n"/>
      <c r="AE198" s="108" t="n"/>
      <c r="AF198" s="108" t="n"/>
      <c r="AG198" s="108" t="n"/>
      <c r="AH198" s="108" t="n"/>
      <c r="AI198" s="108" t="n"/>
      <c r="AJ198" s="82" t="n"/>
      <c r="AK198" s="82" t="n"/>
    </row>
  </sheetData>
  <mergeCells count="1">
    <mergeCell ref="B198:AI198"/>
  </mergeCells>
  <pageMargins left="0.75" right="0.75" top="1" bottom="1" header="0.5" footer="0.5"/>
  <pageSetup orientation="portrait"/>
</worksheet>
</file>

<file path=xl/worksheets/sheet6.xml><?xml version="1.0" encoding="utf-8"?>
<worksheet xmlns="http://schemas.openxmlformats.org/spreadsheetml/2006/main">
  <sheetPr>
    <outlinePr summaryBelow="1" summaryRight="1"/>
    <pageSetUpPr/>
  </sheetPr>
  <dimension ref="A1:AK286"/>
  <sheetViews>
    <sheetView workbookViewId="0">
      <pane xSplit="2" ySplit="1" topLeftCell="C2" activePane="bottomRight" state="frozen"/>
      <selection pane="topRight" activeCell="C1" sqref="C1"/>
      <selection pane="bottomLeft" activeCell="A2" sqref="A2"/>
      <selection pane="bottomRight" activeCell="C9" sqref="C9"/>
    </sheetView>
  </sheetViews>
  <sheetFormatPr baseColWidth="8" defaultRowHeight="15" customHeight="1"/>
  <cols>
    <col width="10.59765625" customWidth="1" style="44" min="1" max="1"/>
    <col width="45.73046875" customWidth="1" style="44" min="2" max="2"/>
  </cols>
  <sheetData>
    <row r="1" ht="15" customHeight="1" s="44" thickBot="1">
      <c r="A1" s="58" t="n"/>
      <c r="B1" s="59" t="inlineStr">
        <is>
          <t>ref2020.d112119a</t>
        </is>
      </c>
      <c r="C1" s="60" t="n">
        <v>2019</v>
      </c>
      <c r="D1" s="60" t="n">
        <v>2020</v>
      </c>
      <c r="E1" s="60" t="n">
        <v>2021</v>
      </c>
      <c r="F1" s="60" t="n">
        <v>2022</v>
      </c>
      <c r="G1" s="60" t="n">
        <v>2023</v>
      </c>
      <c r="H1" s="60" t="n">
        <v>2024</v>
      </c>
      <c r="I1" s="60" t="n">
        <v>2025</v>
      </c>
      <c r="J1" s="60" t="n">
        <v>2026</v>
      </c>
      <c r="K1" s="60" t="n">
        <v>2027</v>
      </c>
      <c r="L1" s="60" t="n">
        <v>2028</v>
      </c>
      <c r="M1" s="60" t="n">
        <v>2029</v>
      </c>
      <c r="N1" s="60" t="n">
        <v>2030</v>
      </c>
      <c r="O1" s="60" t="n">
        <v>2031</v>
      </c>
      <c r="P1" s="60" t="n">
        <v>2032</v>
      </c>
      <c r="Q1" s="60" t="n">
        <v>2033</v>
      </c>
      <c r="R1" s="60" t="n">
        <v>2034</v>
      </c>
      <c r="S1" s="60" t="n">
        <v>2035</v>
      </c>
      <c r="T1" s="60" t="n">
        <v>2036</v>
      </c>
      <c r="U1" s="60" t="n">
        <v>2037</v>
      </c>
      <c r="V1" s="60" t="n">
        <v>2038</v>
      </c>
      <c r="W1" s="60" t="n">
        <v>2039</v>
      </c>
      <c r="X1" s="60" t="n">
        <v>2040</v>
      </c>
      <c r="Y1" s="60" t="n">
        <v>2041</v>
      </c>
      <c r="Z1" s="60" t="n">
        <v>2042</v>
      </c>
      <c r="AA1" s="60" t="n">
        <v>2043</v>
      </c>
      <c r="AB1" s="60" t="n">
        <v>2044</v>
      </c>
      <c r="AC1" s="60" t="n">
        <v>2045</v>
      </c>
      <c r="AD1" s="60" t="n">
        <v>2046</v>
      </c>
      <c r="AE1" s="60" t="n">
        <v>2047</v>
      </c>
      <c r="AF1" s="60" t="n">
        <v>2048</v>
      </c>
      <c r="AG1" s="60" t="n">
        <v>2049</v>
      </c>
      <c r="AH1" s="60" t="n">
        <v>2050</v>
      </c>
      <c r="AI1" s="58" t="n"/>
      <c r="AJ1" s="60" t="n"/>
    </row>
    <row r="2" ht="15" customHeight="1" s="44" thickTop="1">
      <c r="A2" s="58" t="n"/>
      <c r="B2" s="58" t="n"/>
      <c r="C2" s="58" t="n"/>
      <c r="D2" s="58" t="n"/>
      <c r="E2" s="58" t="n"/>
      <c r="F2" s="58" t="n"/>
      <c r="G2" s="58" t="n"/>
      <c r="H2" s="58" t="n"/>
      <c r="I2" s="58" t="n"/>
      <c r="J2" s="58" t="n"/>
      <c r="K2" s="58" t="n"/>
      <c r="L2" s="58" t="n"/>
      <c r="M2" s="58" t="n"/>
      <c r="N2" s="58" t="n"/>
      <c r="O2" s="58" t="n"/>
      <c r="P2" s="58" t="n"/>
      <c r="Q2" s="58" t="n"/>
      <c r="R2" s="58" t="n"/>
      <c r="S2" s="58" t="n"/>
      <c r="T2" s="58" t="n"/>
      <c r="U2" s="58" t="n"/>
      <c r="V2" s="58" t="n"/>
      <c r="W2" s="58" t="n"/>
      <c r="X2" s="58" t="n"/>
      <c r="Y2" s="58" t="n"/>
      <c r="Z2" s="58" t="n"/>
      <c r="AA2" s="58" t="n"/>
      <c r="AB2" s="58" t="n"/>
      <c r="AC2" s="58" t="n"/>
      <c r="AD2" s="58" t="n"/>
      <c r="AE2" s="58" t="n"/>
      <c r="AF2" s="58" t="n"/>
      <c r="AG2" s="58" t="n"/>
      <c r="AH2" s="58" t="n"/>
      <c r="AI2" s="58" t="n"/>
    </row>
    <row r="3" ht="15" customHeight="1" s="44">
      <c r="A3" s="58" t="n"/>
      <c r="B3" s="58" t="n"/>
      <c r="C3" s="61" t="inlineStr">
        <is>
          <t>Report</t>
        </is>
      </c>
      <c r="D3" s="61" t="inlineStr">
        <is>
          <t>Annual Energy Outlook 2020</t>
        </is>
      </c>
      <c r="E3" s="61" t="n"/>
      <c r="F3" s="61" t="n"/>
      <c r="G3" s="61" t="n"/>
      <c r="H3" s="61" t="n"/>
      <c r="I3" s="58" t="n"/>
      <c r="J3" s="58" t="n"/>
      <c r="K3" s="58" t="n"/>
      <c r="L3" s="58" t="n"/>
      <c r="M3" s="58" t="n"/>
      <c r="N3" s="58" t="n"/>
      <c r="O3" s="58" t="n"/>
      <c r="P3" s="58" t="n"/>
      <c r="Q3" s="58" t="n"/>
      <c r="R3" s="58" t="n"/>
      <c r="S3" s="58" t="n"/>
      <c r="T3" s="58" t="n"/>
      <c r="U3" s="58" t="n"/>
      <c r="V3" s="58" t="n"/>
      <c r="W3" s="58" t="n"/>
      <c r="X3" s="58" t="n"/>
      <c r="Y3" s="58" t="n"/>
      <c r="Z3" s="58" t="n"/>
      <c r="AA3" s="58" t="n"/>
      <c r="AB3" s="58" t="n"/>
      <c r="AC3" s="58" t="n"/>
      <c r="AD3" s="58" t="n"/>
      <c r="AE3" s="58" t="n"/>
      <c r="AF3" s="58" t="n"/>
      <c r="AG3" s="58" t="n"/>
      <c r="AH3" s="58" t="n"/>
      <c r="AI3" s="58" t="n"/>
    </row>
    <row r="4" ht="15" customHeight="1" s="44">
      <c r="A4" s="58" t="n"/>
      <c r="B4" s="58" t="n"/>
      <c r="C4" s="61" t="inlineStr">
        <is>
          <t>Scenario</t>
        </is>
      </c>
      <c r="D4" s="61" t="inlineStr">
        <is>
          <t>ref2020</t>
        </is>
      </c>
      <c r="E4" s="61" t="n"/>
      <c r="F4" s="61" t="n"/>
      <c r="G4" s="61" t="inlineStr">
        <is>
          <t>Reference case</t>
        </is>
      </c>
      <c r="H4" s="61" t="n"/>
      <c r="I4" s="58" t="n"/>
      <c r="J4" s="58" t="n"/>
      <c r="K4" s="58" t="n"/>
      <c r="L4" s="58" t="n"/>
      <c r="M4" s="58" t="n"/>
      <c r="N4" s="58" t="n"/>
      <c r="O4" s="58" t="n"/>
      <c r="P4" s="58" t="n"/>
      <c r="Q4" s="58" t="n"/>
      <c r="R4" s="58" t="n"/>
      <c r="S4" s="58" t="n"/>
      <c r="T4" s="58" t="n"/>
      <c r="U4" s="58" t="n"/>
      <c r="V4" s="58" t="n"/>
      <c r="W4" s="58" t="n"/>
      <c r="X4" s="58" t="n"/>
      <c r="Y4" s="58" t="n"/>
      <c r="Z4" s="58" t="n"/>
      <c r="AA4" s="58" t="n"/>
      <c r="AB4" s="58" t="n"/>
      <c r="AC4" s="58" t="n"/>
      <c r="AD4" s="58" t="n"/>
      <c r="AE4" s="58" t="n"/>
      <c r="AF4" s="58" t="n"/>
      <c r="AG4" s="58" t="n"/>
      <c r="AH4" s="58" t="n"/>
      <c r="AI4" s="58" t="n"/>
    </row>
    <row r="5" ht="15" customHeight="1" s="44">
      <c r="A5" s="58" t="n"/>
      <c r="B5" s="58" t="n"/>
      <c r="C5" s="61" t="inlineStr">
        <is>
          <t>Datekey</t>
        </is>
      </c>
      <c r="D5" s="61" t="inlineStr">
        <is>
          <t>d112119a</t>
        </is>
      </c>
      <c r="E5" s="61" t="n"/>
      <c r="F5" s="61" t="n"/>
      <c r="G5" s="61" t="n"/>
      <c r="H5" s="61" t="n"/>
      <c r="I5" s="58" t="n"/>
      <c r="J5" s="58" t="n"/>
      <c r="K5" s="58" t="n"/>
      <c r="L5" s="58" t="n"/>
      <c r="M5" s="58" t="n"/>
      <c r="N5" s="58" t="n"/>
      <c r="O5" s="58" t="n"/>
      <c r="P5" s="58" t="n"/>
      <c r="Q5" s="58" t="n"/>
      <c r="R5" s="58" t="n"/>
      <c r="S5" s="58" t="n"/>
      <c r="T5" s="58" t="n"/>
      <c r="U5" s="58" t="n"/>
      <c r="V5" s="58" t="n"/>
      <c r="W5" s="58" t="n"/>
      <c r="X5" s="58" t="n"/>
      <c r="Y5" s="58" t="n"/>
      <c r="Z5" s="58" t="n"/>
      <c r="AA5" s="58" t="n"/>
      <c r="AB5" s="58" t="n"/>
      <c r="AC5" s="58" t="n"/>
      <c r="AD5" s="58" t="n"/>
      <c r="AE5" s="58" t="n"/>
      <c r="AF5" s="58" t="n"/>
      <c r="AG5" s="58" t="n"/>
      <c r="AH5" s="58" t="n"/>
      <c r="AI5" s="58" t="n"/>
    </row>
    <row r="6" ht="15" customHeight="1" s="44">
      <c r="A6" s="58" t="n"/>
      <c r="B6" s="58" t="n"/>
      <c r="C6" s="61" t="inlineStr">
        <is>
          <t>Release Date</t>
        </is>
      </c>
      <c r="D6" s="61" t="n"/>
      <c r="E6" s="61" t="inlineStr">
        <is>
          <t xml:space="preserve"> January 2020</t>
        </is>
      </c>
      <c r="F6" s="61" t="n"/>
      <c r="G6" s="61" t="n"/>
      <c r="H6" s="61" t="n"/>
      <c r="I6" s="58" t="n"/>
      <c r="J6" s="58" t="n"/>
      <c r="K6" s="58" t="n"/>
      <c r="L6" s="58" t="n"/>
      <c r="M6" s="58" t="n"/>
      <c r="N6" s="58" t="n"/>
      <c r="O6" s="58" t="n"/>
      <c r="P6" s="58" t="n"/>
      <c r="Q6" s="58" t="n"/>
      <c r="R6" s="58" t="n"/>
      <c r="S6" s="58" t="n"/>
      <c r="T6" s="58" t="n"/>
      <c r="U6" s="58" t="n"/>
      <c r="V6" s="58" t="n"/>
      <c r="W6" s="58" t="n"/>
      <c r="X6" s="58" t="n"/>
      <c r="Y6" s="58" t="n"/>
      <c r="Z6" s="58" t="n"/>
      <c r="AA6" s="58" t="n"/>
      <c r="AB6" s="58" t="n"/>
      <c r="AC6" s="58" t="n"/>
      <c r="AD6" s="58" t="n"/>
      <c r="AE6" s="58" t="n"/>
      <c r="AF6" s="58" t="n"/>
      <c r="AG6" s="58" t="n"/>
      <c r="AH6" s="58" t="n"/>
      <c r="AI6" s="58" t="n"/>
    </row>
    <row r="10" ht="15" customHeight="1" s="44">
      <c r="A10" s="62" t="inlineStr">
        <is>
          <t>FTE000</t>
        </is>
      </c>
      <c r="B10" s="63" t="inlineStr">
        <is>
          <t>49. Freight Transportation Energy Use</t>
        </is>
      </c>
      <c r="C10" s="58" t="n"/>
      <c r="D10" s="58" t="n"/>
      <c r="E10" s="58" t="n"/>
      <c r="F10" s="58" t="n"/>
      <c r="G10" s="58" t="n"/>
      <c r="H10" s="58" t="n"/>
      <c r="I10" s="58" t="n"/>
      <c r="J10" s="58" t="n"/>
      <c r="K10" s="58" t="n"/>
      <c r="L10" s="58" t="n"/>
      <c r="M10" s="58" t="n"/>
      <c r="N10" s="58" t="n"/>
      <c r="O10" s="58" t="n"/>
      <c r="P10" s="58" t="n"/>
      <c r="Q10" s="58" t="n"/>
      <c r="R10" s="58" t="n"/>
      <c r="S10" s="58" t="n"/>
      <c r="T10" s="58" t="n"/>
      <c r="U10" s="58" t="n"/>
      <c r="V10" s="58" t="n"/>
      <c r="W10" s="58" t="n"/>
      <c r="X10" s="58" t="n"/>
      <c r="Y10" s="58" t="n"/>
      <c r="Z10" s="58" t="n"/>
      <c r="AA10" s="58" t="n"/>
      <c r="AB10" s="58" t="n"/>
      <c r="AC10" s="58" t="n"/>
      <c r="AD10" s="58" t="n"/>
      <c r="AE10" s="58" t="n"/>
      <c r="AF10" s="58" t="n"/>
      <c r="AG10" s="58" t="n"/>
      <c r="AH10" s="58" t="n"/>
      <c r="AI10" s="58" t="n"/>
    </row>
    <row r="11" ht="15" customHeight="1" s="44">
      <c r="A11" s="58" t="n"/>
      <c r="B11" s="59" t="inlineStr"/>
      <c r="C11" s="58" t="n"/>
      <c r="D11" s="58" t="n"/>
      <c r="E11" s="58" t="n"/>
      <c r="F11" s="58" t="n"/>
      <c r="G11" s="58" t="n"/>
      <c r="H11" s="58" t="n"/>
      <c r="I11" s="58" t="n"/>
      <c r="J11" s="58" t="n"/>
      <c r="K11" s="58" t="n"/>
      <c r="L11" s="58" t="n"/>
      <c r="M11" s="58" t="n"/>
      <c r="N11" s="58" t="n"/>
      <c r="O11" s="58" t="n"/>
      <c r="P11" s="58" t="n"/>
      <c r="Q11" s="58" t="n"/>
      <c r="R11" s="58" t="n"/>
      <c r="S11" s="58" t="n"/>
      <c r="T11" s="58" t="n"/>
      <c r="U11" s="58" t="n"/>
      <c r="V11" s="58" t="n"/>
      <c r="W11" s="58" t="n"/>
      <c r="X11" s="58" t="n"/>
      <c r="Y11" s="58" t="n"/>
      <c r="Z11" s="58" t="n"/>
      <c r="AA11" s="58" t="n"/>
      <c r="AB11" s="58" t="n"/>
      <c r="AC11" s="58" t="n"/>
      <c r="AD11" s="58" t="n"/>
      <c r="AE11" s="58" t="n"/>
      <c r="AF11" s="58" t="n"/>
      <c r="AG11" s="58" t="n"/>
      <c r="AH11" s="58" t="n"/>
      <c r="AI11" s="58" t="n"/>
    </row>
    <row r="12" ht="15" customHeight="1" s="44">
      <c r="A12" s="58" t="n"/>
      <c r="B12" s="59" t="inlineStr"/>
      <c r="C12" s="64" t="inlineStr"/>
      <c r="D12" s="64" t="inlineStr"/>
      <c r="E12" s="64" t="inlineStr"/>
      <c r="F12" s="64" t="inlineStr"/>
      <c r="G12" s="64" t="inlineStr"/>
      <c r="H12" s="64" t="inlineStr"/>
      <c r="I12" s="64" t="inlineStr"/>
      <c r="J12" s="64" t="inlineStr"/>
      <c r="K12" s="64" t="inlineStr"/>
      <c r="L12" s="64" t="inlineStr"/>
      <c r="M12" s="64" t="inlineStr"/>
      <c r="N12" s="64" t="inlineStr"/>
      <c r="O12" s="64" t="inlineStr"/>
      <c r="P12" s="64" t="inlineStr"/>
      <c r="Q12" s="64" t="inlineStr"/>
      <c r="R12" s="64" t="inlineStr"/>
      <c r="S12" s="64" t="inlineStr"/>
      <c r="T12" s="64" t="inlineStr"/>
      <c r="U12" s="64" t="inlineStr"/>
      <c r="V12" s="64" t="inlineStr"/>
      <c r="W12" s="64" t="inlineStr"/>
      <c r="X12" s="64" t="inlineStr"/>
      <c r="Y12" s="64" t="inlineStr"/>
      <c r="Z12" s="64" t="inlineStr"/>
      <c r="AA12" s="64" t="inlineStr"/>
      <c r="AB12" s="64" t="inlineStr"/>
      <c r="AC12" s="64" t="inlineStr"/>
      <c r="AD12" s="64" t="inlineStr"/>
      <c r="AE12" s="64" t="inlineStr"/>
      <c r="AF12" s="64" t="inlineStr"/>
      <c r="AG12" s="64" t="inlineStr"/>
      <c r="AH12" s="64" t="inlineStr"/>
      <c r="AI12" s="64" t="inlineStr">
        <is>
          <t>2019-</t>
        </is>
      </c>
      <c r="AJ12" s="5" t="n"/>
      <c r="AK12" s="5" t="n"/>
    </row>
    <row r="13" ht="15" customHeight="1" s="44" thickBot="1">
      <c r="A13" s="58" t="n"/>
      <c r="B13" s="60" t="inlineStr">
        <is>
          <t xml:space="preserve"> Technology and Fuel Type</t>
        </is>
      </c>
      <c r="C13" s="60" t="n">
        <v>2019</v>
      </c>
      <c r="D13" s="60" t="n">
        <v>2020</v>
      </c>
      <c r="E13" s="60" t="n">
        <v>2021</v>
      </c>
      <c r="F13" s="60" t="n">
        <v>2022</v>
      </c>
      <c r="G13" s="60" t="n">
        <v>2023</v>
      </c>
      <c r="H13" s="60" t="n">
        <v>2024</v>
      </c>
      <c r="I13" s="60" t="n">
        <v>2025</v>
      </c>
      <c r="J13" s="60" t="n">
        <v>2026</v>
      </c>
      <c r="K13" s="60" t="n">
        <v>2027</v>
      </c>
      <c r="L13" s="60" t="n">
        <v>2028</v>
      </c>
      <c r="M13" s="60" t="n">
        <v>2029</v>
      </c>
      <c r="N13" s="60" t="n">
        <v>2030</v>
      </c>
      <c r="O13" s="60" t="n">
        <v>2031</v>
      </c>
      <c r="P13" s="60" t="n">
        <v>2032</v>
      </c>
      <c r="Q13" s="60" t="n">
        <v>2033</v>
      </c>
      <c r="R13" s="60" t="n">
        <v>2034</v>
      </c>
      <c r="S13" s="60" t="n">
        <v>2035</v>
      </c>
      <c r="T13" s="60" t="n">
        <v>2036</v>
      </c>
      <c r="U13" s="60" t="n">
        <v>2037</v>
      </c>
      <c r="V13" s="60" t="n">
        <v>2038</v>
      </c>
      <c r="W13" s="60" t="n">
        <v>2039</v>
      </c>
      <c r="X13" s="60" t="n">
        <v>2040</v>
      </c>
      <c r="Y13" s="60" t="n">
        <v>2041</v>
      </c>
      <c r="Z13" s="60" t="n">
        <v>2042</v>
      </c>
      <c r="AA13" s="60" t="n">
        <v>2043</v>
      </c>
      <c r="AB13" s="60" t="n">
        <v>2044</v>
      </c>
      <c r="AC13" s="60" t="n">
        <v>2045</v>
      </c>
      <c r="AD13" s="60" t="n">
        <v>2046</v>
      </c>
      <c r="AE13" s="60" t="n">
        <v>2047</v>
      </c>
      <c r="AF13" s="60" t="n">
        <v>2048</v>
      </c>
      <c r="AG13" s="60" t="n">
        <v>2049</v>
      </c>
      <c r="AH13" s="60" t="n">
        <v>2050</v>
      </c>
      <c r="AI13" s="60" t="n">
        <v>2050</v>
      </c>
      <c r="AJ13" s="60" t="n"/>
      <c r="AK13" s="60" t="n"/>
    </row>
    <row r="14" ht="15" customHeight="1" s="44" thickTop="1">
      <c r="A14" s="58" t="n"/>
      <c r="B14" s="58" t="n"/>
      <c r="C14" s="58" t="n"/>
      <c r="D14" s="58" t="n"/>
      <c r="E14" s="58" t="n"/>
      <c r="F14" s="58" t="n"/>
      <c r="G14" s="58" t="n"/>
      <c r="H14" s="58" t="n"/>
      <c r="I14" s="58" t="n"/>
      <c r="J14" s="58" t="n"/>
      <c r="K14" s="58" t="n"/>
      <c r="L14" s="58" t="n"/>
      <c r="M14" s="58" t="n"/>
      <c r="N14" s="58" t="n"/>
      <c r="O14" s="58" t="n"/>
      <c r="P14" s="58" t="n"/>
      <c r="Q14" s="58" t="n"/>
      <c r="R14" s="58" t="n"/>
      <c r="S14" s="58" t="n"/>
      <c r="T14" s="58" t="n"/>
      <c r="U14" s="58" t="n"/>
      <c r="V14" s="58" t="n"/>
      <c r="W14" s="58" t="n"/>
      <c r="X14" s="58" t="n"/>
      <c r="Y14" s="58" t="n"/>
      <c r="Z14" s="58" t="n"/>
      <c r="AA14" s="58" t="n"/>
      <c r="AB14" s="58" t="n"/>
      <c r="AC14" s="58" t="n"/>
      <c r="AD14" s="58" t="n"/>
      <c r="AE14" s="58" t="n"/>
      <c r="AF14" s="58" t="n"/>
      <c r="AG14" s="58" t="n"/>
      <c r="AH14" s="58" t="n"/>
      <c r="AI14" s="58" t="n"/>
    </row>
    <row r="15" ht="15" customHeight="1" s="44">
      <c r="A15" s="58" t="n"/>
      <c r="B15" s="65" t="inlineStr">
        <is>
          <t>Freight Truck Stock by Size Class</t>
        </is>
      </c>
      <c r="C15" s="58" t="n"/>
      <c r="D15" s="58" t="n"/>
      <c r="E15" s="58" t="n"/>
      <c r="F15" s="58" t="n"/>
      <c r="G15" s="58" t="n"/>
      <c r="H15" s="58" t="n"/>
      <c r="I15" s="58" t="n"/>
      <c r="J15" s="58" t="n"/>
      <c r="K15" s="58" t="n"/>
      <c r="L15" s="58" t="n"/>
      <c r="M15" s="58" t="n"/>
      <c r="N15" s="58" t="n"/>
      <c r="O15" s="58" t="n"/>
      <c r="P15" s="58" t="n"/>
      <c r="Q15" s="58" t="n"/>
      <c r="R15" s="58" t="n"/>
      <c r="S15" s="58" t="n"/>
      <c r="T15" s="58" t="n"/>
      <c r="U15" s="58" t="n"/>
      <c r="V15" s="58" t="n"/>
      <c r="W15" s="58" t="n"/>
      <c r="X15" s="58" t="n"/>
      <c r="Y15" s="58" t="n"/>
      <c r="Z15" s="58" t="n"/>
      <c r="AA15" s="58" t="n"/>
      <c r="AB15" s="58" t="n"/>
      <c r="AC15" s="58" t="n"/>
      <c r="AD15" s="58" t="n"/>
      <c r="AE15" s="58" t="n"/>
      <c r="AF15" s="58" t="n"/>
      <c r="AG15" s="58" t="n"/>
      <c r="AH15" s="58" t="n"/>
      <c r="AI15" s="58" t="n"/>
    </row>
    <row r="17" ht="15" customHeight="1" s="44">
      <c r="A17" s="58" t="n"/>
      <c r="B17" s="65" t="inlineStr">
        <is>
          <t xml:space="preserve">  Vehicle Miles Traveled (billion miles)</t>
        </is>
      </c>
      <c r="C17" s="58" t="n"/>
      <c r="D17" s="58" t="n"/>
      <c r="E17" s="58" t="n"/>
      <c r="F17" s="58" t="n"/>
      <c r="G17" s="58" t="n"/>
      <c r="H17" s="58" t="n"/>
      <c r="I17" s="58" t="n"/>
      <c r="J17" s="58" t="n"/>
      <c r="K17" s="58" t="n"/>
      <c r="L17" s="58" t="n"/>
      <c r="M17" s="58" t="n"/>
      <c r="N17" s="58" t="n"/>
      <c r="O17" s="58" t="n"/>
      <c r="P17" s="58" t="n"/>
      <c r="Q17" s="58" t="n"/>
      <c r="R17" s="58" t="n"/>
      <c r="S17" s="58" t="n"/>
      <c r="T17" s="58" t="n"/>
      <c r="U17" s="58" t="n"/>
      <c r="V17" s="58" t="n"/>
      <c r="W17" s="58" t="n"/>
      <c r="X17" s="58" t="n"/>
      <c r="Y17" s="58" t="n"/>
      <c r="Z17" s="58" t="n"/>
      <c r="AA17" s="58" t="n"/>
      <c r="AB17" s="58" t="n"/>
      <c r="AC17" s="58" t="n"/>
      <c r="AD17" s="58" t="n"/>
      <c r="AE17" s="58" t="n"/>
      <c r="AF17" s="58" t="n"/>
      <c r="AG17" s="58" t="n"/>
      <c r="AH17" s="58" t="n"/>
      <c r="AI17" s="58" t="n"/>
    </row>
    <row r="18" ht="15" customHeight="1" s="44">
      <c r="A18" s="58" t="n"/>
      <c r="B18" s="65" t="inlineStr">
        <is>
          <t xml:space="preserve">    Light Medium</t>
        </is>
      </c>
      <c r="C18" s="58" t="n"/>
      <c r="D18" s="58" t="n"/>
      <c r="E18" s="58" t="n"/>
      <c r="F18" s="58" t="n"/>
      <c r="G18" s="58" t="n"/>
      <c r="H18" s="58" t="n"/>
      <c r="I18" s="58" t="n"/>
      <c r="J18" s="58" t="n"/>
      <c r="K18" s="58" t="n"/>
      <c r="L18" s="58" t="n"/>
      <c r="M18" s="58" t="n"/>
      <c r="N18" s="58" t="n"/>
      <c r="O18" s="58" t="n"/>
      <c r="P18" s="58" t="n"/>
      <c r="Q18" s="58" t="n"/>
      <c r="R18" s="58" t="n"/>
      <c r="S18" s="58" t="n"/>
      <c r="T18" s="58" t="n"/>
      <c r="U18" s="58" t="n"/>
      <c r="V18" s="58" t="n"/>
      <c r="W18" s="58" t="n"/>
      <c r="X18" s="58" t="n"/>
      <c r="Y18" s="58" t="n"/>
      <c r="Z18" s="58" t="n"/>
      <c r="AA18" s="58" t="n"/>
      <c r="AB18" s="58" t="n"/>
      <c r="AC18" s="58" t="n"/>
      <c r="AD18" s="58" t="n"/>
      <c r="AE18" s="58" t="n"/>
      <c r="AF18" s="58" t="n"/>
      <c r="AG18" s="58" t="n"/>
      <c r="AH18" s="58" t="n"/>
      <c r="AI18" s="58" t="n"/>
    </row>
    <row r="19" ht="15" customHeight="1" s="44">
      <c r="A19" s="62" t="inlineStr">
        <is>
          <t>FTE000:lm_vmt_stk_Dies</t>
        </is>
      </c>
      <c r="B19" s="66" t="inlineStr">
        <is>
          <t xml:space="preserve">      Diesel</t>
        </is>
      </c>
      <c r="C19" s="105" t="n">
        <v>45.338524</v>
      </c>
      <c r="D19" s="105" t="n">
        <v>45.579323</v>
      </c>
      <c r="E19" s="105" t="n">
        <v>46.363022</v>
      </c>
      <c r="F19" s="105" t="n">
        <v>47.165344</v>
      </c>
      <c r="G19" s="105" t="n">
        <v>47.878414</v>
      </c>
      <c r="H19" s="105" t="n">
        <v>48.582661</v>
      </c>
      <c r="I19" s="105" t="n">
        <v>49.203506</v>
      </c>
      <c r="J19" s="105" t="n">
        <v>49.823849</v>
      </c>
      <c r="K19" s="105" t="n">
        <v>50.393635</v>
      </c>
      <c r="L19" s="105" t="n">
        <v>51.074009</v>
      </c>
      <c r="M19" s="105" t="n">
        <v>51.761944</v>
      </c>
      <c r="N19" s="105" t="n">
        <v>52.507008</v>
      </c>
      <c r="O19" s="105" t="n">
        <v>53.313221</v>
      </c>
      <c r="P19" s="105" t="n">
        <v>54.072773</v>
      </c>
      <c r="Q19" s="105" t="n">
        <v>54.804886</v>
      </c>
      <c r="R19" s="105" t="n">
        <v>55.634899</v>
      </c>
      <c r="S19" s="105" t="n">
        <v>56.425732</v>
      </c>
      <c r="T19" s="105" t="n">
        <v>57.093136</v>
      </c>
      <c r="U19" s="105" t="n">
        <v>57.687778</v>
      </c>
      <c r="V19" s="105" t="n">
        <v>58.230412</v>
      </c>
      <c r="W19" s="105" t="n">
        <v>58.712193</v>
      </c>
      <c r="X19" s="105" t="n">
        <v>59.236855</v>
      </c>
      <c r="Y19" s="105" t="n">
        <v>59.716042</v>
      </c>
      <c r="Z19" s="105" t="n">
        <v>60.078377</v>
      </c>
      <c r="AA19" s="105" t="n">
        <v>60.445045</v>
      </c>
      <c r="AB19" s="105" t="n">
        <v>60.811512</v>
      </c>
      <c r="AC19" s="105" t="n">
        <v>61.204712</v>
      </c>
      <c r="AD19" s="105" t="n">
        <v>61.611244</v>
      </c>
      <c r="AE19" s="105" t="n">
        <v>62.063557</v>
      </c>
      <c r="AF19" s="105" t="n">
        <v>62.510735</v>
      </c>
      <c r="AG19" s="105" t="n">
        <v>62.988392</v>
      </c>
      <c r="AH19" s="105" t="n">
        <v>63.422764</v>
      </c>
      <c r="AI19" s="103" t="n">
        <v>0.010887</v>
      </c>
      <c r="AJ19" s="106" t="n"/>
      <c r="AK19" s="104" t="n"/>
    </row>
    <row r="20" ht="15" customHeight="1" s="44">
      <c r="A20" s="62" t="inlineStr">
        <is>
          <t>FTE000:lm_vmt_stk_Gas</t>
        </is>
      </c>
      <c r="B20" s="66" t="inlineStr">
        <is>
          <t xml:space="preserve">      Motor Gasoline</t>
        </is>
      </c>
      <c r="C20" s="105" t="n">
        <v>12.993388</v>
      </c>
      <c r="D20" s="105" t="n">
        <v>13.030306</v>
      </c>
      <c r="E20" s="105" t="n">
        <v>13.284456</v>
      </c>
      <c r="F20" s="105" t="n">
        <v>13.581842</v>
      </c>
      <c r="G20" s="105" t="n">
        <v>13.876007</v>
      </c>
      <c r="H20" s="105" t="n">
        <v>14.18171</v>
      </c>
      <c r="I20" s="105" t="n">
        <v>14.483568</v>
      </c>
      <c r="J20" s="105" t="n">
        <v>14.815289</v>
      </c>
      <c r="K20" s="105" t="n">
        <v>15.149511</v>
      </c>
      <c r="L20" s="105" t="n">
        <v>15.513904</v>
      </c>
      <c r="M20" s="105" t="n">
        <v>15.909298</v>
      </c>
      <c r="N20" s="105" t="n">
        <v>16.345461</v>
      </c>
      <c r="O20" s="105" t="n">
        <v>16.810446</v>
      </c>
      <c r="P20" s="105" t="n">
        <v>17.313107</v>
      </c>
      <c r="Q20" s="105" t="n">
        <v>17.862417</v>
      </c>
      <c r="R20" s="105" t="n">
        <v>18.464397</v>
      </c>
      <c r="S20" s="105" t="n">
        <v>19.073824</v>
      </c>
      <c r="T20" s="105" t="n">
        <v>19.680309</v>
      </c>
      <c r="U20" s="105" t="n">
        <v>20.287271</v>
      </c>
      <c r="V20" s="105" t="n">
        <v>20.876999</v>
      </c>
      <c r="W20" s="105" t="n">
        <v>21.434298</v>
      </c>
      <c r="X20" s="105" t="n">
        <v>22.008989</v>
      </c>
      <c r="Y20" s="105" t="n">
        <v>22.574636</v>
      </c>
      <c r="Z20" s="105" t="n">
        <v>23.098698</v>
      </c>
      <c r="AA20" s="105" t="n">
        <v>23.621675</v>
      </c>
      <c r="AB20" s="105" t="n">
        <v>24.14636</v>
      </c>
      <c r="AC20" s="105" t="n">
        <v>24.690767</v>
      </c>
      <c r="AD20" s="105" t="n">
        <v>25.246677</v>
      </c>
      <c r="AE20" s="105" t="n">
        <v>25.824511</v>
      </c>
      <c r="AF20" s="105" t="n">
        <v>26.408426</v>
      </c>
      <c r="AG20" s="105" t="n">
        <v>27.014442</v>
      </c>
      <c r="AH20" s="105" t="n">
        <v>27.608847</v>
      </c>
      <c r="AI20" s="103" t="n">
        <v>0.024611</v>
      </c>
      <c r="AJ20" s="106" t="n"/>
      <c r="AK20" s="104" t="n"/>
    </row>
    <row r="21" ht="15" customHeight="1" s="44">
      <c r="A21" s="62" t="inlineStr">
        <is>
          <t>FTE000:lm_vmt_stk_Liq</t>
        </is>
      </c>
      <c r="B21" s="66" t="inlineStr">
        <is>
          <t xml:space="preserve">      Propane</t>
        </is>
      </c>
      <c r="C21" s="105" t="n">
        <v>0.010974</v>
      </c>
      <c r="D21" s="105" t="n">
        <v>0.015478</v>
      </c>
      <c r="E21" s="105" t="n">
        <v>0.01983</v>
      </c>
      <c r="F21" s="105" t="n">
        <v>0.024015</v>
      </c>
      <c r="G21" s="105" t="n">
        <v>0.028122</v>
      </c>
      <c r="H21" s="105" t="n">
        <v>0.032195</v>
      </c>
      <c r="I21" s="105" t="n">
        <v>0.03619</v>
      </c>
      <c r="J21" s="105" t="n">
        <v>0.040196</v>
      </c>
      <c r="K21" s="105" t="n">
        <v>0.044206</v>
      </c>
      <c r="L21" s="105" t="n">
        <v>0.048361</v>
      </c>
      <c r="M21" s="105" t="n">
        <v>0.05261</v>
      </c>
      <c r="N21" s="105" t="n">
        <v>0.056956</v>
      </c>
      <c r="O21" s="105" t="n">
        <v>0.061432</v>
      </c>
      <c r="P21" s="105" t="n">
        <v>0.065999</v>
      </c>
      <c r="Q21" s="105" t="n">
        <v>0.07070899999999999</v>
      </c>
      <c r="R21" s="105" t="n">
        <v>0.075665</v>
      </c>
      <c r="S21" s="105" t="n">
        <v>0.080747</v>
      </c>
      <c r="T21" s="105" t="n">
        <v>0.085911</v>
      </c>
      <c r="U21" s="105" t="n">
        <v>0.09122</v>
      </c>
      <c r="V21" s="105" t="n">
        <v>0.096689</v>
      </c>
      <c r="W21" s="105" t="n">
        <v>0.102168</v>
      </c>
      <c r="X21" s="105" t="n">
        <v>0.107873</v>
      </c>
      <c r="Y21" s="105" t="n">
        <v>0.113678</v>
      </c>
      <c r="Z21" s="105" t="n">
        <v>0.119469</v>
      </c>
      <c r="AA21" s="105" t="n">
        <v>0.125435</v>
      </c>
      <c r="AB21" s="105" t="n">
        <v>0.13163</v>
      </c>
      <c r="AC21" s="105" t="n">
        <v>0.138169</v>
      </c>
      <c r="AD21" s="105" t="n">
        <v>0.145097</v>
      </c>
      <c r="AE21" s="105" t="n">
        <v>0.152479</v>
      </c>
      <c r="AF21" s="105" t="n">
        <v>0.160257</v>
      </c>
      <c r="AG21" s="105" t="n">
        <v>0.168546</v>
      </c>
      <c r="AH21" s="105" t="n">
        <v>0.177141</v>
      </c>
      <c r="AI21" s="103" t="n">
        <v>0.09387</v>
      </c>
      <c r="AJ21" s="106" t="n"/>
      <c r="AK21" s="104" t="n"/>
    </row>
    <row r="22" ht="15" customHeight="1" s="44">
      <c r="A22" s="62" t="inlineStr">
        <is>
          <t>FTE000:lm_vmt_stk_NGas</t>
        </is>
      </c>
      <c r="B22" s="66" t="inlineStr">
        <is>
          <t xml:space="preserve">      Compressed/Liquefied Natural Gas</t>
        </is>
      </c>
      <c r="C22" s="105" t="n">
        <v>0.00647</v>
      </c>
      <c r="D22" s="105" t="n">
        <v>0.009247999999999999</v>
      </c>
      <c r="E22" s="105" t="n">
        <v>0.011867</v>
      </c>
      <c r="F22" s="105" t="n">
        <v>0.014307</v>
      </c>
      <c r="G22" s="105" t="n">
        <v>0.016589</v>
      </c>
      <c r="H22" s="105" t="n">
        <v>0.018744</v>
      </c>
      <c r="I22" s="105" t="n">
        <v>0.020767</v>
      </c>
      <c r="J22" s="105" t="n">
        <v>0.022714</v>
      </c>
      <c r="K22" s="105" t="n">
        <v>0.024584</v>
      </c>
      <c r="L22" s="105" t="n">
        <v>0.026455</v>
      </c>
      <c r="M22" s="105" t="n">
        <v>0.028306</v>
      </c>
      <c r="N22" s="105" t="n">
        <v>0.03014</v>
      </c>
      <c r="O22" s="105" t="n">
        <v>0.031984</v>
      </c>
      <c r="P22" s="105" t="n">
        <v>0.033823</v>
      </c>
      <c r="Q22" s="105" t="n">
        <v>0.035686</v>
      </c>
      <c r="R22" s="105" t="n">
        <v>0.037669</v>
      </c>
      <c r="S22" s="105" t="n">
        <v>0.039713</v>
      </c>
      <c r="T22" s="105" t="n">
        <v>0.041857</v>
      </c>
      <c r="U22" s="105" t="n">
        <v>0.044189</v>
      </c>
      <c r="V22" s="105" t="n">
        <v>0.046746</v>
      </c>
      <c r="W22" s="105" t="n">
        <v>0.049457</v>
      </c>
      <c r="X22" s="105" t="n">
        <v>0.052462</v>
      </c>
      <c r="Y22" s="105" t="n">
        <v>0.055761</v>
      </c>
      <c r="Z22" s="105" t="n">
        <v>0.059338</v>
      </c>
      <c r="AA22" s="105" t="n">
        <v>0.06332699999999999</v>
      </c>
      <c r="AB22" s="105" t="n">
        <v>0.067804</v>
      </c>
      <c r="AC22" s="105" t="n">
        <v>0.07290099999999999</v>
      </c>
      <c r="AD22" s="105" t="n">
        <v>0.078711</v>
      </c>
      <c r="AE22" s="105" t="n">
        <v>0.085399</v>
      </c>
      <c r="AF22" s="105" t="n">
        <v>0.093025</v>
      </c>
      <c r="AG22" s="105" t="n">
        <v>0.101745</v>
      </c>
      <c r="AH22" s="105" t="n">
        <v>0.111553</v>
      </c>
      <c r="AI22" s="103" t="n">
        <v>0.096202</v>
      </c>
      <c r="AJ22" s="106" t="n"/>
      <c r="AK22" s="104" t="n"/>
    </row>
    <row r="23" ht="15" customHeight="1" s="44">
      <c r="A23" s="62" t="inlineStr">
        <is>
          <t>FTE000:lm_vmt_stk_eff</t>
        </is>
      </c>
      <c r="B23" s="66" t="inlineStr">
        <is>
          <t xml:space="preserve">      Ethanol-Flex Fuel</t>
        </is>
      </c>
      <c r="C23" s="105" t="n">
        <v>3.765846</v>
      </c>
      <c r="D23" s="105" t="n">
        <v>4.008557</v>
      </c>
      <c r="E23" s="105" t="n">
        <v>4.288017</v>
      </c>
      <c r="F23" s="105" t="n">
        <v>4.564692</v>
      </c>
      <c r="G23" s="105" t="n">
        <v>4.829381</v>
      </c>
      <c r="H23" s="105" t="n">
        <v>5.09312</v>
      </c>
      <c r="I23" s="105" t="n">
        <v>5.359395</v>
      </c>
      <c r="J23" s="105" t="n">
        <v>5.641312</v>
      </c>
      <c r="K23" s="105" t="n">
        <v>5.930854</v>
      </c>
      <c r="L23" s="105" t="n">
        <v>6.245682</v>
      </c>
      <c r="M23" s="105" t="n">
        <v>6.581769</v>
      </c>
      <c r="N23" s="105" t="n">
        <v>6.944709</v>
      </c>
      <c r="O23" s="105" t="n">
        <v>7.328592</v>
      </c>
      <c r="P23" s="105" t="n">
        <v>7.727777</v>
      </c>
      <c r="Q23" s="105" t="n">
        <v>8.144059</v>
      </c>
      <c r="R23" s="105" t="n">
        <v>8.575888000000001</v>
      </c>
      <c r="S23" s="105" t="n">
        <v>9.014732</v>
      </c>
      <c r="T23" s="105" t="n">
        <v>9.456034000000001</v>
      </c>
      <c r="U23" s="105" t="n">
        <v>9.911377</v>
      </c>
      <c r="V23" s="105" t="n">
        <v>10.370566</v>
      </c>
      <c r="W23" s="105" t="n">
        <v>10.86441</v>
      </c>
      <c r="X23" s="105" t="n">
        <v>11.404234</v>
      </c>
      <c r="Y23" s="105" t="n">
        <v>11.971381</v>
      </c>
      <c r="Z23" s="105" t="n">
        <v>12.550282</v>
      </c>
      <c r="AA23" s="105" t="n">
        <v>13.158626</v>
      </c>
      <c r="AB23" s="105" t="n">
        <v>13.802723</v>
      </c>
      <c r="AC23" s="105" t="n">
        <v>14.487895</v>
      </c>
      <c r="AD23" s="105" t="n">
        <v>15.211193</v>
      </c>
      <c r="AE23" s="105" t="n">
        <v>15.980844</v>
      </c>
      <c r="AF23" s="105" t="n">
        <v>16.798487</v>
      </c>
      <c r="AG23" s="105" t="n">
        <v>17.662596</v>
      </c>
      <c r="AH23" s="105" t="n">
        <v>18.551462</v>
      </c>
      <c r="AI23" s="103" t="n">
        <v>0.052784</v>
      </c>
      <c r="AJ23" s="106" t="n"/>
      <c r="AK23" s="104" t="n"/>
    </row>
    <row r="24" ht="15" customHeight="1" s="44">
      <c r="A24" s="62" t="inlineStr">
        <is>
          <t>FTE000:lm_vmt_stk_elec</t>
        </is>
      </c>
      <c r="B24" s="66" t="inlineStr">
        <is>
          <t xml:space="preserve">      Electric</t>
        </is>
      </c>
      <c r="C24" s="105" t="n">
        <v>0.001196</v>
      </c>
      <c r="D24" s="105" t="n">
        <v>0.006334</v>
      </c>
      <c r="E24" s="105" t="n">
        <v>0.011512</v>
      </c>
      <c r="F24" s="105" t="n">
        <v>0.016951</v>
      </c>
      <c r="G24" s="105" t="n">
        <v>0.022582</v>
      </c>
      <c r="H24" s="105" t="n">
        <v>0.028338</v>
      </c>
      <c r="I24" s="105" t="n">
        <v>0.034109</v>
      </c>
      <c r="J24" s="105" t="n">
        <v>0.039922</v>
      </c>
      <c r="K24" s="105" t="n">
        <v>0.045732</v>
      </c>
      <c r="L24" s="105" t="n">
        <v>0.051642</v>
      </c>
      <c r="M24" s="105" t="n">
        <v>0.057576</v>
      </c>
      <c r="N24" s="105" t="n">
        <v>0.06356199999999999</v>
      </c>
      <c r="O24" s="105" t="n">
        <v>0.069656</v>
      </c>
      <c r="P24" s="105" t="n">
        <v>0.075831</v>
      </c>
      <c r="Q24" s="105" t="n">
        <v>0.082125</v>
      </c>
      <c r="R24" s="105" t="n">
        <v>0.08873</v>
      </c>
      <c r="S24" s="105" t="n">
        <v>0.09554600000000001</v>
      </c>
      <c r="T24" s="105" t="n">
        <v>0.102512</v>
      </c>
      <c r="U24" s="105" t="n">
        <v>0.109727</v>
      </c>
      <c r="V24" s="105" t="n">
        <v>0.11723</v>
      </c>
      <c r="W24" s="105" t="n">
        <v>0.124898</v>
      </c>
      <c r="X24" s="105" t="n">
        <v>0.132967</v>
      </c>
      <c r="Y24" s="105" t="n">
        <v>0.141243</v>
      </c>
      <c r="Z24" s="105" t="n">
        <v>0.149552</v>
      </c>
      <c r="AA24" s="105" t="n">
        <v>0.157889</v>
      </c>
      <c r="AB24" s="105" t="n">
        <v>0.166343</v>
      </c>
      <c r="AC24" s="105" t="n">
        <v>0.175099</v>
      </c>
      <c r="AD24" s="105" t="n">
        <v>0.184198</v>
      </c>
      <c r="AE24" s="105" t="n">
        <v>0.193759</v>
      </c>
      <c r="AF24" s="105" t="n">
        <v>0.203731</v>
      </c>
      <c r="AG24" s="105" t="n">
        <v>0.214292</v>
      </c>
      <c r="AH24" s="105" t="n">
        <v>0.225251</v>
      </c>
      <c r="AI24" s="103" t="n">
        <v>0.184092</v>
      </c>
      <c r="AJ24" s="106" t="n"/>
      <c r="AK24" s="104" t="n"/>
    </row>
    <row r="25" ht="15" customHeight="1" s="44">
      <c r="A25" s="62" t="inlineStr">
        <is>
          <t>FTE000:lm_vmt_stk_pidh</t>
        </is>
      </c>
      <c r="B25" s="66" t="inlineStr">
        <is>
          <t xml:space="preserve">      Plug-in Diesel Hybrid</t>
        </is>
      </c>
      <c r="C25" s="105" t="n">
        <v>0</v>
      </c>
      <c r="D25" s="105" t="n">
        <v>0.005774</v>
      </c>
      <c r="E25" s="105" t="n">
        <v>0.011579</v>
      </c>
      <c r="F25" s="105" t="n">
        <v>0.017655</v>
      </c>
      <c r="G25" s="105" t="n">
        <v>0.023933</v>
      </c>
      <c r="H25" s="105" t="n">
        <v>0.030335</v>
      </c>
      <c r="I25" s="105" t="n">
        <v>0.036742</v>
      </c>
      <c r="J25" s="105" t="n">
        <v>0.043182</v>
      </c>
      <c r="K25" s="105" t="n">
        <v>0.049609</v>
      </c>
      <c r="L25" s="105" t="n">
        <v>0.056135</v>
      </c>
      <c r="M25" s="105" t="n">
        <v>0.062704</v>
      </c>
      <c r="N25" s="105" t="n">
        <v>0.069341</v>
      </c>
      <c r="O25" s="105" t="n">
        <v>0.076097</v>
      </c>
      <c r="P25" s="105" t="n">
        <v>0.082936</v>
      </c>
      <c r="Q25" s="105" t="n">
        <v>0.089944</v>
      </c>
      <c r="R25" s="105" t="n">
        <v>0.097303</v>
      </c>
      <c r="S25" s="105" t="n">
        <v>0.104876</v>
      </c>
      <c r="T25" s="105" t="n">
        <v>0.112599</v>
      </c>
      <c r="U25" s="105" t="n">
        <v>0.120584</v>
      </c>
      <c r="V25" s="105" t="n">
        <v>0.128876</v>
      </c>
      <c r="W25" s="105" t="n">
        <v>0.137343</v>
      </c>
      <c r="X25" s="105" t="n">
        <v>0.146234</v>
      </c>
      <c r="Y25" s="105" t="n">
        <v>0.155345</v>
      </c>
      <c r="Z25" s="105" t="n">
        <v>0.164491</v>
      </c>
      <c r="AA25" s="105" t="n">
        <v>0.17367</v>
      </c>
      <c r="AB25" s="105" t="n">
        <v>0.18299</v>
      </c>
      <c r="AC25" s="105" t="n">
        <v>0.192647</v>
      </c>
      <c r="AD25" s="105" t="n">
        <v>0.202676</v>
      </c>
      <c r="AE25" s="105" t="n">
        <v>0.213208</v>
      </c>
      <c r="AF25" s="105" t="n">
        <v>0.22419</v>
      </c>
      <c r="AG25" s="105" t="n">
        <v>0.235817</v>
      </c>
      <c r="AH25" s="105" t="n">
        <v>0.247881</v>
      </c>
      <c r="AI25" s="103" t="inlineStr">
        <is>
          <t>- -</t>
        </is>
      </c>
      <c r="AJ25" s="106" t="n"/>
      <c r="AK25" s="104" t="n"/>
    </row>
    <row r="26" ht="15" customHeight="1" s="44">
      <c r="A26" s="62" t="inlineStr">
        <is>
          <t>FTE000:lm_vmt_stk_pigh</t>
        </is>
      </c>
      <c r="B26" s="66" t="inlineStr">
        <is>
          <t xml:space="preserve">      Plug-in Gasoline Hybrid</t>
        </is>
      </c>
      <c r="C26" s="105" t="n">
        <v>0</v>
      </c>
      <c r="D26" s="105" t="n">
        <v>0.005354</v>
      </c>
      <c r="E26" s="105" t="n">
        <v>0.010736</v>
      </c>
      <c r="F26" s="105" t="n">
        <v>0.01637</v>
      </c>
      <c r="G26" s="105" t="n">
        <v>0.022191</v>
      </c>
      <c r="H26" s="105" t="n">
        <v>0.028127</v>
      </c>
      <c r="I26" s="105" t="n">
        <v>0.034068</v>
      </c>
      <c r="J26" s="105" t="n">
        <v>0.040039</v>
      </c>
      <c r="K26" s="105" t="n">
        <v>0.045999</v>
      </c>
      <c r="L26" s="105" t="n">
        <v>0.05205</v>
      </c>
      <c r="M26" s="105" t="n">
        <v>0.058141</v>
      </c>
      <c r="N26" s="105" t="n">
        <v>0.06429600000000001</v>
      </c>
      <c r="O26" s="105" t="n">
        <v>0.070559</v>
      </c>
      <c r="P26" s="105" t="n">
        <v>0.076901</v>
      </c>
      <c r="Q26" s="105" t="n">
        <v>0.083399</v>
      </c>
      <c r="R26" s="105" t="n">
        <v>0.090223</v>
      </c>
      <c r="S26" s="105" t="n">
        <v>0.097244</v>
      </c>
      <c r="T26" s="105" t="n">
        <v>0.104405</v>
      </c>
      <c r="U26" s="105" t="n">
        <v>0.111809</v>
      </c>
      <c r="V26" s="105" t="n">
        <v>0.119498</v>
      </c>
      <c r="W26" s="105" t="n">
        <v>0.127349</v>
      </c>
      <c r="X26" s="105" t="n">
        <v>0.135593</v>
      </c>
      <c r="Y26" s="105" t="n">
        <v>0.14404</v>
      </c>
      <c r="Z26" s="105" t="n">
        <v>0.152521</v>
      </c>
      <c r="AA26" s="105" t="n">
        <v>0.161032</v>
      </c>
      <c r="AB26" s="105" t="n">
        <v>0.169675</v>
      </c>
      <c r="AC26" s="105" t="n">
        <v>0.178628</v>
      </c>
      <c r="AD26" s="105" t="n">
        <v>0.187928</v>
      </c>
      <c r="AE26" s="105" t="n">
        <v>0.197693</v>
      </c>
      <c r="AF26" s="105" t="n">
        <v>0.207876</v>
      </c>
      <c r="AG26" s="105" t="n">
        <v>0.218657</v>
      </c>
      <c r="AH26" s="105" t="n">
        <v>0.229844</v>
      </c>
      <c r="AI26" s="103" t="inlineStr">
        <is>
          <t>- -</t>
        </is>
      </c>
      <c r="AJ26" s="106" t="n"/>
      <c r="AK26" s="104" t="n"/>
    </row>
    <row r="27" ht="15" customHeight="1" s="44">
      <c r="A27" s="62" t="inlineStr">
        <is>
          <t>FTE000:lm_vmt_stk_cell</t>
        </is>
      </c>
      <c r="B27" s="66" t="inlineStr">
        <is>
          <t xml:space="preserve">      Fuel Cell</t>
        </is>
      </c>
      <c r="C27" s="105" t="n">
        <v>0</v>
      </c>
      <c r="D27" s="105" t="n">
        <v>4e-06</v>
      </c>
      <c r="E27" s="105" t="n">
        <v>7e-06</v>
      </c>
      <c r="F27" s="105" t="n">
        <v>1.1e-05</v>
      </c>
      <c r="G27" s="105" t="n">
        <v>1.5e-05</v>
      </c>
      <c r="H27" s="105" t="n">
        <v>1.8e-05</v>
      </c>
      <c r="I27" s="105" t="n">
        <v>2.2e-05</v>
      </c>
      <c r="J27" s="105" t="n">
        <v>2.5e-05</v>
      </c>
      <c r="K27" s="105" t="n">
        <v>2.8e-05</v>
      </c>
      <c r="L27" s="105" t="n">
        <v>3.1e-05</v>
      </c>
      <c r="M27" s="105" t="n">
        <v>3.4e-05</v>
      </c>
      <c r="N27" s="105" t="n">
        <v>3.7e-05</v>
      </c>
      <c r="O27" s="105" t="n">
        <v>3.9e-05</v>
      </c>
      <c r="P27" s="105" t="n">
        <v>4.2e-05</v>
      </c>
      <c r="Q27" s="105" t="n">
        <v>4.4e-05</v>
      </c>
      <c r="R27" s="105" t="n">
        <v>4.6e-05</v>
      </c>
      <c r="S27" s="105" t="n">
        <v>4.8e-05</v>
      </c>
      <c r="T27" s="105" t="n">
        <v>5e-05</v>
      </c>
      <c r="U27" s="105" t="n">
        <v>5.1e-05</v>
      </c>
      <c r="V27" s="105" t="n">
        <v>5.3e-05</v>
      </c>
      <c r="W27" s="105" t="n">
        <v>5.4e-05</v>
      </c>
      <c r="X27" s="105" t="n">
        <v>5.5e-05</v>
      </c>
      <c r="Y27" s="105" t="n">
        <v>5.7e-05</v>
      </c>
      <c r="Z27" s="105" t="n">
        <v>5.7e-05</v>
      </c>
      <c r="AA27" s="105" t="n">
        <v>5.8e-05</v>
      </c>
      <c r="AB27" s="105" t="n">
        <v>5.8e-05</v>
      </c>
      <c r="AC27" s="105" t="n">
        <v>5.8e-05</v>
      </c>
      <c r="AD27" s="105" t="n">
        <v>5.8e-05</v>
      </c>
      <c r="AE27" s="105" t="n">
        <v>5.8e-05</v>
      </c>
      <c r="AF27" s="105" t="n">
        <v>5.8e-05</v>
      </c>
      <c r="AG27" s="105" t="n">
        <v>5.8e-05</v>
      </c>
      <c r="AH27" s="105" t="n">
        <v>5.8e-05</v>
      </c>
      <c r="AI27" s="103" t="inlineStr">
        <is>
          <t>- -</t>
        </is>
      </c>
      <c r="AJ27" s="106" t="n"/>
      <c r="AK27" s="104" t="n"/>
    </row>
    <row r="28" ht="15" customHeight="1" s="44">
      <c r="A28" s="62" t="inlineStr">
        <is>
          <t>FTE000:lm_vmt_stk_total</t>
        </is>
      </c>
      <c r="B28" s="66" t="inlineStr">
        <is>
          <t xml:space="preserve">        Light Medium Subtotal</t>
        </is>
      </c>
      <c r="C28" s="105" t="n">
        <v>62.116386</v>
      </c>
      <c r="D28" s="105" t="n">
        <v>62.660362</v>
      </c>
      <c r="E28" s="105" t="n">
        <v>64.000984</v>
      </c>
      <c r="F28" s="105" t="n">
        <v>65.40110799999999</v>
      </c>
      <c r="G28" s="105" t="n">
        <v>66.697205</v>
      </c>
      <c r="H28" s="105" t="n">
        <v>67.995216</v>
      </c>
      <c r="I28" s="105" t="n">
        <v>69.20837400000001</v>
      </c>
      <c r="J28" s="105" t="n">
        <v>70.466553</v>
      </c>
      <c r="K28" s="105" t="n">
        <v>71.684021</v>
      </c>
      <c r="L28" s="105" t="n">
        <v>73.06828299999999</v>
      </c>
      <c r="M28" s="105" t="n">
        <v>74.51226</v>
      </c>
      <c r="N28" s="105" t="n">
        <v>76.08126799999999</v>
      </c>
      <c r="O28" s="105" t="n">
        <v>77.76181800000001</v>
      </c>
      <c r="P28" s="105" t="n">
        <v>79.44916499999999</v>
      </c>
      <c r="Q28" s="105" t="n">
        <v>81.173332</v>
      </c>
      <c r="R28" s="105" t="n">
        <v>83.064644</v>
      </c>
      <c r="S28" s="105" t="n">
        <v>84.93242600000001</v>
      </c>
      <c r="T28" s="105" t="n">
        <v>86.676582</v>
      </c>
      <c r="U28" s="105" t="n">
        <v>88.363777</v>
      </c>
      <c r="V28" s="105" t="n">
        <v>89.98689299999999</v>
      </c>
      <c r="W28" s="105" t="n">
        <v>91.552162</v>
      </c>
      <c r="X28" s="105" t="n">
        <v>93.225075</v>
      </c>
      <c r="Y28" s="105" t="n">
        <v>94.872185</v>
      </c>
      <c r="Z28" s="105" t="n">
        <v>96.372681</v>
      </c>
      <c r="AA28" s="105" t="n">
        <v>97.906532</v>
      </c>
      <c r="AB28" s="105" t="n">
        <v>99.479141</v>
      </c>
      <c r="AC28" s="105" t="n">
        <v>101.140862</v>
      </c>
      <c r="AD28" s="105" t="n">
        <v>102.867592</v>
      </c>
      <c r="AE28" s="105" t="n">
        <v>104.711311</v>
      </c>
      <c r="AF28" s="105" t="n">
        <v>106.60659</v>
      </c>
      <c r="AG28" s="105" t="n">
        <v>108.6045</v>
      </c>
      <c r="AH28" s="105" t="n">
        <v>110.574875</v>
      </c>
      <c r="AI28" s="103" t="n">
        <v>0.018777</v>
      </c>
      <c r="AJ28" s="106" t="n"/>
      <c r="AK28" s="104" t="n"/>
    </row>
    <row r="29" ht="15" customHeight="1" s="44">
      <c r="A29" s="58" t="n"/>
      <c r="B29" s="65" t="inlineStr">
        <is>
          <t xml:space="preserve">    Medium</t>
        </is>
      </c>
      <c r="C29" s="58" t="n"/>
      <c r="D29" s="58" t="n"/>
      <c r="E29" s="58" t="n"/>
      <c r="F29" s="58" t="n"/>
      <c r="G29" s="58" t="n"/>
      <c r="H29" s="58" t="n"/>
      <c r="I29" s="58" t="n"/>
      <c r="J29" s="58" t="n"/>
      <c r="K29" s="58" t="n"/>
      <c r="L29" s="58" t="n"/>
      <c r="M29" s="58" t="n"/>
      <c r="N29" s="58" t="n"/>
      <c r="O29" s="58" t="n"/>
      <c r="P29" s="58" t="n"/>
      <c r="Q29" s="58" t="n"/>
      <c r="R29" s="58" t="n"/>
      <c r="S29" s="58" t="n"/>
      <c r="T29" s="58" t="n"/>
      <c r="U29" s="58" t="n"/>
      <c r="V29" s="58" t="n"/>
      <c r="W29" s="58" t="n"/>
      <c r="X29" s="58" t="n"/>
      <c r="Y29" s="58" t="n"/>
      <c r="Z29" s="58" t="n"/>
      <c r="AA29" s="58" t="n"/>
      <c r="AB29" s="58" t="n"/>
      <c r="AC29" s="58" t="n"/>
      <c r="AD29" s="58" t="n"/>
      <c r="AE29" s="58" t="n"/>
      <c r="AF29" s="58" t="n"/>
      <c r="AG29" s="58" t="n"/>
      <c r="AH29" s="58" t="n"/>
      <c r="AI29" s="58" t="n"/>
    </row>
    <row r="30" ht="15" customHeight="1" s="44">
      <c r="A30" s="62" t="inlineStr">
        <is>
          <t>FTE000:ca_Diesel</t>
        </is>
      </c>
      <c r="B30" s="66" t="inlineStr">
        <is>
          <t xml:space="preserve">      Diesel</t>
        </is>
      </c>
      <c r="C30" s="105" t="n">
        <v>37.390987</v>
      </c>
      <c r="D30" s="105" t="n">
        <v>37.441555</v>
      </c>
      <c r="E30" s="105" t="n">
        <v>37.633606</v>
      </c>
      <c r="F30" s="105" t="n">
        <v>38.347839</v>
      </c>
      <c r="G30" s="105" t="n">
        <v>39.064285</v>
      </c>
      <c r="H30" s="105" t="n">
        <v>39.816044</v>
      </c>
      <c r="I30" s="105" t="n">
        <v>40.546951</v>
      </c>
      <c r="J30" s="105" t="n">
        <v>41.360706</v>
      </c>
      <c r="K30" s="105" t="n">
        <v>42.199787</v>
      </c>
      <c r="L30" s="105" t="n">
        <v>43.152721</v>
      </c>
      <c r="M30" s="105" t="n">
        <v>44.121113</v>
      </c>
      <c r="N30" s="105" t="n">
        <v>45.142582</v>
      </c>
      <c r="O30" s="105" t="n">
        <v>46.208496</v>
      </c>
      <c r="P30" s="105" t="n">
        <v>47.305431</v>
      </c>
      <c r="Q30" s="105" t="n">
        <v>48.405312</v>
      </c>
      <c r="R30" s="105" t="n">
        <v>49.60355</v>
      </c>
      <c r="S30" s="105" t="n">
        <v>50.785698</v>
      </c>
      <c r="T30" s="105" t="n">
        <v>51.920799</v>
      </c>
      <c r="U30" s="105" t="n">
        <v>53.080631</v>
      </c>
      <c r="V30" s="105" t="n">
        <v>54.272854</v>
      </c>
      <c r="W30" s="105" t="n">
        <v>55.489944</v>
      </c>
      <c r="X30" s="105" t="n">
        <v>56.869289</v>
      </c>
      <c r="Y30" s="105" t="n">
        <v>58.322144</v>
      </c>
      <c r="Z30" s="105" t="n">
        <v>59.769543</v>
      </c>
      <c r="AA30" s="105" t="n">
        <v>61.33054</v>
      </c>
      <c r="AB30" s="105" t="n">
        <v>62.958134</v>
      </c>
      <c r="AC30" s="105" t="n">
        <v>64.62958500000001</v>
      </c>
      <c r="AD30" s="105" t="n">
        <v>66.308296</v>
      </c>
      <c r="AE30" s="105" t="n">
        <v>68.04846999999999</v>
      </c>
      <c r="AF30" s="105" t="n">
        <v>69.79464</v>
      </c>
      <c r="AG30" s="105" t="n">
        <v>71.614853</v>
      </c>
      <c r="AH30" s="105" t="n">
        <v>73.386978</v>
      </c>
      <c r="AI30" s="103" t="n">
        <v>0.02199</v>
      </c>
      <c r="AJ30" s="106" t="n"/>
      <c r="AK30" s="104" t="n"/>
    </row>
    <row r="31" ht="15" customHeight="1" s="44">
      <c r="A31" s="62" t="inlineStr">
        <is>
          <t>FTE000:ca_Gasoline</t>
        </is>
      </c>
      <c r="B31" s="66" t="inlineStr">
        <is>
          <t xml:space="preserve">      Motor Gasoline</t>
        </is>
      </c>
      <c r="C31" s="105" t="n">
        <v>16.566603</v>
      </c>
      <c r="D31" s="105" t="n">
        <v>16.315041</v>
      </c>
      <c r="E31" s="105" t="n">
        <v>16.210997</v>
      </c>
      <c r="F31" s="105" t="n">
        <v>16.301895</v>
      </c>
      <c r="G31" s="105" t="n">
        <v>16.420477</v>
      </c>
      <c r="H31" s="105" t="n">
        <v>16.607351</v>
      </c>
      <c r="I31" s="105" t="n">
        <v>16.780432</v>
      </c>
      <c r="J31" s="105" t="n">
        <v>17.018579</v>
      </c>
      <c r="K31" s="105" t="n">
        <v>17.276258</v>
      </c>
      <c r="L31" s="105" t="n">
        <v>17.613926</v>
      </c>
      <c r="M31" s="105" t="n">
        <v>17.988626</v>
      </c>
      <c r="N31" s="105" t="n">
        <v>18.386461</v>
      </c>
      <c r="O31" s="105" t="n">
        <v>18.802519</v>
      </c>
      <c r="P31" s="105" t="n">
        <v>19.24761</v>
      </c>
      <c r="Q31" s="105" t="n">
        <v>19.696327</v>
      </c>
      <c r="R31" s="105" t="n">
        <v>20.188852</v>
      </c>
      <c r="S31" s="105" t="n">
        <v>20.665295</v>
      </c>
      <c r="T31" s="105" t="n">
        <v>21.141674</v>
      </c>
      <c r="U31" s="105" t="n">
        <v>21.613825</v>
      </c>
      <c r="V31" s="105" t="n">
        <v>22.083458</v>
      </c>
      <c r="W31" s="105" t="n">
        <v>22.568716</v>
      </c>
      <c r="X31" s="105" t="n">
        <v>23.110014</v>
      </c>
      <c r="Y31" s="105" t="n">
        <v>23.676105</v>
      </c>
      <c r="Z31" s="105" t="n">
        <v>24.230938</v>
      </c>
      <c r="AA31" s="105" t="n">
        <v>24.81794</v>
      </c>
      <c r="AB31" s="105" t="n">
        <v>25.418785</v>
      </c>
      <c r="AC31" s="105" t="n">
        <v>26.020405</v>
      </c>
      <c r="AD31" s="105" t="n">
        <v>26.614311</v>
      </c>
      <c r="AE31" s="105" t="n">
        <v>27.216896</v>
      </c>
      <c r="AF31" s="105" t="n">
        <v>27.808868</v>
      </c>
      <c r="AG31" s="105" t="n">
        <v>28.419067</v>
      </c>
      <c r="AH31" s="105" t="n">
        <v>28.9914</v>
      </c>
      <c r="AI31" s="103" t="n">
        <v>0.018216</v>
      </c>
      <c r="AJ31" s="106" t="n"/>
      <c r="AK31" s="104" t="n"/>
    </row>
    <row r="32" ht="15" customHeight="1" s="44">
      <c r="A32" s="62" t="inlineStr">
        <is>
          <t>FTE000:ca_LiquefiedPetr</t>
        </is>
      </c>
      <c r="B32" s="66" t="inlineStr">
        <is>
          <t xml:space="preserve">      Propane</t>
        </is>
      </c>
      <c r="C32" s="105" t="n">
        <v>0.055922</v>
      </c>
      <c r="D32" s="105" t="n">
        <v>0.05809</v>
      </c>
      <c r="E32" s="105" t="n">
        <v>0.060221</v>
      </c>
      <c r="F32" s="105" t="n">
        <v>0.063004</v>
      </c>
      <c r="G32" s="105" t="n">
        <v>0.065598</v>
      </c>
      <c r="H32" s="105" t="n">
        <v>0.06804399999999999</v>
      </c>
      <c r="I32" s="105" t="n">
        <v>0.070231</v>
      </c>
      <c r="J32" s="105" t="n">
        <v>0.072353</v>
      </c>
      <c r="K32" s="105" t="n">
        <v>0.07432800000000001</v>
      </c>
      <c r="L32" s="105" t="n">
        <v>0.076416</v>
      </c>
      <c r="M32" s="105" t="n">
        <v>0.078529</v>
      </c>
      <c r="N32" s="105" t="n">
        <v>0.080858</v>
      </c>
      <c r="O32" s="105" t="n">
        <v>0.083421</v>
      </c>
      <c r="P32" s="105" t="n">
        <v>0.08630400000000001</v>
      </c>
      <c r="Q32" s="105" t="n">
        <v>0.089694</v>
      </c>
      <c r="R32" s="105" t="n">
        <v>0.09370000000000001</v>
      </c>
      <c r="S32" s="105" t="n">
        <v>0.097659</v>
      </c>
      <c r="T32" s="105" t="n">
        <v>0.101825</v>
      </c>
      <c r="U32" s="105" t="n">
        <v>0.106409</v>
      </c>
      <c r="V32" s="105" t="n">
        <v>0.111404</v>
      </c>
      <c r="W32" s="105" t="n">
        <v>0.116794</v>
      </c>
      <c r="X32" s="105" t="n">
        <v>0.1229</v>
      </c>
      <c r="Y32" s="105" t="n">
        <v>0.129574</v>
      </c>
      <c r="Z32" s="105" t="n">
        <v>0.136584</v>
      </c>
      <c r="AA32" s="105" t="n">
        <v>0.144117</v>
      </c>
      <c r="AB32" s="105" t="n">
        <v>0.152093</v>
      </c>
      <c r="AC32" s="105" t="n">
        <v>0.160525</v>
      </c>
      <c r="AD32" s="105" t="n">
        <v>0.169378</v>
      </c>
      <c r="AE32" s="105" t="n">
        <v>0.178758</v>
      </c>
      <c r="AF32" s="105" t="n">
        <v>0.188545</v>
      </c>
      <c r="AG32" s="105" t="n">
        <v>0.198564</v>
      </c>
      <c r="AH32" s="105" t="n">
        <v>0.209</v>
      </c>
      <c r="AI32" s="103" t="n">
        <v>0.043446</v>
      </c>
      <c r="AJ32" s="106" t="n"/>
      <c r="AK32" s="104" t="n"/>
    </row>
    <row r="33" ht="15" customHeight="1" s="44">
      <c r="A33" s="62" t="inlineStr">
        <is>
          <t>FTE000:ca_CompressedNat</t>
        </is>
      </c>
      <c r="B33" s="66" t="inlineStr">
        <is>
          <t xml:space="preserve">      Compressed/Liquefied Natural Gas</t>
        </is>
      </c>
      <c r="C33" s="105" t="n">
        <v>0.055612</v>
      </c>
      <c r="D33" s="105" t="n">
        <v>0.064804</v>
      </c>
      <c r="E33" s="105" t="n">
        <v>0.073017</v>
      </c>
      <c r="F33" s="105" t="n">
        <v>0.082234</v>
      </c>
      <c r="G33" s="105" t="n">
        <v>0.091157</v>
      </c>
      <c r="H33" s="105" t="n">
        <v>0.099758</v>
      </c>
      <c r="I33" s="105" t="n">
        <v>0.107875</v>
      </c>
      <c r="J33" s="105" t="n">
        <v>0.115776</v>
      </c>
      <c r="K33" s="105" t="n">
        <v>0.123272</v>
      </c>
      <c r="L33" s="105" t="n">
        <v>0.130767</v>
      </c>
      <c r="M33" s="105" t="n">
        <v>0.137965</v>
      </c>
      <c r="N33" s="105" t="n">
        <v>0.144907</v>
      </c>
      <c r="O33" s="105" t="n">
        <v>0.151675</v>
      </c>
      <c r="P33" s="105" t="n">
        <v>0.158241</v>
      </c>
      <c r="Q33" s="105" t="n">
        <v>0.164678</v>
      </c>
      <c r="R33" s="105" t="n">
        <v>0.171282</v>
      </c>
      <c r="S33" s="105" t="n">
        <v>0.177677</v>
      </c>
      <c r="T33" s="105" t="n">
        <v>0.183888</v>
      </c>
      <c r="U33" s="105" t="n">
        <v>0.190378</v>
      </c>
      <c r="V33" s="105" t="n">
        <v>0.197111</v>
      </c>
      <c r="W33" s="105" t="n">
        <v>0.204177</v>
      </c>
      <c r="X33" s="105" t="n">
        <v>0.212148</v>
      </c>
      <c r="Y33" s="105" t="n">
        <v>0.220698</v>
      </c>
      <c r="Z33" s="105" t="n">
        <v>0.229562</v>
      </c>
      <c r="AA33" s="105" t="n">
        <v>0.238927</v>
      </c>
      <c r="AB33" s="105" t="n">
        <v>0.248772</v>
      </c>
      <c r="AC33" s="105" t="n">
        <v>0.259298</v>
      </c>
      <c r="AD33" s="105" t="n">
        <v>0.270452</v>
      </c>
      <c r="AE33" s="105" t="n">
        <v>0.282375</v>
      </c>
      <c r="AF33" s="105" t="n">
        <v>0.294889</v>
      </c>
      <c r="AG33" s="105" t="n">
        <v>0.308274</v>
      </c>
      <c r="AH33" s="105" t="n">
        <v>0.321946</v>
      </c>
      <c r="AI33" s="103" t="n">
        <v>0.05828</v>
      </c>
      <c r="AJ33" s="106" t="n"/>
      <c r="AK33" s="104" t="n"/>
    </row>
    <row r="34" ht="15" customHeight="1" s="44">
      <c r="A34" s="62" t="inlineStr">
        <is>
          <t>FTE000:ca_ethanolflex</t>
        </is>
      </c>
      <c r="B34" s="66" t="inlineStr">
        <is>
          <t xml:space="preserve">      Ethanol-Flex Fuel</t>
        </is>
      </c>
      <c r="C34" s="105" t="n">
        <v>0.534239</v>
      </c>
      <c r="D34" s="105" t="n">
        <v>0.582779</v>
      </c>
      <c r="E34" s="105" t="n">
        <v>0.625956</v>
      </c>
      <c r="F34" s="105" t="n">
        <v>0.676227</v>
      </c>
      <c r="G34" s="105" t="n">
        <v>0.724517</v>
      </c>
      <c r="H34" s="105" t="n">
        <v>0.7718660000000001</v>
      </c>
      <c r="I34" s="105" t="n">
        <v>0.817522</v>
      </c>
      <c r="J34" s="105" t="n">
        <v>0.861341</v>
      </c>
      <c r="K34" s="105" t="n">
        <v>0.908126</v>
      </c>
      <c r="L34" s="105" t="n">
        <v>0.958854</v>
      </c>
      <c r="M34" s="105" t="n">
        <v>1.012105</v>
      </c>
      <c r="N34" s="105" t="n">
        <v>1.069855</v>
      </c>
      <c r="O34" s="105" t="n">
        <v>1.131293</v>
      </c>
      <c r="P34" s="105" t="n">
        <v>1.196442</v>
      </c>
      <c r="Q34" s="105" t="n">
        <v>1.264045</v>
      </c>
      <c r="R34" s="105" t="n">
        <v>1.339696</v>
      </c>
      <c r="S34" s="105" t="n">
        <v>1.418526</v>
      </c>
      <c r="T34" s="105" t="n">
        <v>1.498373</v>
      </c>
      <c r="U34" s="105" t="n">
        <v>1.581856</v>
      </c>
      <c r="V34" s="105" t="n">
        <v>1.669701</v>
      </c>
      <c r="W34" s="105" t="n">
        <v>1.76272</v>
      </c>
      <c r="X34" s="105" t="n">
        <v>1.866067</v>
      </c>
      <c r="Y34" s="105" t="n">
        <v>1.975256</v>
      </c>
      <c r="Z34" s="105" t="n">
        <v>2.089002</v>
      </c>
      <c r="AA34" s="105" t="n">
        <v>2.210186</v>
      </c>
      <c r="AB34" s="105" t="n">
        <v>2.337279</v>
      </c>
      <c r="AC34" s="105" t="n">
        <v>2.470707</v>
      </c>
      <c r="AD34" s="105" t="n">
        <v>2.609689</v>
      </c>
      <c r="AE34" s="105" t="n">
        <v>2.75608</v>
      </c>
      <c r="AF34" s="105" t="n">
        <v>2.907531</v>
      </c>
      <c r="AG34" s="105" t="n">
        <v>3.068977</v>
      </c>
      <c r="AH34" s="105" t="n">
        <v>3.235718</v>
      </c>
      <c r="AI34" s="103" t="n">
        <v>0.059823</v>
      </c>
      <c r="AJ34" s="106" t="n"/>
      <c r="AK34" s="104" t="n"/>
    </row>
    <row r="35" ht="15" customHeight="1" s="44">
      <c r="A35" s="62" t="inlineStr">
        <is>
          <t>FTE000:ca_electric</t>
        </is>
      </c>
      <c r="B35" s="66" t="inlineStr">
        <is>
          <t xml:space="preserve">      Electric</t>
        </is>
      </c>
      <c r="C35" s="105" t="n">
        <v>7.1e-05</v>
      </c>
      <c r="D35" s="105" t="n">
        <v>0.005089</v>
      </c>
      <c r="E35" s="105" t="n">
        <v>0.009377999999999999</v>
      </c>
      <c r="F35" s="105" t="n">
        <v>0.014001</v>
      </c>
      <c r="G35" s="105" t="n">
        <v>0.018592</v>
      </c>
      <c r="H35" s="105" t="n">
        <v>0.023141</v>
      </c>
      <c r="I35" s="105" t="n">
        <v>0.027609</v>
      </c>
      <c r="J35" s="105" t="n">
        <v>0.032079</v>
      </c>
      <c r="K35" s="105" t="n">
        <v>0.036546</v>
      </c>
      <c r="L35" s="105" t="n">
        <v>0.041135</v>
      </c>
      <c r="M35" s="105" t="n">
        <v>0.04582</v>
      </c>
      <c r="N35" s="105" t="n">
        <v>0.050639</v>
      </c>
      <c r="O35" s="105" t="n">
        <v>0.055591</v>
      </c>
      <c r="P35" s="105" t="n">
        <v>0.060663</v>
      </c>
      <c r="Q35" s="105" t="n">
        <v>0.06587899999999999</v>
      </c>
      <c r="R35" s="105" t="n">
        <v>0.07138700000000001</v>
      </c>
      <c r="S35" s="105" t="n">
        <v>0.077011</v>
      </c>
      <c r="T35" s="105" t="n">
        <v>0.082709</v>
      </c>
      <c r="U35" s="105" t="n">
        <v>0.088653</v>
      </c>
      <c r="V35" s="105" t="n">
        <v>0.094912</v>
      </c>
      <c r="W35" s="105" t="n">
        <v>0.101243</v>
      </c>
      <c r="X35" s="105" t="n">
        <v>0.108192</v>
      </c>
      <c r="Y35" s="105" t="n">
        <v>0.115584</v>
      </c>
      <c r="Z35" s="105" t="n">
        <v>0.123229</v>
      </c>
      <c r="AA35" s="105" t="n">
        <v>0.131306</v>
      </c>
      <c r="AB35" s="105" t="n">
        <v>0.139748</v>
      </c>
      <c r="AC35" s="105" t="n">
        <v>0.148579</v>
      </c>
      <c r="AD35" s="105" t="n">
        <v>0.157777</v>
      </c>
      <c r="AE35" s="105" t="n">
        <v>0.167454</v>
      </c>
      <c r="AF35" s="105" t="n">
        <v>0.177508</v>
      </c>
      <c r="AG35" s="105" t="n">
        <v>0.188171</v>
      </c>
      <c r="AH35" s="105" t="n">
        <v>0.199153</v>
      </c>
      <c r="AI35" s="103" t="n">
        <v>0.291988</v>
      </c>
      <c r="AJ35" s="106" t="n"/>
      <c r="AK35" s="104" t="n"/>
    </row>
    <row r="36" ht="15" customHeight="1" s="44">
      <c r="A36" s="62" t="inlineStr">
        <is>
          <t>FTE000:ca_plugindiesel</t>
        </is>
      </c>
      <c r="B36" s="66" t="inlineStr">
        <is>
          <t xml:space="preserve">      Plug-in Diesel Hybrid</t>
        </is>
      </c>
      <c r="C36" s="105" t="n">
        <v>0</v>
      </c>
      <c r="D36" s="105" t="n">
        <v>0.005519</v>
      </c>
      <c r="E36" s="105" t="n">
        <v>0.010247</v>
      </c>
      <c r="F36" s="105" t="n">
        <v>0.015341</v>
      </c>
      <c r="G36" s="105" t="n">
        <v>0.020401</v>
      </c>
      <c r="H36" s="105" t="n">
        <v>0.025413</v>
      </c>
      <c r="I36" s="105" t="n">
        <v>0.030336</v>
      </c>
      <c r="J36" s="105" t="n">
        <v>0.035262</v>
      </c>
      <c r="K36" s="105" t="n">
        <v>0.040183</v>
      </c>
      <c r="L36" s="105" t="n">
        <v>0.045239</v>
      </c>
      <c r="M36" s="105" t="n">
        <v>0.050399</v>
      </c>
      <c r="N36" s="105" t="n">
        <v>0.055706</v>
      </c>
      <c r="O36" s="105" t="n">
        <v>0.061161</v>
      </c>
      <c r="P36" s="105" t="n">
        <v>0.066745</v>
      </c>
      <c r="Q36" s="105" t="n">
        <v>0.072488</v>
      </c>
      <c r="R36" s="105" t="n">
        <v>0.078556</v>
      </c>
      <c r="S36" s="105" t="n">
        <v>0.084749</v>
      </c>
      <c r="T36" s="105" t="n">
        <v>0.09102300000000001</v>
      </c>
      <c r="U36" s="105" t="n">
        <v>0.097567</v>
      </c>
      <c r="V36" s="105" t="n">
        <v>0.104458</v>
      </c>
      <c r="W36" s="105" t="n">
        <v>0.111429</v>
      </c>
      <c r="X36" s="105" t="n">
        <v>0.11908</v>
      </c>
      <c r="Y36" s="105" t="n">
        <v>0.127218</v>
      </c>
      <c r="Z36" s="105" t="n">
        <v>0.135636</v>
      </c>
      <c r="AA36" s="105" t="n">
        <v>0.144527</v>
      </c>
      <c r="AB36" s="105" t="n">
        <v>0.153822</v>
      </c>
      <c r="AC36" s="105" t="n">
        <v>0.163544</v>
      </c>
      <c r="AD36" s="105" t="n">
        <v>0.173671</v>
      </c>
      <c r="AE36" s="105" t="n">
        <v>0.184324</v>
      </c>
      <c r="AF36" s="105" t="n">
        <v>0.195393</v>
      </c>
      <c r="AG36" s="105" t="n">
        <v>0.207135</v>
      </c>
      <c r="AH36" s="105" t="n">
        <v>0.219225</v>
      </c>
      <c r="AI36" s="103" t="inlineStr">
        <is>
          <t>- -</t>
        </is>
      </c>
      <c r="AJ36" s="106" t="n"/>
      <c r="AK36" s="104" t="n"/>
    </row>
    <row r="37" ht="15" customHeight="1" s="44">
      <c r="A37" s="62" t="inlineStr">
        <is>
          <t>FTE000:ca_plugingasolin</t>
        </is>
      </c>
      <c r="B37" s="66" t="inlineStr">
        <is>
          <t xml:space="preserve">      Plug-in Gasoline Hybrid</t>
        </is>
      </c>
      <c r="C37" s="105" t="n">
        <v>0</v>
      </c>
      <c r="D37" s="105" t="n">
        <v>0.004756</v>
      </c>
      <c r="E37" s="105" t="n">
        <v>0.008831</v>
      </c>
      <c r="F37" s="105" t="n">
        <v>0.013221</v>
      </c>
      <c r="G37" s="105" t="n">
        <v>0.017581</v>
      </c>
      <c r="H37" s="105" t="n">
        <v>0.021901</v>
      </c>
      <c r="I37" s="105" t="n">
        <v>0.026143</v>
      </c>
      <c r="J37" s="105" t="n">
        <v>0.030389</v>
      </c>
      <c r="K37" s="105" t="n">
        <v>0.034629</v>
      </c>
      <c r="L37" s="105" t="n">
        <v>0.038987</v>
      </c>
      <c r="M37" s="105" t="n">
        <v>0.043433</v>
      </c>
      <c r="N37" s="105" t="n">
        <v>0.048007</v>
      </c>
      <c r="O37" s="105" t="n">
        <v>0.052708</v>
      </c>
      <c r="P37" s="105" t="n">
        <v>0.05752</v>
      </c>
      <c r="Q37" s="105" t="n">
        <v>0.06247</v>
      </c>
      <c r="R37" s="105" t="n">
        <v>0.067699</v>
      </c>
      <c r="S37" s="105" t="n">
        <v>0.073036</v>
      </c>
      <c r="T37" s="105" t="n">
        <v>0.078443</v>
      </c>
      <c r="U37" s="105" t="n">
        <v>0.084083</v>
      </c>
      <c r="V37" s="105" t="n">
        <v>0.090021</v>
      </c>
      <c r="W37" s="105" t="n">
        <v>0.096029</v>
      </c>
      <c r="X37" s="105" t="n">
        <v>0.102622</v>
      </c>
      <c r="Y37" s="105" t="n">
        <v>0.109635</v>
      </c>
      <c r="Z37" s="105" t="n">
        <v>0.11689</v>
      </c>
      <c r="AA37" s="105" t="n">
        <v>0.124553</v>
      </c>
      <c r="AB37" s="105" t="n">
        <v>0.132562</v>
      </c>
      <c r="AC37" s="105" t="n">
        <v>0.140941</v>
      </c>
      <c r="AD37" s="105" t="n">
        <v>0.149668</v>
      </c>
      <c r="AE37" s="105" t="n">
        <v>0.158849</v>
      </c>
      <c r="AF37" s="105" t="n">
        <v>0.168388</v>
      </c>
      <c r="AG37" s="105" t="n">
        <v>0.178507</v>
      </c>
      <c r="AH37" s="105" t="n">
        <v>0.188926</v>
      </c>
      <c r="AI37" s="103" t="inlineStr">
        <is>
          <t>- -</t>
        </is>
      </c>
      <c r="AJ37" s="106" t="n"/>
      <c r="AK37" s="104" t="n"/>
    </row>
    <row r="38" ht="15" customHeight="1" s="44">
      <c r="A38" s="62" t="inlineStr">
        <is>
          <t>FTE000:ca_fuelcell</t>
        </is>
      </c>
      <c r="B38" s="66" t="inlineStr">
        <is>
          <t xml:space="preserve">      Fuel Cell</t>
        </is>
      </c>
      <c r="C38" s="105" t="n">
        <v>0</v>
      </c>
      <c r="D38" s="105" t="n">
        <v>0.008482</v>
      </c>
      <c r="E38" s="105" t="n">
        <v>0.015749</v>
      </c>
      <c r="F38" s="105" t="n">
        <v>0.023578</v>
      </c>
      <c r="G38" s="105" t="n">
        <v>0.031355</v>
      </c>
      <c r="H38" s="105" t="n">
        <v>0.039059</v>
      </c>
      <c r="I38" s="105" t="n">
        <v>0.046626</v>
      </c>
      <c r="J38" s="105" t="n">
        <v>0.054197</v>
      </c>
      <c r="K38" s="105" t="n">
        <v>0.06176</v>
      </c>
      <c r="L38" s="105" t="n">
        <v>0.069531</v>
      </c>
      <c r="M38" s="105" t="n">
        <v>0.077462</v>
      </c>
      <c r="N38" s="105" t="n">
        <v>0.085619</v>
      </c>
      <c r="O38" s="105" t="n">
        <v>0.094002</v>
      </c>
      <c r="P38" s="105" t="n">
        <v>0.102585</v>
      </c>
      <c r="Q38" s="105" t="n">
        <v>0.111412</v>
      </c>
      <c r="R38" s="105" t="n">
        <v>0.120739</v>
      </c>
      <c r="S38" s="105" t="n">
        <v>0.130256</v>
      </c>
      <c r="T38" s="105" t="n">
        <v>0.1399</v>
      </c>
      <c r="U38" s="105" t="n">
        <v>0.149958</v>
      </c>
      <c r="V38" s="105" t="n">
        <v>0.160549</v>
      </c>
      <c r="W38" s="105" t="n">
        <v>0.171264</v>
      </c>
      <c r="X38" s="105" t="n">
        <v>0.183023</v>
      </c>
      <c r="Y38" s="105" t="n">
        <v>0.19553</v>
      </c>
      <c r="Z38" s="105" t="n">
        <v>0.208468</v>
      </c>
      <c r="AA38" s="105" t="n">
        <v>0.222135</v>
      </c>
      <c r="AB38" s="105" t="n">
        <v>0.236419</v>
      </c>
      <c r="AC38" s="105" t="n">
        <v>0.251362</v>
      </c>
      <c r="AD38" s="105" t="n">
        <v>0.266927</v>
      </c>
      <c r="AE38" s="105" t="n">
        <v>0.283301</v>
      </c>
      <c r="AF38" s="105" t="n">
        <v>0.300314</v>
      </c>
      <c r="AG38" s="105" t="n">
        <v>0.31836</v>
      </c>
      <c r="AH38" s="105" t="n">
        <v>0.336943</v>
      </c>
      <c r="AI38" s="103" t="inlineStr">
        <is>
          <t>- -</t>
        </is>
      </c>
      <c r="AJ38" s="106" t="n"/>
      <c r="AK38" s="104" t="n"/>
    </row>
    <row r="39" ht="15" customHeight="1" s="44">
      <c r="A39" s="62" t="inlineStr">
        <is>
          <t>FTE000:ca_MediumSubtota</t>
        </is>
      </c>
      <c r="B39" s="66" t="inlineStr">
        <is>
          <t xml:space="preserve">        Medium Subtotal</t>
        </is>
      </c>
      <c r="C39" s="105" t="n">
        <v>54.603447</v>
      </c>
      <c r="D39" s="105" t="n">
        <v>54.486111</v>
      </c>
      <c r="E39" s="105" t="n">
        <v>54.648014</v>
      </c>
      <c r="F39" s="105" t="n">
        <v>55.537315</v>
      </c>
      <c r="G39" s="105" t="n">
        <v>56.453899</v>
      </c>
      <c r="H39" s="105" t="n">
        <v>57.472546</v>
      </c>
      <c r="I39" s="105" t="n">
        <v>58.453629</v>
      </c>
      <c r="J39" s="105" t="n">
        <v>59.58073</v>
      </c>
      <c r="K39" s="105" t="n">
        <v>60.754837</v>
      </c>
      <c r="L39" s="105" t="n">
        <v>62.127594</v>
      </c>
      <c r="M39" s="105" t="n">
        <v>63.555317</v>
      </c>
      <c r="N39" s="105" t="n">
        <v>65.06463599999999</v>
      </c>
      <c r="O39" s="105" t="n">
        <v>66.640823</v>
      </c>
      <c r="P39" s="105" t="n">
        <v>68.28154000000001</v>
      </c>
      <c r="Q39" s="105" t="n">
        <v>69.932243</v>
      </c>
      <c r="R39" s="105" t="n">
        <v>71.73567199999999</v>
      </c>
      <c r="S39" s="105" t="n">
        <v>73.509865</v>
      </c>
      <c r="T39" s="105" t="n">
        <v>75.23850299999999</v>
      </c>
      <c r="U39" s="105" t="n">
        <v>76.99305699999999</v>
      </c>
      <c r="V39" s="105" t="n">
        <v>78.784592</v>
      </c>
      <c r="W39" s="105" t="n">
        <v>80.622246</v>
      </c>
      <c r="X39" s="105" t="n">
        <v>82.693192</v>
      </c>
      <c r="Y39" s="105" t="n">
        <v>84.871773</v>
      </c>
      <c r="Z39" s="105" t="n">
        <v>87.03997</v>
      </c>
      <c r="AA39" s="105" t="n">
        <v>89.36432600000001</v>
      </c>
      <c r="AB39" s="105" t="n">
        <v>91.77771799999999</v>
      </c>
      <c r="AC39" s="105" t="n">
        <v>94.244682</v>
      </c>
      <c r="AD39" s="105" t="n">
        <v>96.71991</v>
      </c>
      <c r="AE39" s="105" t="n">
        <v>99.276543</v>
      </c>
      <c r="AF39" s="105" t="n">
        <v>101.835915</v>
      </c>
      <c r="AG39" s="105" t="n">
        <v>104.501778</v>
      </c>
      <c r="AH39" s="105" t="n">
        <v>107.089401</v>
      </c>
      <c r="AI39" s="103" t="n">
        <v>0.021966</v>
      </c>
      <c r="AJ39" s="106" t="n"/>
      <c r="AK39" s="104" t="n"/>
    </row>
    <row r="40" ht="15" customHeight="1" s="44">
      <c r="A40" s="58" t="n"/>
      <c r="B40" s="65" t="inlineStr">
        <is>
          <t xml:space="preserve">    Heavy</t>
        </is>
      </c>
      <c r="C40" s="58" t="n"/>
      <c r="D40" s="58" t="n"/>
      <c r="E40" s="58" t="n"/>
      <c r="F40" s="58" t="n"/>
      <c r="G40" s="58" t="n"/>
      <c r="H40" s="58" t="n"/>
      <c r="I40" s="58" t="n"/>
      <c r="J40" s="58" t="n"/>
      <c r="K40" s="58" t="n"/>
      <c r="L40" s="58" t="n"/>
      <c r="M40" s="58" t="n"/>
      <c r="N40" s="58" t="n"/>
      <c r="O40" s="58" t="n"/>
      <c r="P40" s="58" t="n"/>
      <c r="Q40" s="58" t="n"/>
      <c r="R40" s="58" t="n"/>
      <c r="S40" s="58" t="n"/>
      <c r="T40" s="58" t="n"/>
      <c r="U40" s="58" t="n"/>
      <c r="V40" s="58" t="n"/>
      <c r="W40" s="58" t="n"/>
      <c r="X40" s="58" t="n"/>
      <c r="Y40" s="58" t="n"/>
      <c r="Z40" s="58" t="n"/>
      <c r="AA40" s="58" t="n"/>
      <c r="AB40" s="58" t="n"/>
      <c r="AC40" s="58" t="n"/>
      <c r="AD40" s="58" t="n"/>
      <c r="AE40" s="58" t="n"/>
      <c r="AF40" s="58" t="n"/>
      <c r="AG40" s="58" t="n"/>
      <c r="AH40" s="58" t="n"/>
      <c r="AI40" s="58" t="n"/>
    </row>
    <row r="41" ht="15" customHeight="1" s="44">
      <c r="A41" s="62" t="inlineStr">
        <is>
          <t>FTE000:da_Diesel</t>
        </is>
      </c>
      <c r="B41" s="66" t="inlineStr">
        <is>
          <t xml:space="preserve">      Diesel</t>
        </is>
      </c>
      <c r="C41" s="105" t="n">
        <v>185.111084</v>
      </c>
      <c r="D41" s="105" t="n">
        <v>186.35144</v>
      </c>
      <c r="E41" s="105" t="n">
        <v>186.933487</v>
      </c>
      <c r="F41" s="105" t="n">
        <v>188.990723</v>
      </c>
      <c r="G41" s="105" t="n">
        <v>190.652939</v>
      </c>
      <c r="H41" s="105" t="n">
        <v>192.31041</v>
      </c>
      <c r="I41" s="105" t="n">
        <v>193.705811</v>
      </c>
      <c r="J41" s="105" t="n">
        <v>195.172409</v>
      </c>
      <c r="K41" s="105" t="n">
        <v>196.26619</v>
      </c>
      <c r="L41" s="105" t="n">
        <v>197.498154</v>
      </c>
      <c r="M41" s="105" t="n">
        <v>198.588394</v>
      </c>
      <c r="N41" s="105" t="n">
        <v>199.709503</v>
      </c>
      <c r="O41" s="105" t="n">
        <v>200.868362</v>
      </c>
      <c r="P41" s="105" t="n">
        <v>201.850266</v>
      </c>
      <c r="Q41" s="105" t="n">
        <v>202.718353</v>
      </c>
      <c r="R41" s="105" t="n">
        <v>203.849411</v>
      </c>
      <c r="S41" s="105" t="n">
        <v>204.734375</v>
      </c>
      <c r="T41" s="105" t="n">
        <v>205.236511</v>
      </c>
      <c r="U41" s="105" t="n">
        <v>205.688309</v>
      </c>
      <c r="V41" s="105" t="n">
        <v>206.142548</v>
      </c>
      <c r="W41" s="105" t="n">
        <v>206.508286</v>
      </c>
      <c r="X41" s="105" t="n">
        <v>207.310745</v>
      </c>
      <c r="Y41" s="105" t="n">
        <v>208.181885</v>
      </c>
      <c r="Z41" s="105" t="n">
        <v>208.939209</v>
      </c>
      <c r="AA41" s="105" t="n">
        <v>209.791046</v>
      </c>
      <c r="AB41" s="105" t="n">
        <v>210.585571</v>
      </c>
      <c r="AC41" s="105" t="n">
        <v>211.291885</v>
      </c>
      <c r="AD41" s="105" t="n">
        <v>211.769379</v>
      </c>
      <c r="AE41" s="105" t="n">
        <v>212.142181</v>
      </c>
      <c r="AF41" s="105" t="n">
        <v>212.278976</v>
      </c>
      <c r="AG41" s="105" t="n">
        <v>212.390015</v>
      </c>
      <c r="AH41" s="105" t="n">
        <v>212.108093</v>
      </c>
      <c r="AI41" s="103" t="n">
        <v>0.004401</v>
      </c>
      <c r="AJ41" s="106" t="n"/>
      <c r="AK41" s="104" t="n"/>
    </row>
    <row r="42" ht="15" customHeight="1" s="44">
      <c r="A42" s="62" t="inlineStr">
        <is>
          <t>FTE000:da_Gasoline</t>
        </is>
      </c>
      <c r="B42" s="66" t="inlineStr">
        <is>
          <t xml:space="preserve">      Motor Gasoline</t>
        </is>
      </c>
      <c r="C42" s="105" t="n">
        <v>0.186047</v>
      </c>
      <c r="D42" s="105" t="n">
        <v>0.16338</v>
      </c>
      <c r="E42" s="105" t="n">
        <v>0.145796</v>
      </c>
      <c r="F42" s="105" t="n">
        <v>0.131799</v>
      </c>
      <c r="G42" s="105" t="n">
        <v>0.120238</v>
      </c>
      <c r="H42" s="105" t="n">
        <v>0.11078</v>
      </c>
      <c r="I42" s="105" t="n">
        <v>0.10239</v>
      </c>
      <c r="J42" s="105" t="n">
        <v>0.09590700000000001</v>
      </c>
      <c r="K42" s="105" t="n">
        <v>0.09081400000000001</v>
      </c>
      <c r="L42" s="105" t="n">
        <v>0.086698</v>
      </c>
      <c r="M42" s="105" t="n">
        <v>0.08322599999999999</v>
      </c>
      <c r="N42" s="105" t="n">
        <v>0.080884</v>
      </c>
      <c r="O42" s="105" t="n">
        <v>0.078847</v>
      </c>
      <c r="P42" s="105" t="n">
        <v>0.076834</v>
      </c>
      <c r="Q42" s="105" t="n">
        <v>0.07523100000000001</v>
      </c>
      <c r="R42" s="105" t="n">
        <v>0.074112</v>
      </c>
      <c r="S42" s="105" t="n">
        <v>0.073337</v>
      </c>
      <c r="T42" s="105" t="n">
        <v>0.072411</v>
      </c>
      <c r="U42" s="105" t="n">
        <v>0.07169200000000001</v>
      </c>
      <c r="V42" s="105" t="n">
        <v>0.07115299999999999</v>
      </c>
      <c r="W42" s="105" t="n">
        <v>0.070799</v>
      </c>
      <c r="X42" s="105" t="n">
        <v>0.070521</v>
      </c>
      <c r="Y42" s="105" t="n">
        <v>0.07037599999999999</v>
      </c>
      <c r="Z42" s="105" t="n">
        <v>0.070075</v>
      </c>
      <c r="AA42" s="105" t="n">
        <v>0.069827</v>
      </c>
      <c r="AB42" s="105" t="n">
        <v>0.069826</v>
      </c>
      <c r="AC42" s="105" t="n">
        <v>0.070007</v>
      </c>
      <c r="AD42" s="105" t="n">
        <v>0.070284</v>
      </c>
      <c r="AE42" s="105" t="n">
        <v>0.070647</v>
      </c>
      <c r="AF42" s="105" t="n">
        <v>0.07104000000000001</v>
      </c>
      <c r="AG42" s="105" t="n">
        <v>0.071465</v>
      </c>
      <c r="AH42" s="105" t="n">
        <v>0.07181</v>
      </c>
      <c r="AI42" s="103" t="n">
        <v>-0.030242</v>
      </c>
      <c r="AJ42" s="106" t="n"/>
      <c r="AK42" s="104" t="n"/>
    </row>
    <row r="43" ht="15" customHeight="1" s="44">
      <c r="A43" s="62" t="inlineStr">
        <is>
          <t>FTE000:da_LiquefiedPetr</t>
        </is>
      </c>
      <c r="B43" s="66" t="inlineStr">
        <is>
          <t xml:space="preserve">      Propane</t>
        </is>
      </c>
      <c r="C43" s="105" t="n">
        <v>0.03804</v>
      </c>
      <c r="D43" s="105" t="n">
        <v>0.041971</v>
      </c>
      <c r="E43" s="105" t="n">
        <v>0.044823</v>
      </c>
      <c r="F43" s="105" t="n">
        <v>0.04753</v>
      </c>
      <c r="G43" s="105" t="n">
        <v>0.049609</v>
      </c>
      <c r="H43" s="105" t="n">
        <v>0.051239</v>
      </c>
      <c r="I43" s="105" t="n">
        <v>0.052448</v>
      </c>
      <c r="J43" s="105" t="n">
        <v>0.0535</v>
      </c>
      <c r="K43" s="105" t="n">
        <v>0.054329</v>
      </c>
      <c r="L43" s="105" t="n">
        <v>0.055082</v>
      </c>
      <c r="M43" s="105" t="n">
        <v>0.055632</v>
      </c>
      <c r="N43" s="105" t="n">
        <v>0.056097</v>
      </c>
      <c r="O43" s="105" t="n">
        <v>0.056447</v>
      </c>
      <c r="P43" s="105" t="n">
        <v>0.056627</v>
      </c>
      <c r="Q43" s="105" t="n">
        <v>0.056806</v>
      </c>
      <c r="R43" s="105" t="n">
        <v>0.057147</v>
      </c>
      <c r="S43" s="105" t="n">
        <v>0.057472</v>
      </c>
      <c r="T43" s="105" t="n">
        <v>0.057721</v>
      </c>
      <c r="U43" s="105" t="n">
        <v>0.058056</v>
      </c>
      <c r="V43" s="105" t="n">
        <v>0.058468</v>
      </c>
      <c r="W43" s="105" t="n">
        <v>0.058936</v>
      </c>
      <c r="X43" s="105" t="n">
        <v>0.059604</v>
      </c>
      <c r="Y43" s="105" t="n">
        <v>0.060396</v>
      </c>
      <c r="Z43" s="105" t="n">
        <v>0.061194</v>
      </c>
      <c r="AA43" s="105" t="n">
        <v>0.06207</v>
      </c>
      <c r="AB43" s="105" t="n">
        <v>0.062976</v>
      </c>
      <c r="AC43" s="105" t="n">
        <v>0.063912</v>
      </c>
      <c r="AD43" s="105" t="n">
        <v>0.06485399999999999</v>
      </c>
      <c r="AE43" s="105" t="n">
        <v>0.06583799999999999</v>
      </c>
      <c r="AF43" s="105" t="n">
        <v>0.066813</v>
      </c>
      <c r="AG43" s="105" t="n">
        <v>0.06782100000000001</v>
      </c>
      <c r="AH43" s="105" t="n">
        <v>0.06875100000000001</v>
      </c>
      <c r="AI43" s="103" t="n">
        <v>0.019275</v>
      </c>
      <c r="AJ43" s="106" t="n"/>
      <c r="AK43" s="104" t="n"/>
    </row>
    <row r="44" ht="15" customHeight="1" s="44">
      <c r="A44" s="62" t="inlineStr">
        <is>
          <t>FTE000:da_CompressedNat</t>
        </is>
      </c>
      <c r="B44" s="66" t="inlineStr">
        <is>
          <t xml:space="preserve">      Compressed/Liquefied Natural Gas</t>
        </is>
      </c>
      <c r="C44" s="105" t="n">
        <v>2.235852</v>
      </c>
      <c r="D44" s="105" t="n">
        <v>2.294092</v>
      </c>
      <c r="E44" s="105" t="n">
        <v>2.313642</v>
      </c>
      <c r="F44" s="105" t="n">
        <v>2.329923</v>
      </c>
      <c r="G44" s="105" t="n">
        <v>2.326424</v>
      </c>
      <c r="H44" s="105" t="n">
        <v>2.312598</v>
      </c>
      <c r="I44" s="105" t="n">
        <v>2.289191</v>
      </c>
      <c r="J44" s="105" t="n">
        <v>2.268653</v>
      </c>
      <c r="K44" s="105" t="n">
        <v>2.249985</v>
      </c>
      <c r="L44" s="105" t="n">
        <v>2.243433</v>
      </c>
      <c r="M44" s="105" t="n">
        <v>2.246753</v>
      </c>
      <c r="N44" s="105" t="n">
        <v>2.262235</v>
      </c>
      <c r="O44" s="105" t="n">
        <v>2.292358</v>
      </c>
      <c r="P44" s="105" t="n">
        <v>2.34076</v>
      </c>
      <c r="Q44" s="105" t="n">
        <v>2.411506</v>
      </c>
      <c r="R44" s="105" t="n">
        <v>2.510618</v>
      </c>
      <c r="S44" s="105" t="n">
        <v>2.630856</v>
      </c>
      <c r="T44" s="105" t="n">
        <v>2.773483</v>
      </c>
      <c r="U44" s="105" t="n">
        <v>2.944429</v>
      </c>
      <c r="V44" s="105" t="n">
        <v>3.143528</v>
      </c>
      <c r="W44" s="105" t="n">
        <v>3.370167</v>
      </c>
      <c r="X44" s="105" t="n">
        <v>3.635866</v>
      </c>
      <c r="Y44" s="105" t="n">
        <v>3.938669</v>
      </c>
      <c r="Z44" s="105" t="n">
        <v>4.272655</v>
      </c>
      <c r="AA44" s="105" t="n">
        <v>4.644774</v>
      </c>
      <c r="AB44" s="105" t="n">
        <v>5.057903</v>
      </c>
      <c r="AC44" s="105" t="n">
        <v>5.510164</v>
      </c>
      <c r="AD44" s="105" t="n">
        <v>6.002062</v>
      </c>
      <c r="AE44" s="105" t="n">
        <v>6.544871</v>
      </c>
      <c r="AF44" s="105" t="n">
        <v>7.133276</v>
      </c>
      <c r="AG44" s="105" t="n">
        <v>7.782035</v>
      </c>
      <c r="AH44" s="105" t="n">
        <v>8.48447</v>
      </c>
      <c r="AI44" s="103" t="n">
        <v>0.043959</v>
      </c>
      <c r="AJ44" s="106" t="n"/>
      <c r="AK44" s="104" t="n"/>
    </row>
    <row r="45" ht="15" customHeight="1" s="44">
      <c r="A45" s="62" t="inlineStr">
        <is>
          <t>FTE000:da_ethanolflex</t>
        </is>
      </c>
      <c r="B45" s="66" t="inlineStr">
        <is>
          <t xml:space="preserve">      Ethanol-Flex Fuel</t>
        </is>
      </c>
      <c r="C45" s="105" t="n">
        <v>0</v>
      </c>
      <c r="D45" s="105" t="n">
        <v>0</v>
      </c>
      <c r="E45" s="105" t="n">
        <v>0</v>
      </c>
      <c r="F45" s="105" t="n">
        <v>0</v>
      </c>
      <c r="G45" s="105" t="n">
        <v>0</v>
      </c>
      <c r="H45" s="105" t="n">
        <v>0</v>
      </c>
      <c r="I45" s="105" t="n">
        <v>0</v>
      </c>
      <c r="J45" s="105" t="n">
        <v>0</v>
      </c>
      <c r="K45" s="105" t="n">
        <v>0</v>
      </c>
      <c r="L45" s="105" t="n">
        <v>0</v>
      </c>
      <c r="M45" s="105" t="n">
        <v>0</v>
      </c>
      <c r="N45" s="105" t="n">
        <v>0</v>
      </c>
      <c r="O45" s="105" t="n">
        <v>0</v>
      </c>
      <c r="P45" s="105" t="n">
        <v>0</v>
      </c>
      <c r="Q45" s="105" t="n">
        <v>0</v>
      </c>
      <c r="R45" s="105" t="n">
        <v>0</v>
      </c>
      <c r="S45" s="105" t="n">
        <v>0</v>
      </c>
      <c r="T45" s="105" t="n">
        <v>0</v>
      </c>
      <c r="U45" s="105" t="n">
        <v>0</v>
      </c>
      <c r="V45" s="105" t="n">
        <v>0</v>
      </c>
      <c r="W45" s="105" t="n">
        <v>0</v>
      </c>
      <c r="X45" s="105" t="n">
        <v>0</v>
      </c>
      <c r="Y45" s="105" t="n">
        <v>0</v>
      </c>
      <c r="Z45" s="105" t="n">
        <v>0</v>
      </c>
      <c r="AA45" s="105" t="n">
        <v>0</v>
      </c>
      <c r="AB45" s="105" t="n">
        <v>0</v>
      </c>
      <c r="AC45" s="105" t="n">
        <v>0</v>
      </c>
      <c r="AD45" s="105" t="n">
        <v>0</v>
      </c>
      <c r="AE45" s="105" t="n">
        <v>0</v>
      </c>
      <c r="AF45" s="105" t="n">
        <v>0</v>
      </c>
      <c r="AG45" s="105" t="n">
        <v>0</v>
      </c>
      <c r="AH45" s="105" t="n">
        <v>0</v>
      </c>
      <c r="AI45" s="103" t="inlineStr">
        <is>
          <t>- -</t>
        </is>
      </c>
      <c r="AJ45" s="106" t="n"/>
      <c r="AK45" s="104" t="n"/>
    </row>
    <row r="46" ht="15" customHeight="1" s="44">
      <c r="A46" s="62" t="inlineStr">
        <is>
          <t>FTE000:da_electric</t>
        </is>
      </c>
      <c r="B46" s="66" t="inlineStr">
        <is>
          <t xml:space="preserve">      Electric</t>
        </is>
      </c>
      <c r="C46" s="105" t="n">
        <v>0</v>
      </c>
      <c r="D46" s="105" t="n">
        <v>0.001117</v>
      </c>
      <c r="E46" s="105" t="n">
        <v>0.002085</v>
      </c>
      <c r="F46" s="105" t="n">
        <v>0.003144</v>
      </c>
      <c r="G46" s="105" t="n">
        <v>0.004221</v>
      </c>
      <c r="H46" s="105" t="n">
        <v>0.005313</v>
      </c>
      <c r="I46" s="105" t="n">
        <v>0.006408</v>
      </c>
      <c r="J46" s="105" t="n">
        <v>0.007517</v>
      </c>
      <c r="K46" s="105" t="n">
        <v>0.008626</v>
      </c>
      <c r="L46" s="105" t="n">
        <v>0.00975</v>
      </c>
      <c r="M46" s="105" t="n">
        <v>0.010869</v>
      </c>
      <c r="N46" s="105" t="n">
        <v>0.011978</v>
      </c>
      <c r="O46" s="105" t="n">
        <v>0.013066</v>
      </c>
      <c r="P46" s="105" t="n">
        <v>0.014117</v>
      </c>
      <c r="Q46" s="105" t="n">
        <v>0.015129</v>
      </c>
      <c r="R46" s="105" t="n">
        <v>0.016129</v>
      </c>
      <c r="S46" s="105" t="n">
        <v>0.017076</v>
      </c>
      <c r="T46" s="105" t="n">
        <v>0.017963</v>
      </c>
      <c r="U46" s="105" t="n">
        <v>0.018829</v>
      </c>
      <c r="V46" s="105" t="n">
        <v>0.0197</v>
      </c>
      <c r="W46" s="105" t="n">
        <v>0.020548</v>
      </c>
      <c r="X46" s="105" t="n">
        <v>0.021418</v>
      </c>
      <c r="Y46" s="105" t="n">
        <v>0.022304</v>
      </c>
      <c r="Z46" s="105" t="n">
        <v>0.023211</v>
      </c>
      <c r="AA46" s="105" t="n">
        <v>0.024145</v>
      </c>
      <c r="AB46" s="105" t="n">
        <v>0.025102</v>
      </c>
      <c r="AC46" s="105" t="n">
        <v>0.026086</v>
      </c>
      <c r="AD46" s="105" t="n">
        <v>0.027091</v>
      </c>
      <c r="AE46" s="105" t="n">
        <v>0.028131</v>
      </c>
      <c r="AF46" s="105" t="n">
        <v>0.029186</v>
      </c>
      <c r="AG46" s="105" t="n">
        <v>0.030284</v>
      </c>
      <c r="AH46" s="105" t="n">
        <v>0.031376</v>
      </c>
      <c r="AI46" s="103" t="inlineStr">
        <is>
          <t>- -</t>
        </is>
      </c>
      <c r="AJ46" s="106" t="n"/>
      <c r="AK46" s="104" t="n"/>
    </row>
    <row r="47" ht="15" customHeight="1" s="44">
      <c r="A47" s="62" t="inlineStr">
        <is>
          <t>FTE000:da_plugindiesel</t>
        </is>
      </c>
      <c r="B47" s="66" t="inlineStr">
        <is>
          <t xml:space="preserve">      Plug-in Diesel Hybrid</t>
        </is>
      </c>
      <c r="C47" s="105" t="n">
        <v>0.001002</v>
      </c>
      <c r="D47" s="105" t="n">
        <v>0.002483</v>
      </c>
      <c r="E47" s="105" t="n">
        <v>0.003793</v>
      </c>
      <c r="F47" s="105" t="n">
        <v>0.005235</v>
      </c>
      <c r="G47" s="105" t="n">
        <v>0.0067</v>
      </c>
      <c r="H47" s="105" t="n">
        <v>0.008182</v>
      </c>
      <c r="I47" s="105" t="n">
        <v>0.00966</v>
      </c>
      <c r="J47" s="105" t="n">
        <v>0.011147</v>
      </c>
      <c r="K47" s="105" t="n">
        <v>0.012624</v>
      </c>
      <c r="L47" s="105" t="n">
        <v>0.014112</v>
      </c>
      <c r="M47" s="105" t="n">
        <v>0.015585</v>
      </c>
      <c r="N47" s="105" t="n">
        <v>0.017038</v>
      </c>
      <c r="O47" s="105" t="n">
        <v>0.018458</v>
      </c>
      <c r="P47" s="105" t="n">
        <v>0.019827</v>
      </c>
      <c r="Q47" s="105" t="n">
        <v>0.021146</v>
      </c>
      <c r="R47" s="105" t="n">
        <v>0.022457</v>
      </c>
      <c r="S47" s="105" t="n">
        <v>0.023709</v>
      </c>
      <c r="T47" s="105" t="n">
        <v>0.024896</v>
      </c>
      <c r="U47" s="105" t="n">
        <v>0.026055</v>
      </c>
      <c r="V47" s="105" t="n">
        <v>0.027203</v>
      </c>
      <c r="W47" s="105" t="n">
        <v>0.028325</v>
      </c>
      <c r="X47" s="105" t="n">
        <v>0.029509</v>
      </c>
      <c r="Y47" s="105" t="n">
        <v>0.030726</v>
      </c>
      <c r="Z47" s="105" t="n">
        <v>0.03196</v>
      </c>
      <c r="AA47" s="105" t="n">
        <v>0.033231</v>
      </c>
      <c r="AB47" s="105" t="n">
        <v>0.034534</v>
      </c>
      <c r="AC47" s="105" t="n">
        <v>0.035875</v>
      </c>
      <c r="AD47" s="105" t="n">
        <v>0.037244</v>
      </c>
      <c r="AE47" s="105" t="n">
        <v>0.038661</v>
      </c>
      <c r="AF47" s="105" t="n">
        <v>0.040098</v>
      </c>
      <c r="AG47" s="105" t="n">
        <v>0.041596</v>
      </c>
      <c r="AH47" s="105" t="n">
        <v>0.043085</v>
      </c>
      <c r="AI47" s="103" t="n">
        <v>0.128986</v>
      </c>
      <c r="AJ47" s="106" t="n"/>
      <c r="AK47" s="104" t="n"/>
    </row>
    <row r="48" ht="15" customHeight="1" s="44">
      <c r="A48" s="62" t="inlineStr">
        <is>
          <t>FTE000:da_plugingasolin</t>
        </is>
      </c>
      <c r="B48" s="66" t="inlineStr">
        <is>
          <t xml:space="preserve">      Plug-in Gasoline Hybrid</t>
        </is>
      </c>
      <c r="C48" s="105" t="n">
        <v>0.001079</v>
      </c>
      <c r="D48" s="105" t="n">
        <v>0.002627</v>
      </c>
      <c r="E48" s="105" t="n">
        <v>0.003996</v>
      </c>
      <c r="F48" s="105" t="n">
        <v>0.005505</v>
      </c>
      <c r="G48" s="105" t="n">
        <v>0.007037</v>
      </c>
      <c r="H48" s="105" t="n">
        <v>0.008586999999999999</v>
      </c>
      <c r="I48" s="105" t="n">
        <v>0.010131</v>
      </c>
      <c r="J48" s="105" t="n">
        <v>0.011686</v>
      </c>
      <c r="K48" s="105" t="n">
        <v>0.013229</v>
      </c>
      <c r="L48" s="105" t="n">
        <v>0.014785</v>
      </c>
      <c r="M48" s="105" t="n">
        <v>0.016324</v>
      </c>
      <c r="N48" s="105" t="n">
        <v>0.017841</v>
      </c>
      <c r="O48" s="105" t="n">
        <v>0.019325</v>
      </c>
      <c r="P48" s="105" t="n">
        <v>0.020754</v>
      </c>
      <c r="Q48" s="105" t="n">
        <v>0.022132</v>
      </c>
      <c r="R48" s="105" t="n">
        <v>0.023502</v>
      </c>
      <c r="S48" s="105" t="n">
        <v>0.02481</v>
      </c>
      <c r="T48" s="105" t="n">
        <v>0.026051</v>
      </c>
      <c r="U48" s="105" t="n">
        <v>0.027261</v>
      </c>
      <c r="V48" s="105" t="n">
        <v>0.028461</v>
      </c>
      <c r="W48" s="105" t="n">
        <v>0.029634</v>
      </c>
      <c r="X48" s="105" t="n">
        <v>0.030872</v>
      </c>
      <c r="Y48" s="105" t="n">
        <v>0.032145</v>
      </c>
      <c r="Z48" s="105" t="n">
        <v>0.033435</v>
      </c>
      <c r="AA48" s="105" t="n">
        <v>0.034765</v>
      </c>
      <c r="AB48" s="105" t="n">
        <v>0.036128</v>
      </c>
      <c r="AC48" s="105" t="n">
        <v>0.037529</v>
      </c>
      <c r="AD48" s="105" t="n">
        <v>0.038961</v>
      </c>
      <c r="AE48" s="105" t="n">
        <v>0.040444</v>
      </c>
      <c r="AF48" s="105" t="n">
        <v>0.041947</v>
      </c>
      <c r="AG48" s="105" t="n">
        <v>0.043513</v>
      </c>
      <c r="AH48" s="105" t="n">
        <v>0.045071</v>
      </c>
      <c r="AI48" s="103" t="n">
        <v>0.127928</v>
      </c>
      <c r="AJ48" s="106" t="n"/>
      <c r="AK48" s="104" t="n"/>
    </row>
    <row r="49" ht="15" customHeight="1" s="44">
      <c r="A49" s="62" t="inlineStr">
        <is>
          <t>FTE000:da_fuelcell</t>
        </is>
      </c>
      <c r="B49" s="66" t="inlineStr">
        <is>
          <t xml:space="preserve">      Fuel Cell</t>
        </is>
      </c>
      <c r="C49" s="105" t="n">
        <v>0.001173</v>
      </c>
      <c r="D49" s="105" t="n">
        <v>0.003277</v>
      </c>
      <c r="E49" s="105" t="n">
        <v>0.005132</v>
      </c>
      <c r="F49" s="105" t="n">
        <v>0.007174</v>
      </c>
      <c r="G49" s="105" t="n">
        <v>0.009247</v>
      </c>
      <c r="H49" s="105" t="n">
        <v>0.011345</v>
      </c>
      <c r="I49" s="105" t="n">
        <v>0.013439</v>
      </c>
      <c r="J49" s="105" t="n">
        <v>0.01555</v>
      </c>
      <c r="K49" s="105" t="n">
        <v>0.017647</v>
      </c>
      <c r="L49" s="105" t="n">
        <v>0.019764</v>
      </c>
      <c r="M49" s="105" t="n">
        <v>0.021861</v>
      </c>
      <c r="N49" s="105" t="n">
        <v>0.02393</v>
      </c>
      <c r="O49" s="105" t="n">
        <v>0.025955</v>
      </c>
      <c r="P49" s="105" t="n">
        <v>0.027907</v>
      </c>
      <c r="Q49" s="105" t="n">
        <v>0.029788</v>
      </c>
      <c r="R49" s="105" t="n">
        <v>0.031656</v>
      </c>
      <c r="S49" s="105" t="n">
        <v>0.033437</v>
      </c>
      <c r="T49" s="105" t="n">
        <v>0.035122</v>
      </c>
      <c r="U49" s="105" t="n">
        <v>0.036766</v>
      </c>
      <c r="V49" s="105" t="n">
        <v>0.0384</v>
      </c>
      <c r="W49" s="105" t="n">
        <v>0.039996</v>
      </c>
      <c r="X49" s="105" t="n">
        <v>0.041672</v>
      </c>
      <c r="Y49" s="105" t="n">
        <v>0.043391</v>
      </c>
      <c r="Z49" s="105" t="n">
        <v>0.045137</v>
      </c>
      <c r="AA49" s="105" t="n">
        <v>0.046937</v>
      </c>
      <c r="AB49" s="105" t="n">
        <v>0.04878</v>
      </c>
      <c r="AC49" s="105" t="n">
        <v>0.050677</v>
      </c>
      <c r="AD49" s="105" t="n">
        <v>0.052614</v>
      </c>
      <c r="AE49" s="105" t="n">
        <v>0.05462</v>
      </c>
      <c r="AF49" s="105" t="n">
        <v>0.056653</v>
      </c>
      <c r="AG49" s="105" t="n">
        <v>0.058772</v>
      </c>
      <c r="AH49" s="105" t="n">
        <v>0.060879</v>
      </c>
      <c r="AI49" s="103" t="n">
        <v>0.135882</v>
      </c>
      <c r="AJ49" s="106" t="n"/>
      <c r="AK49" s="104" t="n"/>
    </row>
    <row r="50" ht="15" customHeight="1" s="44">
      <c r="A50" s="62" t="inlineStr">
        <is>
          <t>FTE000:da_HeavySubtotal</t>
        </is>
      </c>
      <c r="B50" s="66" t="inlineStr">
        <is>
          <t xml:space="preserve">        Heavy Subtotal</t>
        </is>
      </c>
      <c r="C50" s="105" t="n">
        <v>187.57428</v>
      </c>
      <c r="D50" s="105" t="n">
        <v>188.860306</v>
      </c>
      <c r="E50" s="105" t="n">
        <v>189.45253</v>
      </c>
      <c r="F50" s="105" t="n">
        <v>191.521072</v>
      </c>
      <c r="G50" s="105" t="n">
        <v>193.176407</v>
      </c>
      <c r="H50" s="105" t="n">
        <v>194.81842</v>
      </c>
      <c r="I50" s="105" t="n">
        <v>196.18956</v>
      </c>
      <c r="J50" s="105" t="n">
        <v>197.636185</v>
      </c>
      <c r="K50" s="105" t="n">
        <v>198.713272</v>
      </c>
      <c r="L50" s="105" t="n">
        <v>199.941696</v>
      </c>
      <c r="M50" s="105" t="n">
        <v>201.038483</v>
      </c>
      <c r="N50" s="105" t="n">
        <v>202.179306</v>
      </c>
      <c r="O50" s="105" t="n">
        <v>203.372665</v>
      </c>
      <c r="P50" s="105" t="n">
        <v>204.406937</v>
      </c>
      <c r="Q50" s="105" t="n">
        <v>205.350052</v>
      </c>
      <c r="R50" s="105" t="n">
        <v>206.584869</v>
      </c>
      <c r="S50" s="105" t="n">
        <v>207.594498</v>
      </c>
      <c r="T50" s="105" t="n">
        <v>208.243805</v>
      </c>
      <c r="U50" s="105" t="n">
        <v>208.87114</v>
      </c>
      <c r="V50" s="105" t="n">
        <v>209.529037</v>
      </c>
      <c r="W50" s="105" t="n">
        <v>210.126297</v>
      </c>
      <c r="X50" s="105" t="n">
        <v>211.200027</v>
      </c>
      <c r="Y50" s="105" t="n">
        <v>212.3797</v>
      </c>
      <c r="Z50" s="105" t="n">
        <v>213.476349</v>
      </c>
      <c r="AA50" s="105" t="n">
        <v>214.706329</v>
      </c>
      <c r="AB50" s="105" t="n">
        <v>215.920547</v>
      </c>
      <c r="AC50" s="105" t="n">
        <v>217.085876</v>
      </c>
      <c r="AD50" s="105" t="n">
        <v>218.06192</v>
      </c>
      <c r="AE50" s="105" t="n">
        <v>218.984634</v>
      </c>
      <c r="AF50" s="105" t="n">
        <v>219.717468</v>
      </c>
      <c r="AG50" s="105" t="n">
        <v>220.485291</v>
      </c>
      <c r="AH50" s="105" t="n">
        <v>220.91301</v>
      </c>
      <c r="AI50" s="103" t="n">
        <v>0.005291</v>
      </c>
      <c r="AJ50" s="106" t="n"/>
      <c r="AK50" s="104" t="n"/>
    </row>
    <row r="51" ht="15" customHeight="1" s="44">
      <c r="A51" s="62" t="inlineStr">
        <is>
          <t>FTE000:da_TotalVehicleM</t>
        </is>
      </c>
      <c r="B51" s="65" t="inlineStr">
        <is>
          <t xml:space="preserve">  Total Vehicle Miles Traveled</t>
        </is>
      </c>
      <c r="C51" s="109" t="n">
        <v>304.293579</v>
      </c>
      <c r="D51" s="109" t="n">
        <v>306.006134</v>
      </c>
      <c r="E51" s="109" t="n">
        <v>308.100922</v>
      </c>
      <c r="F51" s="109" t="n">
        <v>312.458679</v>
      </c>
      <c r="G51" s="109" t="n">
        <v>316.32663</v>
      </c>
      <c r="H51" s="109" t="n">
        <v>320.285339</v>
      </c>
      <c r="I51" s="109" t="n">
        <v>323.850647</v>
      </c>
      <c r="J51" s="109" t="n">
        <v>327.682587</v>
      </c>
      <c r="K51" s="109" t="n">
        <v>331.151093</v>
      </c>
      <c r="L51" s="109" t="n">
        <v>335.136963</v>
      </c>
      <c r="M51" s="109" t="n">
        <v>339.104919</v>
      </c>
      <c r="N51" s="109" t="n">
        <v>343.324219</v>
      </c>
      <c r="O51" s="109" t="n">
        <v>347.774811</v>
      </c>
      <c r="P51" s="109" t="n">
        <v>352.137726</v>
      </c>
      <c r="Q51" s="109" t="n">
        <v>356.454468</v>
      </c>
      <c r="R51" s="109" t="n">
        <v>361.384216</v>
      </c>
      <c r="S51" s="109" t="n">
        <v>366.036591</v>
      </c>
      <c r="T51" s="109" t="n">
        <v>370.158569</v>
      </c>
      <c r="U51" s="109" t="n">
        <v>374.227722</v>
      </c>
      <c r="V51" s="109" t="n">
        <v>378.298798</v>
      </c>
      <c r="W51" s="109" t="n">
        <v>382.299774</v>
      </c>
      <c r="X51" s="109" t="n">
        <v>387.116577</v>
      </c>
      <c r="Y51" s="109" t="n">
        <v>392.122101</v>
      </c>
      <c r="Z51" s="109" t="n">
        <v>396.887573</v>
      </c>
      <c r="AA51" s="109" t="n">
        <v>401.975281</v>
      </c>
      <c r="AB51" s="109" t="n">
        <v>407.174805</v>
      </c>
      <c r="AC51" s="109" t="n">
        <v>412.469604</v>
      </c>
      <c r="AD51" s="109" t="n">
        <v>417.647644</v>
      </c>
      <c r="AE51" s="109" t="n">
        <v>422.971558</v>
      </c>
      <c r="AF51" s="109" t="n">
        <v>428.158112</v>
      </c>
      <c r="AG51" s="109" t="n">
        <v>433.590027</v>
      </c>
      <c r="AH51" s="109" t="n">
        <v>438.575073</v>
      </c>
      <c r="AI51" s="107" t="n">
        <v>0.011861</v>
      </c>
      <c r="AJ51" s="109" t="n"/>
      <c r="AK51" s="107" t="n"/>
    </row>
    <row r="53" ht="15" customHeight="1" s="44">
      <c r="A53" s="58" t="n"/>
      <c r="B53" s="65" t="inlineStr">
        <is>
          <t xml:space="preserve">  Consumption (trillion Btu)</t>
        </is>
      </c>
      <c r="C53" s="58" t="n"/>
      <c r="D53" s="58" t="n"/>
      <c r="E53" s="58" t="n"/>
      <c r="F53" s="58" t="n"/>
      <c r="G53" s="58" t="n"/>
      <c r="H53" s="58" t="n"/>
      <c r="I53" s="58" t="n"/>
      <c r="J53" s="58" t="n"/>
      <c r="K53" s="58" t="n"/>
      <c r="L53" s="58" t="n"/>
      <c r="M53" s="58" t="n"/>
      <c r="N53" s="58" t="n"/>
      <c r="O53" s="58" t="n"/>
      <c r="P53" s="58" t="n"/>
      <c r="Q53" s="58" t="n"/>
      <c r="R53" s="58" t="n"/>
      <c r="S53" s="58" t="n"/>
      <c r="T53" s="58" t="n"/>
      <c r="U53" s="58" t="n"/>
      <c r="V53" s="58" t="n"/>
      <c r="W53" s="58" t="n"/>
      <c r="X53" s="58" t="n"/>
      <c r="Y53" s="58" t="n"/>
      <c r="Z53" s="58" t="n"/>
      <c r="AA53" s="58" t="n"/>
      <c r="AB53" s="58" t="n"/>
      <c r="AC53" s="58" t="n"/>
      <c r="AD53" s="58" t="n"/>
      <c r="AE53" s="58" t="n"/>
      <c r="AF53" s="58" t="n"/>
      <c r="AG53" s="58" t="n"/>
      <c r="AH53" s="58" t="n"/>
      <c r="AI53" s="58" t="n"/>
    </row>
    <row r="54" ht="15" customHeight="1" s="44">
      <c r="A54" s="58" t="n"/>
      <c r="B54" s="65" t="inlineStr">
        <is>
          <t xml:space="preserve">    Light Medium</t>
        </is>
      </c>
      <c r="C54" s="58" t="n"/>
      <c r="D54" s="58" t="n"/>
      <c r="E54" s="58" t="n"/>
      <c r="F54" s="58" t="n"/>
      <c r="G54" s="58" t="n"/>
      <c r="H54" s="58" t="n"/>
      <c r="I54" s="58" t="n"/>
      <c r="J54" s="58" t="n"/>
      <c r="K54" s="58" t="n"/>
      <c r="L54" s="58" t="n"/>
      <c r="M54" s="58" t="n"/>
      <c r="N54" s="58" t="n"/>
      <c r="O54" s="58" t="n"/>
      <c r="P54" s="58" t="n"/>
      <c r="Q54" s="58" t="n"/>
      <c r="R54" s="58" t="n"/>
      <c r="S54" s="58" t="n"/>
      <c r="T54" s="58" t="n"/>
      <c r="U54" s="58" t="n"/>
      <c r="V54" s="58" t="n"/>
      <c r="W54" s="58" t="n"/>
      <c r="X54" s="58" t="n"/>
      <c r="Y54" s="58" t="n"/>
      <c r="Z54" s="58" t="n"/>
      <c r="AA54" s="58" t="n"/>
      <c r="AB54" s="58" t="n"/>
      <c r="AC54" s="58" t="n"/>
      <c r="AD54" s="58" t="n"/>
      <c r="AE54" s="58" t="n"/>
      <c r="AF54" s="58" t="n"/>
      <c r="AG54" s="58" t="n"/>
      <c r="AH54" s="58" t="n"/>
      <c r="AI54" s="58" t="n"/>
    </row>
    <row r="55" ht="15" customHeight="1" s="44">
      <c r="A55" s="62" t="inlineStr">
        <is>
          <t>FTE000:lm_use_stk_Dies</t>
        </is>
      </c>
      <c r="B55" s="66" t="inlineStr">
        <is>
          <t xml:space="preserve">      Diesel</t>
        </is>
      </c>
      <c r="C55" s="105" t="n">
        <v>441.157196</v>
      </c>
      <c r="D55" s="105" t="n">
        <v>437.892059</v>
      </c>
      <c r="E55" s="105" t="n">
        <v>439.831604</v>
      </c>
      <c r="F55" s="105" t="n">
        <v>441.867798</v>
      </c>
      <c r="G55" s="105" t="n">
        <v>442.722656</v>
      </c>
      <c r="H55" s="105" t="n">
        <v>443.043365</v>
      </c>
      <c r="I55" s="105" t="n">
        <v>442.075134</v>
      </c>
      <c r="J55" s="105" t="n">
        <v>440.675598</v>
      </c>
      <c r="K55" s="105" t="n">
        <v>438.605927</v>
      </c>
      <c r="L55" s="105" t="n">
        <v>437.861389</v>
      </c>
      <c r="M55" s="105" t="n">
        <v>437.504883</v>
      </c>
      <c r="N55" s="105" t="n">
        <v>438.107391</v>
      </c>
      <c r="O55" s="105" t="n">
        <v>439.708984</v>
      </c>
      <c r="P55" s="105" t="n">
        <v>441.313965</v>
      </c>
      <c r="Q55" s="105" t="n">
        <v>443.058838</v>
      </c>
      <c r="R55" s="105" t="n">
        <v>446.01413</v>
      </c>
      <c r="S55" s="105" t="n">
        <v>448.987946</v>
      </c>
      <c r="T55" s="105" t="n">
        <v>451.225647</v>
      </c>
      <c r="U55" s="105" t="n">
        <v>453.139801</v>
      </c>
      <c r="V55" s="105" t="n">
        <v>454.895203</v>
      </c>
      <c r="W55" s="105" t="n">
        <v>456.479706</v>
      </c>
      <c r="X55" s="105" t="n">
        <v>458.655701</v>
      </c>
      <c r="Y55" s="105" t="n">
        <v>460.710449</v>
      </c>
      <c r="Z55" s="105" t="n">
        <v>462.07254</v>
      </c>
      <c r="AA55" s="105" t="n">
        <v>463.729492</v>
      </c>
      <c r="AB55" s="105" t="n">
        <v>465.606323</v>
      </c>
      <c r="AC55" s="105" t="n">
        <v>467.83371</v>
      </c>
      <c r="AD55" s="105" t="n">
        <v>470.271332</v>
      </c>
      <c r="AE55" s="105" t="n">
        <v>473.203644</v>
      </c>
      <c r="AF55" s="105" t="n">
        <v>476.208191</v>
      </c>
      <c r="AG55" s="105" t="n">
        <v>479.492859</v>
      </c>
      <c r="AH55" s="105" t="n">
        <v>482.502869</v>
      </c>
      <c r="AI55" s="103" t="n">
        <v>0.002894</v>
      </c>
      <c r="AJ55" s="106" t="n"/>
      <c r="AK55" s="104" t="n"/>
    </row>
    <row r="56" ht="15" customHeight="1" s="44">
      <c r="A56" s="62" t="inlineStr">
        <is>
          <t>FTE000:lm_use_stk_Gas</t>
        </is>
      </c>
      <c r="B56" s="66" t="inlineStr">
        <is>
          <t xml:space="preserve">      Motor Gasoline</t>
        </is>
      </c>
      <c r="C56" s="105" t="n">
        <v>165.25325</v>
      </c>
      <c r="D56" s="105" t="n">
        <v>163.771744</v>
      </c>
      <c r="E56" s="105" t="n">
        <v>164.810593</v>
      </c>
      <c r="F56" s="105" t="n">
        <v>166.247406</v>
      </c>
      <c r="G56" s="105" t="n">
        <v>167.479294</v>
      </c>
      <c r="H56" s="105" t="n">
        <v>168.643234</v>
      </c>
      <c r="I56" s="105" t="n">
        <v>169.56105</v>
      </c>
      <c r="J56" s="105" t="n">
        <v>170.661865</v>
      </c>
      <c r="K56" s="105" t="n">
        <v>171.592682</v>
      </c>
      <c r="L56" s="105" t="n">
        <v>172.839951</v>
      </c>
      <c r="M56" s="105" t="n">
        <v>174.330719</v>
      </c>
      <c r="N56" s="105" t="n">
        <v>176.265427</v>
      </c>
      <c r="O56" s="105" t="n">
        <v>178.479935</v>
      </c>
      <c r="P56" s="105" t="n">
        <v>181.147614</v>
      </c>
      <c r="Q56" s="105" t="n">
        <v>184.393814</v>
      </c>
      <c r="R56" s="105" t="n">
        <v>188.246628</v>
      </c>
      <c r="S56" s="105" t="n">
        <v>192.21524</v>
      </c>
      <c r="T56" s="105" t="n">
        <v>196.358948</v>
      </c>
      <c r="U56" s="105" t="n">
        <v>200.538849</v>
      </c>
      <c r="V56" s="105" t="n">
        <v>204.54689</v>
      </c>
      <c r="W56" s="105" t="n">
        <v>208.227432</v>
      </c>
      <c r="X56" s="105" t="n">
        <v>212.047073</v>
      </c>
      <c r="Y56" s="105" t="n">
        <v>215.770325</v>
      </c>
      <c r="Z56" s="105" t="n">
        <v>219.034271</v>
      </c>
      <c r="AA56" s="105" t="n">
        <v>222.239716</v>
      </c>
      <c r="AB56" s="105" t="n">
        <v>225.443329</v>
      </c>
      <c r="AC56" s="105" t="n">
        <v>228.819275</v>
      </c>
      <c r="AD56" s="105" t="n">
        <v>232.293213</v>
      </c>
      <c r="AE56" s="105" t="n">
        <v>236.019867</v>
      </c>
      <c r="AF56" s="105" t="n">
        <v>239.850922</v>
      </c>
      <c r="AG56" s="105" t="n">
        <v>243.942703</v>
      </c>
      <c r="AH56" s="105" t="n">
        <v>247.995804</v>
      </c>
      <c r="AI56" s="103" t="n">
        <v>0.013181</v>
      </c>
      <c r="AJ56" s="106" t="n"/>
      <c r="AK56" s="104" t="n"/>
    </row>
    <row r="57" ht="15" customHeight="1" s="44">
      <c r="A57" s="62" t="inlineStr">
        <is>
          <t>FTE000:lm_use_stk_Liq</t>
        </is>
      </c>
      <c r="B57" s="66" t="inlineStr">
        <is>
          <t xml:space="preserve">      Propane</t>
        </is>
      </c>
      <c r="C57" s="105" t="n">
        <v>0.118809</v>
      </c>
      <c r="D57" s="105" t="n">
        <v>0.164283</v>
      </c>
      <c r="E57" s="105" t="n">
        <v>0.207394</v>
      </c>
      <c r="F57" s="105" t="n">
        <v>0.248252</v>
      </c>
      <c r="G57" s="105" t="n">
        <v>0.287838</v>
      </c>
      <c r="H57" s="105" t="n">
        <v>0.326349</v>
      </c>
      <c r="I57" s="105" t="n">
        <v>0.363074</v>
      </c>
      <c r="J57" s="105" t="n">
        <v>0.398686</v>
      </c>
      <c r="K57" s="105" t="n">
        <v>0.433011</v>
      </c>
      <c r="L57" s="105" t="n">
        <v>0.468623</v>
      </c>
      <c r="M57" s="105" t="n">
        <v>0.50453</v>
      </c>
      <c r="N57" s="105" t="n">
        <v>0.540801</v>
      </c>
      <c r="O57" s="105" t="n">
        <v>0.577916</v>
      </c>
      <c r="P57" s="105" t="n">
        <v>0.615749</v>
      </c>
      <c r="Q57" s="105" t="n">
        <v>0.654944</v>
      </c>
      <c r="R57" s="105" t="n">
        <v>0.696358</v>
      </c>
      <c r="S57" s="105" t="n">
        <v>0.738999</v>
      </c>
      <c r="T57" s="105" t="n">
        <v>0.782552</v>
      </c>
      <c r="U57" s="105" t="n">
        <v>0.827574</v>
      </c>
      <c r="V57" s="105" t="n">
        <v>0.87417</v>
      </c>
      <c r="W57" s="105" t="n">
        <v>0.920831</v>
      </c>
      <c r="X57" s="105" t="n">
        <v>0.9695</v>
      </c>
      <c r="Y57" s="105" t="n">
        <v>1.019057</v>
      </c>
      <c r="Z57" s="105" t="n">
        <v>1.068515</v>
      </c>
      <c r="AA57" s="105" t="n">
        <v>1.119581</v>
      </c>
      <c r="AB57" s="105" t="n">
        <v>1.172739</v>
      </c>
      <c r="AC57" s="105" t="n">
        <v>1.229028</v>
      </c>
      <c r="AD57" s="105" t="n">
        <v>1.288913</v>
      </c>
      <c r="AE57" s="105" t="n">
        <v>1.352971</v>
      </c>
      <c r="AF57" s="105" t="n">
        <v>1.421075</v>
      </c>
      <c r="AG57" s="105" t="n">
        <v>1.493728</v>
      </c>
      <c r="AH57" s="105" t="n">
        <v>1.568978</v>
      </c>
      <c r="AI57" s="103" t="n">
        <v>0.08681</v>
      </c>
      <c r="AJ57" s="106" t="n"/>
      <c r="AK57" s="104" t="n"/>
    </row>
    <row r="58" ht="15" customHeight="1" s="44">
      <c r="A58" s="62" t="inlineStr">
        <is>
          <t>FTE000:lm_use_stk_NGas</t>
        </is>
      </c>
      <c r="B58" s="66" t="inlineStr">
        <is>
          <t xml:space="preserve">      Compressed/Liquefied Natural Gas</t>
        </is>
      </c>
      <c r="C58" s="105" t="n">
        <v>0.065121</v>
      </c>
      <c r="D58" s="105" t="n">
        <v>0.094085</v>
      </c>
      <c r="E58" s="105" t="n">
        <v>0.120884</v>
      </c>
      <c r="F58" s="105" t="n">
        <v>0.145526</v>
      </c>
      <c r="G58" s="105" t="n">
        <v>0.168131</v>
      </c>
      <c r="H58" s="105" t="n">
        <v>0.188947</v>
      </c>
      <c r="I58" s="105" t="n">
        <v>0.207811</v>
      </c>
      <c r="J58" s="105" t="n">
        <v>0.2253</v>
      </c>
      <c r="K58" s="105" t="n">
        <v>0.2414</v>
      </c>
      <c r="L58" s="105" t="n">
        <v>0.257577</v>
      </c>
      <c r="M58" s="105" t="n">
        <v>0.273408</v>
      </c>
      <c r="N58" s="105" t="n">
        <v>0.288959</v>
      </c>
      <c r="O58" s="105" t="n">
        <v>0.304543</v>
      </c>
      <c r="P58" s="105" t="n">
        <v>0.320115</v>
      </c>
      <c r="Q58" s="105" t="n">
        <v>0.336043</v>
      </c>
      <c r="R58" s="105" t="n">
        <v>0.353269</v>
      </c>
      <c r="S58" s="105" t="n">
        <v>0.371221</v>
      </c>
      <c r="T58" s="105" t="n">
        <v>0.390249</v>
      </c>
      <c r="U58" s="105" t="n">
        <v>0.411138</v>
      </c>
      <c r="V58" s="105" t="n">
        <v>0.434215</v>
      </c>
      <c r="W58" s="105" t="n">
        <v>0.458837</v>
      </c>
      <c r="X58" s="105" t="n">
        <v>0.486212</v>
      </c>
      <c r="Y58" s="105" t="n">
        <v>0.516392</v>
      </c>
      <c r="Z58" s="105" t="n">
        <v>0.549252</v>
      </c>
      <c r="AA58" s="105" t="n">
        <v>0.586047</v>
      </c>
      <c r="AB58" s="105" t="n">
        <v>0.627526</v>
      </c>
      <c r="AC58" s="105" t="n">
        <v>0.674932</v>
      </c>
      <c r="AD58" s="105" t="n">
        <v>0.729155</v>
      </c>
      <c r="AE58" s="105" t="n">
        <v>0.791788</v>
      </c>
      <c r="AF58" s="105" t="n">
        <v>0.8633420000000001</v>
      </c>
      <c r="AG58" s="105" t="n">
        <v>0.945268</v>
      </c>
      <c r="AH58" s="105" t="n">
        <v>1.037503</v>
      </c>
      <c r="AI58" s="103" t="n">
        <v>0.09341000000000001</v>
      </c>
      <c r="AJ58" s="106" t="n"/>
      <c r="AK58" s="104" t="n"/>
    </row>
    <row r="59" ht="15" customHeight="1" s="44">
      <c r="A59" s="62" t="inlineStr">
        <is>
          <t>FTE000:lm_use_stk_flex</t>
        </is>
      </c>
      <c r="B59" s="66" t="inlineStr">
        <is>
          <t xml:space="preserve">      Ethanol-Flex Fuel</t>
        </is>
      </c>
      <c r="C59" s="105" t="n">
        <v>46.497841</v>
      </c>
      <c r="D59" s="105" t="n">
        <v>49.158329</v>
      </c>
      <c r="E59" s="105" t="n">
        <v>52.112225</v>
      </c>
      <c r="F59" s="105" t="n">
        <v>54.939705</v>
      </c>
      <c r="G59" s="105" t="n">
        <v>57.514206</v>
      </c>
      <c r="H59" s="105" t="n">
        <v>59.959408</v>
      </c>
      <c r="I59" s="105" t="n">
        <v>62.29604</v>
      </c>
      <c r="J59" s="105" t="n">
        <v>64.678596</v>
      </c>
      <c r="K59" s="105" t="n">
        <v>67.02063</v>
      </c>
      <c r="L59" s="105" t="n">
        <v>69.605225</v>
      </c>
      <c r="M59" s="105" t="n">
        <v>72.347069</v>
      </c>
      <c r="N59" s="105" t="n">
        <v>75.29203800000001</v>
      </c>
      <c r="O59" s="105" t="n">
        <v>78.398956</v>
      </c>
      <c r="P59" s="105" t="n">
        <v>81.634193</v>
      </c>
      <c r="Q59" s="105" t="n">
        <v>85.033607</v>
      </c>
      <c r="R59" s="105" t="n">
        <v>88.553833</v>
      </c>
      <c r="S59" s="105" t="n">
        <v>92.12200900000001</v>
      </c>
      <c r="T59" s="105" t="n">
        <v>95.778023</v>
      </c>
      <c r="U59" s="105" t="n">
        <v>99.57337200000001</v>
      </c>
      <c r="V59" s="105" t="n">
        <v>103.377533</v>
      </c>
      <c r="W59" s="105" t="n">
        <v>107.516037</v>
      </c>
      <c r="X59" s="105" t="n">
        <v>112.084007</v>
      </c>
      <c r="Y59" s="105" t="n">
        <v>116.901726</v>
      </c>
      <c r="Z59" s="105" t="n">
        <v>121.803589</v>
      </c>
      <c r="AA59" s="105" t="n">
        <v>126.953865</v>
      </c>
      <c r="AB59" s="105" t="n">
        <v>132.40712</v>
      </c>
      <c r="AC59" s="105" t="n">
        <v>138.217133</v>
      </c>
      <c r="AD59" s="105" t="n">
        <v>144.362396</v>
      </c>
      <c r="AE59" s="105" t="n">
        <v>150.958527</v>
      </c>
      <c r="AF59" s="105" t="n">
        <v>158.026459</v>
      </c>
      <c r="AG59" s="105" t="n">
        <v>165.519882</v>
      </c>
      <c r="AH59" s="105" t="n">
        <v>173.250122</v>
      </c>
      <c r="AI59" s="103" t="n">
        <v>0.043343</v>
      </c>
      <c r="AJ59" s="106" t="n"/>
      <c r="AK59" s="104" t="n"/>
    </row>
    <row r="60" ht="15" customHeight="1" s="44">
      <c r="A60" s="62" t="inlineStr">
        <is>
          <t>FTE000:lm_use_stk_elect</t>
        </is>
      </c>
      <c r="B60" s="66" t="inlineStr">
        <is>
          <t xml:space="preserve">      Electric</t>
        </is>
      </c>
      <c r="C60" s="105" t="n">
        <v>0.006877</v>
      </c>
      <c r="D60" s="105" t="n">
        <v>0.033409</v>
      </c>
      <c r="E60" s="105" t="n">
        <v>0.060002</v>
      </c>
      <c r="F60" s="105" t="n">
        <v>0.087826</v>
      </c>
      <c r="G60" s="105" t="n">
        <v>0.116508</v>
      </c>
      <c r="H60" s="105" t="n">
        <v>0.145644</v>
      </c>
      <c r="I60" s="105" t="n">
        <v>0.174603</v>
      </c>
      <c r="J60" s="105" t="n">
        <v>0.203438</v>
      </c>
      <c r="K60" s="105" t="n">
        <v>0.231838</v>
      </c>
      <c r="L60" s="105" t="n">
        <v>0.260451</v>
      </c>
      <c r="M60" s="105" t="n">
        <v>0.28871</v>
      </c>
      <c r="N60" s="105" t="n">
        <v>0.316803</v>
      </c>
      <c r="O60" s="105" t="n">
        <v>0.345135</v>
      </c>
      <c r="P60" s="105" t="n">
        <v>0.373703</v>
      </c>
      <c r="Q60" s="105" t="n">
        <v>0.402749</v>
      </c>
      <c r="R60" s="105" t="n">
        <v>0.433314</v>
      </c>
      <c r="S60" s="105" t="n">
        <v>0.464866</v>
      </c>
      <c r="T60" s="105" t="n">
        <v>0.49713</v>
      </c>
      <c r="U60" s="105" t="n">
        <v>0.530606</v>
      </c>
      <c r="V60" s="105" t="n">
        <v>0.565489</v>
      </c>
      <c r="W60" s="105" t="n">
        <v>0.60115</v>
      </c>
      <c r="X60" s="105" t="n">
        <v>0.638733</v>
      </c>
      <c r="Y60" s="105" t="n">
        <v>0.677292</v>
      </c>
      <c r="Z60" s="105" t="n">
        <v>0.715987</v>
      </c>
      <c r="AA60" s="105" t="n">
        <v>0.754713</v>
      </c>
      <c r="AB60" s="105" t="n">
        <v>0.793914</v>
      </c>
      <c r="AC60" s="105" t="n">
        <v>0.834503</v>
      </c>
      <c r="AD60" s="105" t="n">
        <v>0.876712</v>
      </c>
      <c r="AE60" s="105" t="n">
        <v>0.92111</v>
      </c>
      <c r="AF60" s="105" t="n">
        <v>0.9674779999999999</v>
      </c>
      <c r="AG60" s="105" t="n">
        <v>1.016675</v>
      </c>
      <c r="AH60" s="105" t="n">
        <v>1.067847</v>
      </c>
      <c r="AI60" s="103" t="n">
        <v>0.176743</v>
      </c>
      <c r="AJ60" s="106" t="n"/>
      <c r="AK60" s="104" t="n"/>
    </row>
    <row r="61" ht="15" customHeight="1" s="44">
      <c r="A61" s="62" t="inlineStr">
        <is>
          <t>FTE000:lm_use_stk_plugd</t>
        </is>
      </c>
      <c r="B61" s="66" t="inlineStr">
        <is>
          <t xml:space="preserve">      Plug-in Diesel Hybrid</t>
        </is>
      </c>
      <c r="C61" s="105" t="n">
        <v>0</v>
      </c>
      <c r="D61" s="105" t="n">
        <v>0.035615</v>
      </c>
      <c r="E61" s="105" t="n">
        <v>0.070705</v>
      </c>
      <c r="F61" s="105" t="n">
        <v>0.106888</v>
      </c>
      <c r="G61" s="105" t="n">
        <v>0.143636</v>
      </c>
      <c r="H61" s="105" t="n">
        <v>0.180272</v>
      </c>
      <c r="I61" s="105" t="n">
        <v>0.215797</v>
      </c>
      <c r="J61" s="105" t="n">
        <v>0.250214</v>
      </c>
      <c r="K61" s="105" t="n">
        <v>0.283071</v>
      </c>
      <c r="L61" s="105" t="n">
        <v>0.315693</v>
      </c>
      <c r="M61" s="105" t="n">
        <v>0.347279</v>
      </c>
      <c r="N61" s="105" t="n">
        <v>0.378245</v>
      </c>
      <c r="O61" s="105" t="n">
        <v>0.409198</v>
      </c>
      <c r="P61" s="105" t="n">
        <v>0.440311</v>
      </c>
      <c r="Q61" s="105" t="n">
        <v>0.472178</v>
      </c>
      <c r="R61" s="105" t="n">
        <v>0.505839</v>
      </c>
      <c r="S61" s="105" t="n">
        <v>0.540644</v>
      </c>
      <c r="T61" s="105" t="n">
        <v>0.576319</v>
      </c>
      <c r="U61" s="105" t="n">
        <v>0.613486</v>
      </c>
      <c r="V61" s="105" t="n">
        <v>0.652389</v>
      </c>
      <c r="W61" s="105" t="n">
        <v>0.692205</v>
      </c>
      <c r="X61" s="105" t="n">
        <v>0.734166</v>
      </c>
      <c r="Y61" s="105" t="n">
        <v>0.777217</v>
      </c>
      <c r="Z61" s="105" t="n">
        <v>0.820435</v>
      </c>
      <c r="AA61" s="105" t="n">
        <v>0.863511</v>
      </c>
      <c r="AB61" s="105" t="n">
        <v>0.907089</v>
      </c>
      <c r="AC61" s="105" t="n">
        <v>0.9522080000000001</v>
      </c>
      <c r="AD61" s="105" t="n">
        <v>0.999119</v>
      </c>
      <c r="AE61" s="105" t="n">
        <v>1.048517</v>
      </c>
      <c r="AF61" s="105" t="n">
        <v>1.1002</v>
      </c>
      <c r="AG61" s="105" t="n">
        <v>1.155152</v>
      </c>
      <c r="AH61" s="105" t="n">
        <v>1.212436</v>
      </c>
      <c r="AI61" s="103" t="inlineStr">
        <is>
          <t>- -</t>
        </is>
      </c>
      <c r="AJ61" s="106" t="n"/>
      <c r="AK61" s="104" t="n"/>
    </row>
    <row r="62" ht="15" customHeight="1" s="44">
      <c r="A62" s="62" t="inlineStr">
        <is>
          <t>FTE000:lm_use_stk_plugg</t>
        </is>
      </c>
      <c r="B62" s="66" t="inlineStr">
        <is>
          <t xml:space="preserve">      Plug-in Gasoline Hybrid</t>
        </is>
      </c>
      <c r="C62" s="105" t="n">
        <v>0</v>
      </c>
      <c r="D62" s="105" t="n">
        <v>0.037248</v>
      </c>
      <c r="E62" s="105" t="n">
        <v>0.07385</v>
      </c>
      <c r="F62" s="105" t="n">
        <v>0.111937</v>
      </c>
      <c r="G62" s="105" t="n">
        <v>0.150986</v>
      </c>
      <c r="H62" s="105" t="n">
        <v>0.19039</v>
      </c>
      <c r="I62" s="105" t="n">
        <v>0.229231</v>
      </c>
      <c r="J62" s="105" t="n">
        <v>0.267591</v>
      </c>
      <c r="K62" s="105" t="n">
        <v>0.305018</v>
      </c>
      <c r="L62" s="105" t="n">
        <v>0.34268</v>
      </c>
      <c r="M62" s="105" t="n">
        <v>0.379899</v>
      </c>
      <c r="N62" s="105" t="n">
        <v>0.41696</v>
      </c>
      <c r="O62" s="105" t="n">
        <v>0.454267</v>
      </c>
      <c r="P62" s="105" t="n">
        <v>0.491762</v>
      </c>
      <c r="Q62" s="105" t="n">
        <v>0.530088</v>
      </c>
      <c r="R62" s="105" t="n">
        <v>0.570395</v>
      </c>
      <c r="S62" s="105" t="n">
        <v>0.611924</v>
      </c>
      <c r="T62" s="105" t="n">
        <v>0.654621</v>
      </c>
      <c r="U62" s="105" t="n">
        <v>0.698901</v>
      </c>
      <c r="V62" s="105" t="n">
        <v>0.745034</v>
      </c>
      <c r="W62" s="105" t="n">
        <v>0.792142</v>
      </c>
      <c r="X62" s="105" t="n">
        <v>0.84173</v>
      </c>
      <c r="Y62" s="105" t="n">
        <v>0.8924800000000001</v>
      </c>
      <c r="Z62" s="105" t="n">
        <v>0.943311</v>
      </c>
      <c r="AA62" s="105" t="n">
        <v>0.993989</v>
      </c>
      <c r="AB62" s="105" t="n">
        <v>1.045185</v>
      </c>
      <c r="AC62" s="105" t="n">
        <v>1.098144</v>
      </c>
      <c r="AD62" s="105" t="n">
        <v>1.15293</v>
      </c>
      <c r="AE62" s="105" t="n">
        <v>1.210274</v>
      </c>
      <c r="AF62" s="105" t="n">
        <v>1.269862</v>
      </c>
      <c r="AG62" s="105" t="n">
        <v>1.332795</v>
      </c>
      <c r="AH62" s="105" t="n">
        <v>1.397941</v>
      </c>
      <c r="AI62" s="103" t="inlineStr">
        <is>
          <t>- -</t>
        </is>
      </c>
      <c r="AJ62" s="106" t="n"/>
      <c r="AK62" s="104" t="n"/>
    </row>
    <row r="63" ht="15" customHeight="1" s="44">
      <c r="A63" s="62" t="inlineStr">
        <is>
          <t>FTE000:lm_use_stk_sell</t>
        </is>
      </c>
      <c r="B63" s="66" t="inlineStr">
        <is>
          <t xml:space="preserve">      Fuel Cell</t>
        </is>
      </c>
      <c r="C63" s="105" t="n">
        <v>0</v>
      </c>
      <c r="D63" s="105" t="n">
        <v>2.8e-05</v>
      </c>
      <c r="E63" s="105" t="n">
        <v>5.9e-05</v>
      </c>
      <c r="F63" s="105" t="n">
        <v>9.000000000000001e-05</v>
      </c>
      <c r="G63" s="105" t="n">
        <v>0.000122</v>
      </c>
      <c r="H63" s="105" t="n">
        <v>0.000152</v>
      </c>
      <c r="I63" s="105" t="n">
        <v>0.000182</v>
      </c>
      <c r="J63" s="105" t="n">
        <v>0.000211</v>
      </c>
      <c r="K63" s="105" t="n">
        <v>0.000238</v>
      </c>
      <c r="L63" s="105" t="n">
        <v>0.000264</v>
      </c>
      <c r="M63" s="105" t="n">
        <v>0.000289</v>
      </c>
      <c r="N63" s="105" t="n">
        <v>0.000312</v>
      </c>
      <c r="O63" s="105" t="n">
        <v>0.000334</v>
      </c>
      <c r="P63" s="105" t="n">
        <v>0.000354</v>
      </c>
      <c r="Q63" s="105" t="n">
        <v>0.000373</v>
      </c>
      <c r="R63" s="105" t="n">
        <v>0.000391</v>
      </c>
      <c r="S63" s="105" t="n">
        <v>0.000408</v>
      </c>
      <c r="T63" s="105" t="n">
        <v>0.000423</v>
      </c>
      <c r="U63" s="105" t="n">
        <v>0.000437</v>
      </c>
      <c r="V63" s="105" t="n">
        <v>0.00045</v>
      </c>
      <c r="W63" s="105" t="n">
        <v>0.000461</v>
      </c>
      <c r="X63" s="105" t="n">
        <v>0.000472</v>
      </c>
      <c r="Y63" s="105" t="n">
        <v>0.000481</v>
      </c>
      <c r="Z63" s="105" t="n">
        <v>0.000488</v>
      </c>
      <c r="AA63" s="105" t="n">
        <v>0.0004929999999999999</v>
      </c>
      <c r="AB63" s="105" t="n">
        <v>0.000496</v>
      </c>
      <c r="AC63" s="105" t="n">
        <v>0.000497</v>
      </c>
      <c r="AD63" s="105" t="n">
        <v>0.000498</v>
      </c>
      <c r="AE63" s="105" t="n">
        <v>0.000497</v>
      </c>
      <c r="AF63" s="105" t="n">
        <v>0.000496</v>
      </c>
      <c r="AG63" s="105" t="n">
        <v>0.000494</v>
      </c>
      <c r="AH63" s="105" t="n">
        <v>0.000491</v>
      </c>
      <c r="AI63" s="103" t="inlineStr">
        <is>
          <t>- -</t>
        </is>
      </c>
      <c r="AJ63" s="106" t="n"/>
      <c r="AK63" s="104" t="n"/>
    </row>
    <row r="64" ht="15" customHeight="1" s="44">
      <c r="A64" s="62" t="inlineStr">
        <is>
          <t>FTE000:lm_use_stk_total</t>
        </is>
      </c>
      <c r="B64" s="66" t="inlineStr">
        <is>
          <t xml:space="preserve">        Light Medium Subtotal</t>
        </is>
      </c>
      <c r="C64" s="105" t="n">
        <v>653.09906</v>
      </c>
      <c r="D64" s="105" t="n">
        <v>651.1868899999999</v>
      </c>
      <c r="E64" s="105" t="n">
        <v>657.2871699999999</v>
      </c>
      <c r="F64" s="105" t="n">
        <v>663.755249</v>
      </c>
      <c r="G64" s="105" t="n">
        <v>668.583313</v>
      </c>
      <c r="H64" s="105" t="n">
        <v>672.67749</v>
      </c>
      <c r="I64" s="105" t="n">
        <v>675.1226810000001</v>
      </c>
      <c r="J64" s="105" t="n">
        <v>677.361389</v>
      </c>
      <c r="K64" s="105" t="n">
        <v>678.71405</v>
      </c>
      <c r="L64" s="105" t="n">
        <v>681.951782</v>
      </c>
      <c r="M64" s="105" t="n">
        <v>685.976868</v>
      </c>
      <c r="N64" s="105" t="n">
        <v>691.606873</v>
      </c>
      <c r="O64" s="105" t="n">
        <v>698.679138</v>
      </c>
      <c r="P64" s="105" t="n">
        <v>706.3378300000001</v>
      </c>
      <c r="Q64" s="105" t="n">
        <v>714.882446</v>
      </c>
      <c r="R64" s="105" t="n">
        <v>725.374512</v>
      </c>
      <c r="S64" s="105" t="n">
        <v>736.053711</v>
      </c>
      <c r="T64" s="105" t="n">
        <v>746.264038</v>
      </c>
      <c r="U64" s="105" t="n">
        <v>756.3342290000001</v>
      </c>
      <c r="V64" s="105" t="n">
        <v>766.091553</v>
      </c>
      <c r="W64" s="105" t="n">
        <v>775.6889650000001</v>
      </c>
      <c r="X64" s="105" t="n">
        <v>786.457581</v>
      </c>
      <c r="Y64" s="105" t="n">
        <v>797.265503</v>
      </c>
      <c r="Z64" s="105" t="n">
        <v>807.008484</v>
      </c>
      <c r="AA64" s="105" t="n">
        <v>817.2413330000001</v>
      </c>
      <c r="AB64" s="105" t="n">
        <v>828.003601</v>
      </c>
      <c r="AC64" s="105" t="n">
        <v>839.659485</v>
      </c>
      <c r="AD64" s="105" t="n">
        <v>851.974487</v>
      </c>
      <c r="AE64" s="105" t="n">
        <v>865.506897</v>
      </c>
      <c r="AF64" s="105" t="n">
        <v>879.707581</v>
      </c>
      <c r="AG64" s="105" t="n">
        <v>894.899719</v>
      </c>
      <c r="AH64" s="105" t="n">
        <v>910.033997</v>
      </c>
      <c r="AI64" s="103" t="n">
        <v>0.010759</v>
      </c>
      <c r="AJ64" s="106" t="n"/>
      <c r="AK64" s="104" t="n"/>
    </row>
    <row r="65" ht="15" customHeight="1" s="44">
      <c r="A65" s="58" t="n"/>
      <c r="B65" s="65" t="inlineStr">
        <is>
          <t xml:space="preserve">    Medium</t>
        </is>
      </c>
      <c r="C65" s="58" t="n"/>
      <c r="D65" s="58" t="n"/>
      <c r="E65" s="58" t="n"/>
      <c r="F65" s="58" t="n"/>
      <c r="G65" s="58" t="n"/>
      <c r="H65" s="58" t="n"/>
      <c r="I65" s="58" t="n"/>
      <c r="J65" s="58" t="n"/>
      <c r="K65" s="58" t="n"/>
      <c r="L65" s="58" t="n"/>
      <c r="M65" s="58" t="n"/>
      <c r="N65" s="58" t="n"/>
      <c r="O65" s="58" t="n"/>
      <c r="P65" s="58" t="n"/>
      <c r="Q65" s="58" t="n"/>
      <c r="R65" s="58" t="n"/>
      <c r="S65" s="58" t="n"/>
      <c r="T65" s="58" t="n"/>
      <c r="U65" s="58" t="n"/>
      <c r="V65" s="58" t="n"/>
      <c r="W65" s="58" t="n"/>
      <c r="X65" s="58" t="n"/>
      <c r="Y65" s="58" t="n"/>
      <c r="Z65" s="58" t="n"/>
      <c r="AA65" s="58" t="n"/>
      <c r="AB65" s="58" t="n"/>
      <c r="AC65" s="58" t="n"/>
      <c r="AD65" s="58" t="n"/>
      <c r="AE65" s="58" t="n"/>
      <c r="AF65" s="58" t="n"/>
      <c r="AG65" s="58" t="n"/>
      <c r="AH65" s="58" t="n"/>
      <c r="AI65" s="58" t="n"/>
    </row>
    <row r="66" ht="15" customHeight="1" s="44">
      <c r="A66" s="62" t="inlineStr">
        <is>
          <t>FTE000:ea_Diesel</t>
        </is>
      </c>
      <c r="B66" s="66" t="inlineStr">
        <is>
          <t xml:space="preserve">      Diesel</t>
        </is>
      </c>
      <c r="C66" s="105" t="n">
        <v>583.024597</v>
      </c>
      <c r="D66" s="105" t="n">
        <v>577.993103</v>
      </c>
      <c r="E66" s="105" t="n">
        <v>574.415588</v>
      </c>
      <c r="F66" s="105" t="n">
        <v>577.8029790000001</v>
      </c>
      <c r="G66" s="105" t="n">
        <v>580.370911</v>
      </c>
      <c r="H66" s="105" t="n">
        <v>582.534729</v>
      </c>
      <c r="I66" s="105" t="n">
        <v>583.440796</v>
      </c>
      <c r="J66" s="105" t="n">
        <v>584.758545</v>
      </c>
      <c r="K66" s="105" t="n">
        <v>585.541748</v>
      </c>
      <c r="L66" s="105" t="n">
        <v>587.848694</v>
      </c>
      <c r="M66" s="105" t="n">
        <v>589.622925</v>
      </c>
      <c r="N66" s="105" t="n">
        <v>591.538147</v>
      </c>
      <c r="O66" s="105" t="n">
        <v>593.646362</v>
      </c>
      <c r="P66" s="105" t="n">
        <v>596.320007</v>
      </c>
      <c r="Q66" s="105" t="n">
        <v>599.686584</v>
      </c>
      <c r="R66" s="105" t="n">
        <v>604.8543089999999</v>
      </c>
      <c r="S66" s="105" t="n">
        <v>610.510864</v>
      </c>
      <c r="T66" s="105" t="n">
        <v>616.283264</v>
      </c>
      <c r="U66" s="105" t="n">
        <v>622.91449</v>
      </c>
      <c r="V66" s="105" t="n">
        <v>630.401855</v>
      </c>
      <c r="W66" s="105" t="n">
        <v>638.5474850000001</v>
      </c>
      <c r="X66" s="105" t="n">
        <v>648.884583</v>
      </c>
      <c r="Y66" s="105" t="n">
        <v>660.363037</v>
      </c>
      <c r="Z66" s="105" t="n">
        <v>672.160339</v>
      </c>
      <c r="AA66" s="105" t="n">
        <v>685.795898</v>
      </c>
      <c r="AB66" s="105" t="n">
        <v>700.673645</v>
      </c>
      <c r="AC66" s="105" t="n">
        <v>716.375122</v>
      </c>
      <c r="AD66" s="105" t="n">
        <v>732.350403</v>
      </c>
      <c r="AE66" s="105" t="n">
        <v>749.3378300000001</v>
      </c>
      <c r="AF66" s="105" t="n">
        <v>766.56781</v>
      </c>
      <c r="AG66" s="105" t="n">
        <v>784.676392</v>
      </c>
      <c r="AH66" s="105" t="n">
        <v>802.254272</v>
      </c>
      <c r="AI66" s="103" t="n">
        <v>0.01035</v>
      </c>
      <c r="AJ66" s="106" t="n"/>
      <c r="AK66" s="104" t="n"/>
    </row>
    <row r="67" ht="15" customHeight="1" s="44">
      <c r="A67" s="62" t="inlineStr">
        <is>
          <t>FTE000:ea_Gasoline</t>
        </is>
      </c>
      <c r="B67" s="66" t="inlineStr">
        <is>
          <t xml:space="preserve">      Motor Gasoline</t>
        </is>
      </c>
      <c r="C67" s="105" t="n">
        <v>315.828796</v>
      </c>
      <c r="D67" s="105" t="n">
        <v>309.056915</v>
      </c>
      <c r="E67" s="105" t="n">
        <v>304.745789</v>
      </c>
      <c r="F67" s="105" t="n">
        <v>303.718292</v>
      </c>
      <c r="G67" s="105" t="n">
        <v>302.899536</v>
      </c>
      <c r="H67" s="105" t="n">
        <v>302.992249</v>
      </c>
      <c r="I67" s="105" t="n">
        <v>302.364258</v>
      </c>
      <c r="J67" s="105" t="n">
        <v>302.57309</v>
      </c>
      <c r="K67" s="105" t="n">
        <v>302.703247</v>
      </c>
      <c r="L67" s="105" t="n">
        <v>304.239624</v>
      </c>
      <c r="M67" s="105" t="n">
        <v>306.039612</v>
      </c>
      <c r="N67" s="105" t="n">
        <v>307.867584</v>
      </c>
      <c r="O67" s="105" t="n">
        <v>309.708374</v>
      </c>
      <c r="P67" s="105" t="n">
        <v>311.937439</v>
      </c>
      <c r="Q67" s="105" t="n">
        <v>314.254089</v>
      </c>
      <c r="R67" s="105" t="n">
        <v>317.522522</v>
      </c>
      <c r="S67" s="105" t="n">
        <v>320.716827</v>
      </c>
      <c r="T67" s="105" t="n">
        <v>324.176605</v>
      </c>
      <c r="U67" s="105" t="n">
        <v>327.723572</v>
      </c>
      <c r="V67" s="105" t="n">
        <v>331.34964</v>
      </c>
      <c r="W67" s="105" t="n">
        <v>335.38446</v>
      </c>
      <c r="X67" s="105" t="n">
        <v>340.355408</v>
      </c>
      <c r="Y67" s="105" t="n">
        <v>345.817078</v>
      </c>
      <c r="Z67" s="105" t="n">
        <v>351.28006</v>
      </c>
      <c r="AA67" s="105" t="n">
        <v>357.425232</v>
      </c>
      <c r="AB67" s="105" t="n">
        <v>363.954712</v>
      </c>
      <c r="AC67" s="105" t="n">
        <v>370.584747</v>
      </c>
      <c r="AD67" s="105" t="n">
        <v>377.176361</v>
      </c>
      <c r="AE67" s="105" t="n">
        <v>383.947418</v>
      </c>
      <c r="AF67" s="105" t="n">
        <v>390.685181</v>
      </c>
      <c r="AG67" s="105" t="n">
        <v>397.772186</v>
      </c>
      <c r="AH67" s="105" t="n">
        <v>404.361359</v>
      </c>
      <c r="AI67" s="103" t="n">
        <v>0.008003</v>
      </c>
      <c r="AJ67" s="106" t="n"/>
      <c r="AK67" s="104" t="n"/>
    </row>
    <row r="68" ht="15" customHeight="1" s="44">
      <c r="A68" s="62" t="inlineStr">
        <is>
          <t>FTE000:ea_LiquefiedPetr</t>
        </is>
      </c>
      <c r="B68" s="66" t="inlineStr">
        <is>
          <t xml:space="preserve">      Propane</t>
        </is>
      </c>
      <c r="C68" s="105" t="n">
        <v>1.031198</v>
      </c>
      <c r="D68" s="105" t="n">
        <v>1.063686</v>
      </c>
      <c r="E68" s="105" t="n">
        <v>1.092857</v>
      </c>
      <c r="F68" s="105" t="n">
        <v>1.131519</v>
      </c>
      <c r="G68" s="105" t="n">
        <v>1.164298</v>
      </c>
      <c r="H68" s="105" t="n">
        <v>1.191603</v>
      </c>
      <c r="I68" s="105" t="n">
        <v>1.211299</v>
      </c>
      <c r="J68" s="105" t="n">
        <v>1.227134</v>
      </c>
      <c r="K68" s="105" t="n">
        <v>1.237855</v>
      </c>
      <c r="L68" s="105" t="n">
        <v>1.249752</v>
      </c>
      <c r="M68" s="105" t="n">
        <v>1.259789</v>
      </c>
      <c r="N68" s="105" t="n">
        <v>1.271686</v>
      </c>
      <c r="O68" s="105" t="n">
        <v>1.286067</v>
      </c>
      <c r="P68" s="105" t="n">
        <v>1.305235</v>
      </c>
      <c r="Q68" s="105" t="n">
        <v>1.33338</v>
      </c>
      <c r="R68" s="105" t="n">
        <v>1.372206</v>
      </c>
      <c r="S68" s="105" t="n">
        <v>1.410368</v>
      </c>
      <c r="T68" s="105" t="n">
        <v>1.452835</v>
      </c>
      <c r="U68" s="105" t="n">
        <v>1.502575</v>
      </c>
      <c r="V68" s="105" t="n">
        <v>1.559262</v>
      </c>
      <c r="W68" s="105" t="n">
        <v>1.622457</v>
      </c>
      <c r="X68" s="105" t="n">
        <v>1.696339</v>
      </c>
      <c r="Y68" s="105" t="n">
        <v>1.778692</v>
      </c>
      <c r="Z68" s="105" t="n">
        <v>1.866223</v>
      </c>
      <c r="AA68" s="105" t="n">
        <v>1.961345</v>
      </c>
      <c r="AB68" s="105" t="n">
        <v>2.062813</v>
      </c>
      <c r="AC68" s="105" t="n">
        <v>2.170732</v>
      </c>
      <c r="AD68" s="105" t="n">
        <v>2.284509</v>
      </c>
      <c r="AE68" s="105" t="n">
        <v>2.405507</v>
      </c>
      <c r="AF68" s="105" t="n">
        <v>2.532004</v>
      </c>
      <c r="AG68" s="105" t="n">
        <v>2.659302</v>
      </c>
      <c r="AH68" s="105" t="n">
        <v>2.792773</v>
      </c>
      <c r="AI68" s="103" t="n">
        <v>0.032661</v>
      </c>
      <c r="AJ68" s="106" t="n"/>
      <c r="AK68" s="104" t="n"/>
    </row>
    <row r="69" ht="15" customHeight="1" s="44">
      <c r="A69" s="62" t="inlineStr">
        <is>
          <t>FTE000:ea_CompressedNat</t>
        </is>
      </c>
      <c r="B69" s="66" t="inlineStr">
        <is>
          <t xml:space="preserve">      Compressed/Liquefied Natural Gas</t>
        </is>
      </c>
      <c r="C69" s="105" t="n">
        <v>1.050346</v>
      </c>
      <c r="D69" s="105" t="n">
        <v>1.207646</v>
      </c>
      <c r="E69" s="105" t="n">
        <v>1.34119</v>
      </c>
      <c r="F69" s="105" t="n">
        <v>1.488253</v>
      </c>
      <c r="G69" s="105" t="n">
        <v>1.624819</v>
      </c>
      <c r="H69" s="105" t="n">
        <v>1.74949</v>
      </c>
      <c r="I69" s="105" t="n">
        <v>1.85897</v>
      </c>
      <c r="J69" s="105" t="n">
        <v>1.958069</v>
      </c>
      <c r="K69" s="105" t="n">
        <v>2.044161</v>
      </c>
      <c r="L69" s="105" t="n">
        <v>2.128488</v>
      </c>
      <c r="M69" s="105" t="n">
        <v>2.202977</v>
      </c>
      <c r="N69" s="105" t="n">
        <v>2.268974</v>
      </c>
      <c r="O69" s="105" t="n">
        <v>2.329032</v>
      </c>
      <c r="P69" s="105" t="n">
        <v>2.38456</v>
      </c>
      <c r="Q69" s="105" t="n">
        <v>2.438783</v>
      </c>
      <c r="R69" s="105" t="n">
        <v>2.496658</v>
      </c>
      <c r="S69" s="105" t="n">
        <v>2.55352</v>
      </c>
      <c r="T69" s="105" t="n">
        <v>2.610181</v>
      </c>
      <c r="U69" s="105" t="n">
        <v>2.673811</v>
      </c>
      <c r="V69" s="105" t="n">
        <v>2.743353</v>
      </c>
      <c r="W69" s="105" t="n">
        <v>2.819944</v>
      </c>
      <c r="X69" s="105" t="n">
        <v>2.910991</v>
      </c>
      <c r="Y69" s="105" t="n">
        <v>3.011181</v>
      </c>
      <c r="Z69" s="105" t="n">
        <v>3.117139</v>
      </c>
      <c r="AA69" s="105" t="n">
        <v>3.230067</v>
      </c>
      <c r="AB69" s="105" t="n">
        <v>3.349849</v>
      </c>
      <c r="AC69" s="105" t="n">
        <v>3.479885</v>
      </c>
      <c r="AD69" s="105" t="n">
        <v>3.618996</v>
      </c>
      <c r="AE69" s="105" t="n">
        <v>3.768258</v>
      </c>
      <c r="AF69" s="105" t="n">
        <v>3.925136</v>
      </c>
      <c r="AG69" s="105" t="n">
        <v>4.093505</v>
      </c>
      <c r="AH69" s="105" t="n">
        <v>4.265917</v>
      </c>
      <c r="AI69" s="103" t="n">
        <v>0.046248</v>
      </c>
      <c r="AJ69" s="106" t="n"/>
      <c r="AK69" s="104" t="n"/>
    </row>
    <row r="70" ht="15" customHeight="1" s="44">
      <c r="A70" s="62" t="inlineStr">
        <is>
          <t>FTE000:ea_ethanolflex</t>
        </is>
      </c>
      <c r="B70" s="66" t="inlineStr">
        <is>
          <t xml:space="preserve">      Ethanol-Flex Fuel</t>
        </is>
      </c>
      <c r="C70" s="105" t="n">
        <v>9.482835</v>
      </c>
      <c r="D70" s="105" t="n">
        <v>10.353316</v>
      </c>
      <c r="E70" s="105" t="n">
        <v>11.077837</v>
      </c>
      <c r="F70" s="105" t="n">
        <v>11.898273</v>
      </c>
      <c r="G70" s="105" t="n">
        <v>12.652618</v>
      </c>
      <c r="H70" s="105" t="n">
        <v>13.354524</v>
      </c>
      <c r="I70" s="105" t="n">
        <v>13.98645</v>
      </c>
      <c r="J70" s="105" t="n">
        <v>14.598272</v>
      </c>
      <c r="K70" s="105" t="n">
        <v>15.180288</v>
      </c>
      <c r="L70" s="105" t="n">
        <v>15.818108</v>
      </c>
      <c r="M70" s="105" t="n">
        <v>16.459503</v>
      </c>
      <c r="N70" s="105" t="n">
        <v>17.141638</v>
      </c>
      <c r="O70" s="105" t="n">
        <v>17.848969</v>
      </c>
      <c r="P70" s="105" t="n">
        <v>18.59273</v>
      </c>
      <c r="Q70" s="105" t="n">
        <v>19.358318</v>
      </c>
      <c r="R70" s="105" t="n">
        <v>20.264858</v>
      </c>
      <c r="S70" s="105" t="n">
        <v>21.222511</v>
      </c>
      <c r="T70" s="105" t="n">
        <v>22.199219</v>
      </c>
      <c r="U70" s="105" t="n">
        <v>23.228912</v>
      </c>
      <c r="V70" s="105" t="n">
        <v>24.323355</v>
      </c>
      <c r="W70" s="105" t="n">
        <v>25.495859</v>
      </c>
      <c r="X70" s="105" t="n">
        <v>26.821543</v>
      </c>
      <c r="Y70" s="105" t="n">
        <v>28.249226</v>
      </c>
      <c r="Z70" s="105" t="n">
        <v>29.736029</v>
      </c>
      <c r="AA70" s="105" t="n">
        <v>31.319799</v>
      </c>
      <c r="AB70" s="105" t="n">
        <v>32.985966</v>
      </c>
      <c r="AC70" s="105" t="n">
        <v>34.739517</v>
      </c>
      <c r="AD70" s="105" t="n">
        <v>36.568748</v>
      </c>
      <c r="AE70" s="105" t="n">
        <v>38.496983</v>
      </c>
      <c r="AF70" s="105" t="n">
        <v>40.492329</v>
      </c>
      <c r="AG70" s="105" t="n">
        <v>42.628384</v>
      </c>
      <c r="AH70" s="105" t="n">
        <v>44.84111</v>
      </c>
      <c r="AI70" s="103" t="n">
        <v>0.051395</v>
      </c>
      <c r="AJ70" s="106" t="n"/>
      <c r="AK70" s="104" t="n"/>
    </row>
    <row r="71" ht="15" customHeight="1" s="44">
      <c r="A71" s="62" t="inlineStr">
        <is>
          <t>FTE000:ea_electric</t>
        </is>
      </c>
      <c r="B71" s="66" t="inlineStr">
        <is>
          <t xml:space="preserve">      Electric</t>
        </is>
      </c>
      <c r="C71" s="105" t="n">
        <v>0</v>
      </c>
      <c r="D71" s="105" t="n">
        <v>0.041431</v>
      </c>
      <c r="E71" s="105" t="n">
        <v>0.075706</v>
      </c>
      <c r="F71" s="105" t="n">
        <v>0.112205</v>
      </c>
      <c r="G71" s="105" t="n">
        <v>0.147846</v>
      </c>
      <c r="H71" s="105" t="n">
        <v>0.18235</v>
      </c>
      <c r="I71" s="105" t="n">
        <v>0.215239</v>
      </c>
      <c r="J71" s="105" t="n">
        <v>0.24697</v>
      </c>
      <c r="K71" s="105" t="n">
        <v>0.277305</v>
      </c>
      <c r="L71" s="105" t="n">
        <v>0.307978</v>
      </c>
      <c r="M71" s="105" t="n">
        <v>0.33827</v>
      </c>
      <c r="N71" s="105" t="n">
        <v>0.368617</v>
      </c>
      <c r="O71" s="105" t="n">
        <v>0.399131</v>
      </c>
      <c r="P71" s="105" t="n">
        <v>0.430081</v>
      </c>
      <c r="Q71" s="105" t="n">
        <v>0.462106</v>
      </c>
      <c r="R71" s="105" t="n">
        <v>0.496266</v>
      </c>
      <c r="S71" s="105" t="n">
        <v>0.531321</v>
      </c>
      <c r="T71" s="105" t="n">
        <v>0.567028</v>
      </c>
      <c r="U71" s="105" t="n">
        <v>0.604567</v>
      </c>
      <c r="V71" s="105" t="n">
        <v>0.64444</v>
      </c>
      <c r="W71" s="105" t="n">
        <v>0.6846100000000001</v>
      </c>
      <c r="X71" s="105" t="n">
        <v>0.729155</v>
      </c>
      <c r="Y71" s="105" t="n">
        <v>0.776763</v>
      </c>
      <c r="Z71" s="105" t="n">
        <v>0.8261770000000001</v>
      </c>
      <c r="AA71" s="105" t="n">
        <v>0.878572</v>
      </c>
      <c r="AB71" s="105" t="n">
        <v>0.933503</v>
      </c>
      <c r="AC71" s="105" t="n">
        <v>0.991123</v>
      </c>
      <c r="AD71" s="105" t="n">
        <v>1.051282</v>
      </c>
      <c r="AE71" s="105" t="n">
        <v>1.114665</v>
      </c>
      <c r="AF71" s="105" t="n">
        <v>1.180611</v>
      </c>
      <c r="AG71" s="105" t="n">
        <v>1.250659</v>
      </c>
      <c r="AH71" s="105" t="n">
        <v>1.322858</v>
      </c>
      <c r="AI71" s="103" t="inlineStr">
        <is>
          <t>- -</t>
        </is>
      </c>
      <c r="AJ71" s="106" t="n"/>
      <c r="AK71" s="104" t="n"/>
    </row>
    <row r="72" ht="15" customHeight="1" s="44">
      <c r="A72" s="62" t="inlineStr">
        <is>
          <t>FTE000:ea_plugindiesel</t>
        </is>
      </c>
      <c r="B72" s="66" t="inlineStr">
        <is>
          <t xml:space="preserve">      Plug-in Diesel Hybrid</t>
        </is>
      </c>
      <c r="C72" s="105" t="n">
        <v>0</v>
      </c>
      <c r="D72" s="105" t="n">
        <v>0.054137</v>
      </c>
      <c r="E72" s="105" t="n">
        <v>0.09905600000000001</v>
      </c>
      <c r="F72" s="105" t="n">
        <v>0.146543</v>
      </c>
      <c r="G72" s="105" t="n">
        <v>0.192684</v>
      </c>
      <c r="H72" s="105" t="n">
        <v>0.236914</v>
      </c>
      <c r="I72" s="105" t="n">
        <v>0.278522</v>
      </c>
      <c r="J72" s="105" t="n">
        <v>0.318779</v>
      </c>
      <c r="K72" s="105" t="n">
        <v>0.35763</v>
      </c>
      <c r="L72" s="105" t="n">
        <v>0.397048</v>
      </c>
      <c r="M72" s="105" t="n">
        <v>0.435947</v>
      </c>
      <c r="N72" s="105" t="n">
        <v>0.474798</v>
      </c>
      <c r="O72" s="105" t="n">
        <v>0.513758</v>
      </c>
      <c r="P72" s="105" t="n">
        <v>0.553029</v>
      </c>
      <c r="Q72" s="105" t="n">
        <v>0.5934160000000001</v>
      </c>
      <c r="R72" s="105" t="n">
        <v>0.636381</v>
      </c>
      <c r="S72" s="105" t="n">
        <v>0.680369</v>
      </c>
      <c r="T72" s="105" t="n">
        <v>0.725092</v>
      </c>
      <c r="U72" s="105" t="n">
        <v>0.772071</v>
      </c>
      <c r="V72" s="105" t="n">
        <v>0.821974</v>
      </c>
      <c r="W72" s="105" t="n">
        <v>0.872138</v>
      </c>
      <c r="X72" s="105" t="n">
        <v>0.927809</v>
      </c>
      <c r="Y72" s="105" t="n">
        <v>0.987321</v>
      </c>
      <c r="Z72" s="105" t="n">
        <v>1.049082</v>
      </c>
      <c r="AA72" s="105" t="n">
        <v>1.114601</v>
      </c>
      <c r="AB72" s="105" t="n">
        <v>1.183327</v>
      </c>
      <c r="AC72" s="105" t="n">
        <v>1.255424</v>
      </c>
      <c r="AD72" s="105" t="n">
        <v>1.330689</v>
      </c>
      <c r="AE72" s="105" t="n">
        <v>1.409994</v>
      </c>
      <c r="AF72" s="105" t="n">
        <v>1.49251</v>
      </c>
      <c r="AG72" s="105" t="n">
        <v>1.580179</v>
      </c>
      <c r="AH72" s="105" t="n">
        <v>1.670534</v>
      </c>
      <c r="AI72" s="103" t="inlineStr">
        <is>
          <t>- -</t>
        </is>
      </c>
      <c r="AJ72" s="106" t="n"/>
      <c r="AK72" s="104" t="n"/>
    </row>
    <row r="73" ht="15" customHeight="1" s="44">
      <c r="A73" s="62" t="inlineStr">
        <is>
          <t>FTE000:ea_plugingasolin</t>
        </is>
      </c>
      <c r="B73" s="66" t="inlineStr">
        <is>
          <t xml:space="preserve">      Plug-in Gasoline Hybrid</t>
        </is>
      </c>
      <c r="C73" s="105" t="n">
        <v>0</v>
      </c>
      <c r="D73" s="105" t="n">
        <v>0.057832</v>
      </c>
      <c r="E73" s="105" t="n">
        <v>0.105569</v>
      </c>
      <c r="F73" s="105" t="n">
        <v>0.156221</v>
      </c>
      <c r="G73" s="105" t="n">
        <v>0.20543</v>
      </c>
      <c r="H73" s="105" t="n">
        <v>0.252769</v>
      </c>
      <c r="I73" s="105" t="n">
        <v>0.297563</v>
      </c>
      <c r="J73" s="105" t="n">
        <v>0.340628</v>
      </c>
      <c r="K73" s="105" t="n">
        <v>0.381625</v>
      </c>
      <c r="L73" s="105" t="n">
        <v>0.423168</v>
      </c>
      <c r="M73" s="105" t="n">
        <v>0.464134</v>
      </c>
      <c r="N73" s="105" t="n">
        <v>0.50509</v>
      </c>
      <c r="O73" s="105" t="n">
        <v>0.546253</v>
      </c>
      <c r="P73" s="105" t="n">
        <v>0.587971</v>
      </c>
      <c r="Q73" s="105" t="n">
        <v>0.6311059999999999</v>
      </c>
      <c r="R73" s="105" t="n">
        <v>0.677112</v>
      </c>
      <c r="S73" s="105" t="n">
        <v>0.724326</v>
      </c>
      <c r="T73" s="105" t="n">
        <v>0.7724259999999999</v>
      </c>
      <c r="U73" s="105" t="n">
        <v>0.823007</v>
      </c>
      <c r="V73" s="105" t="n">
        <v>0.8767430000000001</v>
      </c>
      <c r="W73" s="105" t="n">
        <v>0.930769</v>
      </c>
      <c r="X73" s="105" t="n">
        <v>0.992217</v>
      </c>
      <c r="Y73" s="105" t="n">
        <v>1.057457</v>
      </c>
      <c r="Z73" s="105" t="n">
        <v>1.124664</v>
      </c>
      <c r="AA73" s="105" t="n">
        <v>1.195286</v>
      </c>
      <c r="AB73" s="105" t="n">
        <v>1.268541</v>
      </c>
      <c r="AC73" s="105" t="n">
        <v>1.344448</v>
      </c>
      <c r="AD73" s="105" t="n">
        <v>1.42265</v>
      </c>
      <c r="AE73" s="105" t="n">
        <v>1.503909</v>
      </c>
      <c r="AF73" s="105" t="n">
        <v>1.587265</v>
      </c>
      <c r="AG73" s="105" t="n">
        <v>1.674744</v>
      </c>
      <c r="AH73" s="105" t="n">
        <v>1.763795</v>
      </c>
      <c r="AI73" s="103" t="inlineStr">
        <is>
          <t>- -</t>
        </is>
      </c>
      <c r="AJ73" s="106" t="n"/>
      <c r="AK73" s="104" t="n"/>
    </row>
    <row r="74" ht="15" customHeight="1" s="44">
      <c r="A74" s="62" t="inlineStr">
        <is>
          <t>FTE000:ea_fuelcell</t>
        </is>
      </c>
      <c r="B74" s="66" t="inlineStr">
        <is>
          <t xml:space="preserve">      Fuel Cell</t>
        </is>
      </c>
      <c r="C74" s="105" t="n">
        <v>0</v>
      </c>
      <c r="D74" s="105" t="n">
        <v>0.102124</v>
      </c>
      <c r="E74" s="105" t="n">
        <v>0.189609</v>
      </c>
      <c r="F74" s="105" t="n">
        <v>0.28387</v>
      </c>
      <c r="G74" s="105" t="n">
        <v>0.377504</v>
      </c>
      <c r="H74" s="105" t="n">
        <v>0.470248</v>
      </c>
      <c r="I74" s="105" t="n">
        <v>0.56135</v>
      </c>
      <c r="J74" s="105" t="n">
        <v>0.6525030000000001</v>
      </c>
      <c r="K74" s="105" t="n">
        <v>0.743561</v>
      </c>
      <c r="L74" s="105" t="n">
        <v>0.8371189999999999</v>
      </c>
      <c r="M74" s="105" t="n">
        <v>0.932598</v>
      </c>
      <c r="N74" s="105" t="n">
        <v>1.030813</v>
      </c>
      <c r="O74" s="105" t="n">
        <v>1.131737</v>
      </c>
      <c r="P74" s="105" t="n">
        <v>1.235071</v>
      </c>
      <c r="Q74" s="105" t="n">
        <v>1.341347</v>
      </c>
      <c r="R74" s="105" t="n">
        <v>1.453636</v>
      </c>
      <c r="S74" s="105" t="n">
        <v>1.568218</v>
      </c>
      <c r="T74" s="105" t="n">
        <v>1.684326</v>
      </c>
      <c r="U74" s="105" t="n">
        <v>1.805424</v>
      </c>
      <c r="V74" s="105" t="n">
        <v>1.932935</v>
      </c>
      <c r="W74" s="105" t="n">
        <v>2.06193</v>
      </c>
      <c r="X74" s="105" t="n">
        <v>2.203498</v>
      </c>
      <c r="Y74" s="105" t="n">
        <v>2.354089</v>
      </c>
      <c r="Z74" s="105" t="n">
        <v>2.509851</v>
      </c>
      <c r="AA74" s="105" t="n">
        <v>2.674389</v>
      </c>
      <c r="AB74" s="105" t="n">
        <v>2.846372</v>
      </c>
      <c r="AC74" s="105" t="n">
        <v>3.026275</v>
      </c>
      <c r="AD74" s="105" t="n">
        <v>3.213664</v>
      </c>
      <c r="AE74" s="105" t="n">
        <v>3.410804</v>
      </c>
      <c r="AF74" s="105" t="n">
        <v>3.61563</v>
      </c>
      <c r="AG74" s="105" t="n">
        <v>3.832895</v>
      </c>
      <c r="AH74" s="105" t="n">
        <v>4.056625</v>
      </c>
      <c r="AI74" s="103" t="inlineStr">
        <is>
          <t>- -</t>
        </is>
      </c>
      <c r="AJ74" s="106" t="n"/>
      <c r="AK74" s="104" t="n"/>
    </row>
    <row r="75" ht="15" customHeight="1" s="44">
      <c r="A75" s="62" t="inlineStr">
        <is>
          <t>FTE000:ea_MediumSubtota</t>
        </is>
      </c>
      <c r="B75" s="66" t="inlineStr">
        <is>
          <t xml:space="preserve">        Medium Subtotal</t>
        </is>
      </c>
      <c r="C75" s="105" t="n">
        <v>910.417786</v>
      </c>
      <c r="D75" s="105" t="n">
        <v>899.93042</v>
      </c>
      <c r="E75" s="105" t="n">
        <v>893.142883</v>
      </c>
      <c r="F75" s="105" t="n">
        <v>896.737976</v>
      </c>
      <c r="G75" s="105" t="n">
        <v>899.63562</v>
      </c>
      <c r="H75" s="105" t="n">
        <v>902.96521</v>
      </c>
      <c r="I75" s="105" t="n">
        <v>904.214355</v>
      </c>
      <c r="J75" s="105" t="n">
        <v>906.673584</v>
      </c>
      <c r="K75" s="105" t="n">
        <v>908.467529</v>
      </c>
      <c r="L75" s="105" t="n">
        <v>913.250183</v>
      </c>
      <c r="M75" s="105" t="n">
        <v>917.755798</v>
      </c>
      <c r="N75" s="105" t="n">
        <v>922.467529</v>
      </c>
      <c r="O75" s="105" t="n">
        <v>927.4096070000001</v>
      </c>
      <c r="P75" s="105" t="n">
        <v>933.346375</v>
      </c>
      <c r="Q75" s="105" t="n">
        <v>940.098999</v>
      </c>
      <c r="R75" s="105" t="n">
        <v>949.77417</v>
      </c>
      <c r="S75" s="105" t="n">
        <v>959.918213</v>
      </c>
      <c r="T75" s="105" t="n">
        <v>970.47113</v>
      </c>
      <c r="U75" s="105" t="n">
        <v>982.048401</v>
      </c>
      <c r="V75" s="105" t="n">
        <v>994.653564</v>
      </c>
      <c r="W75" s="105" t="n">
        <v>1008.41925</v>
      </c>
      <c r="X75" s="105" t="n">
        <v>1025.521729</v>
      </c>
      <c r="Y75" s="105" t="n">
        <v>1044.394653</v>
      </c>
      <c r="Z75" s="105" t="n">
        <v>1063.670044</v>
      </c>
      <c r="AA75" s="105" t="n">
        <v>1085.595337</v>
      </c>
      <c r="AB75" s="105" t="n">
        <v>1109.258789</v>
      </c>
      <c r="AC75" s="105" t="n">
        <v>1133.967285</v>
      </c>
      <c r="AD75" s="105" t="n">
        <v>1159.017334</v>
      </c>
      <c r="AE75" s="105" t="n">
        <v>1185.396729</v>
      </c>
      <c r="AF75" s="105" t="n">
        <v>1212.078125</v>
      </c>
      <c r="AG75" s="105" t="n">
        <v>1240.168091</v>
      </c>
      <c r="AH75" s="105" t="n">
        <v>1267.32959</v>
      </c>
      <c r="AI75" s="103" t="n">
        <v>0.010727</v>
      </c>
      <c r="AJ75" s="106" t="n"/>
      <c r="AK75" s="104" t="n"/>
    </row>
    <row r="76" ht="15" customHeight="1" s="44">
      <c r="A76" s="58" t="n"/>
      <c r="B76" s="65" t="inlineStr">
        <is>
          <t xml:space="preserve">    Heavy</t>
        </is>
      </c>
      <c r="C76" s="58" t="n"/>
      <c r="D76" s="58" t="n"/>
      <c r="E76" s="58" t="n"/>
      <c r="F76" s="58" t="n"/>
      <c r="G76" s="58" t="n"/>
      <c r="H76" s="58" t="n"/>
      <c r="I76" s="58" t="n"/>
      <c r="J76" s="58" t="n"/>
      <c r="K76" s="58" t="n"/>
      <c r="L76" s="58" t="n"/>
      <c r="M76" s="58" t="n"/>
      <c r="N76" s="58" t="n"/>
      <c r="O76" s="58" t="n"/>
      <c r="P76" s="58" t="n"/>
      <c r="Q76" s="58" t="n"/>
      <c r="R76" s="58" t="n"/>
      <c r="S76" s="58" t="n"/>
      <c r="T76" s="58" t="n"/>
      <c r="U76" s="58" t="n"/>
      <c r="V76" s="58" t="n"/>
      <c r="W76" s="58" t="n"/>
      <c r="X76" s="58" t="n"/>
      <c r="Y76" s="58" t="n"/>
      <c r="Z76" s="58" t="n"/>
      <c r="AA76" s="58" t="n"/>
      <c r="AB76" s="58" t="n"/>
      <c r="AC76" s="58" t="n"/>
      <c r="AD76" s="58" t="n"/>
      <c r="AE76" s="58" t="n"/>
      <c r="AF76" s="58" t="n"/>
      <c r="AG76" s="58" t="n"/>
      <c r="AH76" s="58" t="n"/>
      <c r="AI76" s="58" t="n"/>
    </row>
    <row r="77" ht="15" customHeight="1" s="44">
      <c r="A77" s="62" t="inlineStr">
        <is>
          <t>FTE000:fa_Diesel</t>
        </is>
      </c>
      <c r="B77" s="66" t="inlineStr">
        <is>
          <t xml:space="preserve">      Diesel</t>
        </is>
      </c>
      <c r="C77" s="105" t="n">
        <v>4258.893555</v>
      </c>
      <c r="D77" s="105" t="n">
        <v>4261.804688</v>
      </c>
      <c r="E77" s="105" t="n">
        <v>4249.54541</v>
      </c>
      <c r="F77" s="105" t="n">
        <v>4263.899902</v>
      </c>
      <c r="G77" s="105" t="n">
        <v>4263.240723</v>
      </c>
      <c r="H77" s="105" t="n">
        <v>4255.408203</v>
      </c>
      <c r="I77" s="105" t="n">
        <v>4234.600586</v>
      </c>
      <c r="J77" s="105" t="n">
        <v>4208.365234</v>
      </c>
      <c r="K77" s="105" t="n">
        <v>4168.027832</v>
      </c>
      <c r="L77" s="105" t="n">
        <v>4130.45166</v>
      </c>
      <c r="M77" s="105" t="n">
        <v>4088.287354</v>
      </c>
      <c r="N77" s="105" t="n">
        <v>4046.900879</v>
      </c>
      <c r="O77" s="105" t="n">
        <v>4007.74707</v>
      </c>
      <c r="P77" s="105" t="n">
        <v>3968.341797</v>
      </c>
      <c r="Q77" s="105" t="n">
        <v>3932.72876</v>
      </c>
      <c r="R77" s="105" t="n">
        <v>3908.383057</v>
      </c>
      <c r="S77" s="105" t="n">
        <v>3884.928467</v>
      </c>
      <c r="T77" s="105" t="n">
        <v>3858.93042</v>
      </c>
      <c r="U77" s="105" t="n">
        <v>3835.916016</v>
      </c>
      <c r="V77" s="105" t="n">
        <v>3816.388428</v>
      </c>
      <c r="W77" s="105" t="n">
        <v>3797.915771</v>
      </c>
      <c r="X77" s="105" t="n">
        <v>3790.053223</v>
      </c>
      <c r="Y77" s="105" t="n">
        <v>3785.573975</v>
      </c>
      <c r="Z77" s="105" t="n">
        <v>3781.962646</v>
      </c>
      <c r="AA77" s="105" t="n">
        <v>3782.63208</v>
      </c>
      <c r="AB77" s="105" t="n">
        <v>3784.620361</v>
      </c>
      <c r="AC77" s="105" t="n">
        <v>3786.87915</v>
      </c>
      <c r="AD77" s="105" t="n">
        <v>3786.235352</v>
      </c>
      <c r="AE77" s="105" t="n">
        <v>3784.720459</v>
      </c>
      <c r="AF77" s="105" t="n">
        <v>3779.79834</v>
      </c>
      <c r="AG77" s="105" t="n">
        <v>3774.787842</v>
      </c>
      <c r="AH77" s="105" t="n">
        <v>3762.914307</v>
      </c>
      <c r="AI77" s="103" t="n">
        <v>-0.003986</v>
      </c>
      <c r="AJ77" s="106" t="n"/>
      <c r="AK77" s="104" t="n"/>
    </row>
    <row r="78" ht="15" customHeight="1" s="44">
      <c r="A78" s="62" t="inlineStr">
        <is>
          <t>FTE000:fa_Gasoline</t>
        </is>
      </c>
      <c r="B78" s="66" t="inlineStr">
        <is>
          <t xml:space="preserve">      Motor Gasoline</t>
        </is>
      </c>
      <c r="C78" s="105" t="n">
        <v>4.320397</v>
      </c>
      <c r="D78" s="105" t="n">
        <v>3.77299</v>
      </c>
      <c r="E78" s="105" t="n">
        <v>3.344595</v>
      </c>
      <c r="F78" s="105" t="n">
        <v>2.999135</v>
      </c>
      <c r="G78" s="105" t="n">
        <v>2.710473</v>
      </c>
      <c r="H78" s="105" t="n">
        <v>2.470364</v>
      </c>
      <c r="I78" s="105" t="n">
        <v>2.254558</v>
      </c>
      <c r="J78" s="105" t="n">
        <v>2.083097</v>
      </c>
      <c r="K78" s="105" t="n">
        <v>1.944591</v>
      </c>
      <c r="L78" s="105" t="n">
        <v>1.829271</v>
      </c>
      <c r="M78" s="105" t="n">
        <v>1.728662</v>
      </c>
      <c r="N78" s="105" t="n">
        <v>1.654342</v>
      </c>
      <c r="O78" s="105" t="n">
        <v>1.587112</v>
      </c>
      <c r="P78" s="105" t="n">
        <v>1.521109</v>
      </c>
      <c r="Q78" s="105" t="n">
        <v>1.465477</v>
      </c>
      <c r="R78" s="105" t="n">
        <v>1.421463</v>
      </c>
      <c r="S78" s="105" t="n">
        <v>1.38678</v>
      </c>
      <c r="T78" s="105" t="n">
        <v>1.350791</v>
      </c>
      <c r="U78" s="105" t="n">
        <v>1.321174</v>
      </c>
      <c r="V78" s="105" t="n">
        <v>1.296493</v>
      </c>
      <c r="W78" s="105" t="n">
        <v>1.276399</v>
      </c>
      <c r="X78" s="105" t="n">
        <v>1.258577</v>
      </c>
      <c r="Y78" s="105" t="n">
        <v>1.244642</v>
      </c>
      <c r="Z78" s="105" t="n">
        <v>1.228456</v>
      </c>
      <c r="AA78" s="105" t="n">
        <v>1.21419</v>
      </c>
      <c r="AB78" s="105" t="n">
        <v>1.206368</v>
      </c>
      <c r="AC78" s="105" t="n">
        <v>1.203318</v>
      </c>
      <c r="AD78" s="105" t="n">
        <v>1.203184</v>
      </c>
      <c r="AE78" s="105" t="n">
        <v>1.205252</v>
      </c>
      <c r="AF78" s="105" t="n">
        <v>1.208514</v>
      </c>
      <c r="AG78" s="105" t="n">
        <v>1.212509</v>
      </c>
      <c r="AH78" s="105" t="n">
        <v>1.21558</v>
      </c>
      <c r="AI78" s="103" t="n">
        <v>-0.040082</v>
      </c>
      <c r="AJ78" s="106" t="n"/>
      <c r="AK78" s="104" t="n"/>
    </row>
    <row r="79" ht="15" customHeight="1" s="44">
      <c r="A79" s="62" t="inlineStr">
        <is>
          <t>FTE000:fa_LiquefiedPetr</t>
        </is>
      </c>
      <c r="B79" s="66" t="inlineStr">
        <is>
          <t xml:space="preserve">      Propane</t>
        </is>
      </c>
      <c r="C79" s="105" t="n">
        <v>0.81036</v>
      </c>
      <c r="D79" s="105" t="n">
        <v>0.880742</v>
      </c>
      <c r="E79" s="105" t="n">
        <v>0.92738</v>
      </c>
      <c r="F79" s="105" t="n">
        <v>0.9695319999999999</v>
      </c>
      <c r="G79" s="105" t="n">
        <v>0.997687</v>
      </c>
      <c r="H79" s="105" t="n">
        <v>1.015519</v>
      </c>
      <c r="I79" s="105" t="n">
        <v>1.023696</v>
      </c>
      <c r="J79" s="105" t="n">
        <v>1.028042</v>
      </c>
      <c r="K79" s="105" t="n">
        <v>1.027307</v>
      </c>
      <c r="L79" s="105" t="n">
        <v>1.025817</v>
      </c>
      <c r="M79" s="105" t="n">
        <v>1.019911</v>
      </c>
      <c r="N79" s="105" t="n">
        <v>1.012302</v>
      </c>
      <c r="O79" s="105" t="n">
        <v>1.002529</v>
      </c>
      <c r="P79" s="105" t="n">
        <v>0.990242</v>
      </c>
      <c r="Q79" s="105" t="n">
        <v>0.97972</v>
      </c>
      <c r="R79" s="105" t="n">
        <v>0.974288</v>
      </c>
      <c r="S79" s="105" t="n">
        <v>0.9706979999999999</v>
      </c>
      <c r="T79" s="105" t="n">
        <v>0.967326</v>
      </c>
      <c r="U79" s="105" t="n">
        <v>0.966544</v>
      </c>
      <c r="V79" s="105" t="n">
        <v>0.968121</v>
      </c>
      <c r="W79" s="105" t="n">
        <v>0.9713619999999999</v>
      </c>
      <c r="X79" s="105" t="n">
        <v>0.97844</v>
      </c>
      <c r="Y79" s="105" t="n">
        <v>0.988157</v>
      </c>
      <c r="Z79" s="105" t="n">
        <v>0.998588</v>
      </c>
      <c r="AA79" s="105" t="n">
        <v>1.010863</v>
      </c>
      <c r="AB79" s="105" t="n">
        <v>1.024126</v>
      </c>
      <c r="AC79" s="105" t="n">
        <v>1.038324</v>
      </c>
      <c r="AD79" s="105" t="n">
        <v>1.053014</v>
      </c>
      <c r="AE79" s="105" t="n">
        <v>1.068701</v>
      </c>
      <c r="AF79" s="105" t="n">
        <v>1.084441</v>
      </c>
      <c r="AG79" s="105" t="n">
        <v>1.100616</v>
      </c>
      <c r="AH79" s="105" t="n">
        <v>1.115258</v>
      </c>
      <c r="AI79" s="103" t="n">
        <v>0.010355</v>
      </c>
      <c r="AJ79" s="106" t="n"/>
      <c r="AK79" s="104" t="n"/>
    </row>
    <row r="80" ht="15" customHeight="1" s="44">
      <c r="A80" s="62" t="inlineStr">
        <is>
          <t>FTE000:fa_CompressedNat</t>
        </is>
      </c>
      <c r="B80" s="66" t="inlineStr">
        <is>
          <t xml:space="preserve">      Compressed/Liquefied Natural Gas</t>
        </is>
      </c>
      <c r="C80" s="105" t="n">
        <v>54.018715</v>
      </c>
      <c r="D80" s="105" t="n">
        <v>55.463638</v>
      </c>
      <c r="E80" s="105" t="n">
        <v>55.808174</v>
      </c>
      <c r="F80" s="105" t="n">
        <v>55.930511</v>
      </c>
      <c r="G80" s="105" t="n">
        <v>55.447971</v>
      </c>
      <c r="H80" s="105" t="n">
        <v>54.599007</v>
      </c>
      <c r="I80" s="105" t="n">
        <v>53.4207</v>
      </c>
      <c r="J80" s="105" t="n">
        <v>52.219292</v>
      </c>
      <c r="K80" s="105" t="n">
        <v>50.991528</v>
      </c>
      <c r="L80" s="105" t="n">
        <v>50.042858</v>
      </c>
      <c r="M80" s="105" t="n">
        <v>49.285625</v>
      </c>
      <c r="N80" s="105" t="n">
        <v>48.77454</v>
      </c>
      <c r="O80" s="105" t="n">
        <v>48.562389</v>
      </c>
      <c r="P80" s="105" t="n">
        <v>48.731358</v>
      </c>
      <c r="Q80" s="105" t="n">
        <v>49.389427</v>
      </c>
      <c r="R80" s="105" t="n">
        <v>50.651196</v>
      </c>
      <c r="S80" s="105" t="n">
        <v>52.379097</v>
      </c>
      <c r="T80" s="105" t="n">
        <v>54.58992</v>
      </c>
      <c r="U80" s="105" t="n">
        <v>57.391991</v>
      </c>
      <c r="V80" s="105" t="n">
        <v>60.769581</v>
      </c>
      <c r="W80" s="105" t="n">
        <v>64.687805</v>
      </c>
      <c r="X80" s="105" t="n">
        <v>69.35186</v>
      </c>
      <c r="Y80" s="105" t="n">
        <v>74.716911</v>
      </c>
      <c r="Z80" s="105" t="n">
        <v>80.670677</v>
      </c>
      <c r="AA80" s="105" t="n">
        <v>87.341583</v>
      </c>
      <c r="AB80" s="105" t="n">
        <v>94.783592</v>
      </c>
      <c r="AC80" s="105" t="n">
        <v>102.965988</v>
      </c>
      <c r="AD80" s="105" t="n">
        <v>111.882729</v>
      </c>
      <c r="AE80" s="105" t="n">
        <v>121.739952</v>
      </c>
      <c r="AF80" s="105" t="n">
        <v>132.43811</v>
      </c>
      <c r="AG80" s="105" t="n">
        <v>144.239685</v>
      </c>
      <c r="AH80" s="105" t="n">
        <v>157.006958</v>
      </c>
      <c r="AI80" s="103" t="n">
        <v>0.035017</v>
      </c>
      <c r="AJ80" s="106" t="n"/>
      <c r="AK80" s="104" t="n"/>
    </row>
    <row r="81" ht="15" customHeight="1" s="44">
      <c r="A81" s="62" t="inlineStr">
        <is>
          <t>FTE000:fa_ethanolflex</t>
        </is>
      </c>
      <c r="B81" s="66" t="inlineStr">
        <is>
          <t xml:space="preserve">      Ethanol-Flex Fuel</t>
        </is>
      </c>
      <c r="C81" s="105" t="n">
        <v>0</v>
      </c>
      <c r="D81" s="105" t="n">
        <v>0</v>
      </c>
      <c r="E81" s="105" t="n">
        <v>0</v>
      </c>
      <c r="F81" s="105" t="n">
        <v>0</v>
      </c>
      <c r="G81" s="105" t="n">
        <v>0</v>
      </c>
      <c r="H81" s="105" t="n">
        <v>0</v>
      </c>
      <c r="I81" s="105" t="n">
        <v>0</v>
      </c>
      <c r="J81" s="105" t="n">
        <v>0</v>
      </c>
      <c r="K81" s="105" t="n">
        <v>0</v>
      </c>
      <c r="L81" s="105" t="n">
        <v>0</v>
      </c>
      <c r="M81" s="105" t="n">
        <v>0</v>
      </c>
      <c r="N81" s="105" t="n">
        <v>0</v>
      </c>
      <c r="O81" s="105" t="n">
        <v>0</v>
      </c>
      <c r="P81" s="105" t="n">
        <v>0</v>
      </c>
      <c r="Q81" s="105" t="n">
        <v>0</v>
      </c>
      <c r="R81" s="105" t="n">
        <v>0</v>
      </c>
      <c r="S81" s="105" t="n">
        <v>0</v>
      </c>
      <c r="T81" s="105" t="n">
        <v>0</v>
      </c>
      <c r="U81" s="105" t="n">
        <v>0</v>
      </c>
      <c r="V81" s="105" t="n">
        <v>0</v>
      </c>
      <c r="W81" s="105" t="n">
        <v>0</v>
      </c>
      <c r="X81" s="105" t="n">
        <v>0</v>
      </c>
      <c r="Y81" s="105" t="n">
        <v>0</v>
      </c>
      <c r="Z81" s="105" t="n">
        <v>0</v>
      </c>
      <c r="AA81" s="105" t="n">
        <v>0</v>
      </c>
      <c r="AB81" s="105" t="n">
        <v>0</v>
      </c>
      <c r="AC81" s="105" t="n">
        <v>0</v>
      </c>
      <c r="AD81" s="105" t="n">
        <v>0</v>
      </c>
      <c r="AE81" s="105" t="n">
        <v>0</v>
      </c>
      <c r="AF81" s="105" t="n">
        <v>0</v>
      </c>
      <c r="AG81" s="105" t="n">
        <v>0</v>
      </c>
      <c r="AH81" s="105" t="n">
        <v>0</v>
      </c>
      <c r="AI81" s="103" t="inlineStr">
        <is>
          <t>- -</t>
        </is>
      </c>
      <c r="AJ81" s="106" t="n"/>
      <c r="AK81" s="104" t="n"/>
    </row>
    <row r="82" ht="15" customHeight="1" s="44">
      <c r="A82" s="62" t="inlineStr">
        <is>
          <t>FTE000:fa_electric</t>
        </is>
      </c>
      <c r="B82" s="66" t="inlineStr">
        <is>
          <t xml:space="preserve">      Electric</t>
        </is>
      </c>
      <c r="C82" s="105" t="n">
        <v>0</v>
      </c>
      <c r="D82" s="105" t="n">
        <v>0.021332</v>
      </c>
      <c r="E82" s="105" t="n">
        <v>0.033848</v>
      </c>
      <c r="F82" s="105" t="n">
        <v>0.047562</v>
      </c>
      <c r="G82" s="105" t="n">
        <v>0.061389</v>
      </c>
      <c r="H82" s="105" t="n">
        <v>0.075212</v>
      </c>
      <c r="I82" s="105" t="n">
        <v>0.088771</v>
      </c>
      <c r="J82" s="105" t="n">
        <v>0.102144</v>
      </c>
      <c r="K82" s="105" t="n">
        <v>0.115098</v>
      </c>
      <c r="L82" s="105" t="n">
        <v>0.128</v>
      </c>
      <c r="M82" s="105" t="n">
        <v>0.140445</v>
      </c>
      <c r="N82" s="105" t="n">
        <v>0.152375</v>
      </c>
      <c r="O82" s="105" t="n">
        <v>0.163689</v>
      </c>
      <c r="P82" s="105" t="n">
        <v>0.174286</v>
      </c>
      <c r="Q82" s="105" t="n">
        <v>0.184295</v>
      </c>
      <c r="R82" s="105" t="n">
        <v>0.194073</v>
      </c>
      <c r="S82" s="105" t="n">
        <v>0.203226</v>
      </c>
      <c r="T82" s="105" t="n">
        <v>0.211668</v>
      </c>
      <c r="U82" s="105" t="n">
        <v>0.219943</v>
      </c>
      <c r="V82" s="105" t="n">
        <v>0.228433</v>
      </c>
      <c r="W82" s="105" t="n">
        <v>0.236479</v>
      </c>
      <c r="X82" s="105" t="n">
        <v>0.244715</v>
      </c>
      <c r="Y82" s="105" t="n">
        <v>0.253325</v>
      </c>
      <c r="Z82" s="105" t="n">
        <v>0.262574</v>
      </c>
      <c r="AA82" s="105" t="n">
        <v>0.272104</v>
      </c>
      <c r="AB82" s="105" t="n">
        <v>0.282007</v>
      </c>
      <c r="AC82" s="105" t="n">
        <v>0.292321</v>
      </c>
      <c r="AD82" s="105" t="n">
        <v>0.302958</v>
      </c>
      <c r="AE82" s="105" t="n">
        <v>0.314048</v>
      </c>
      <c r="AF82" s="105" t="n">
        <v>0.325342</v>
      </c>
      <c r="AG82" s="105" t="n">
        <v>0.337162</v>
      </c>
      <c r="AH82" s="105" t="n">
        <v>0.348937</v>
      </c>
      <c r="AI82" s="103" t="inlineStr">
        <is>
          <t>- -</t>
        </is>
      </c>
      <c r="AJ82" s="106" t="n"/>
      <c r="AK82" s="104" t="n"/>
    </row>
    <row r="83" ht="15" customHeight="1" s="44">
      <c r="A83" s="62" t="inlineStr">
        <is>
          <t>FTE000:fa_plugindiesel</t>
        </is>
      </c>
      <c r="B83" s="66" t="inlineStr">
        <is>
          <t xml:space="preserve">      Plug-in Diesel Hybrid</t>
        </is>
      </c>
      <c r="C83" s="105" t="n">
        <v>0.056251</v>
      </c>
      <c r="D83" s="105" t="n">
        <v>0.08083</v>
      </c>
      <c r="E83" s="105" t="n">
        <v>0.100725</v>
      </c>
      <c r="F83" s="105" t="n">
        <v>0.122494</v>
      </c>
      <c r="G83" s="105" t="n">
        <v>0.143883</v>
      </c>
      <c r="H83" s="105" t="n">
        <v>0.164625</v>
      </c>
      <c r="I83" s="105" t="n">
        <v>0.184198</v>
      </c>
      <c r="J83" s="105" t="n">
        <v>0.202886</v>
      </c>
      <c r="K83" s="105" t="n">
        <v>0.220273</v>
      </c>
      <c r="L83" s="105" t="n">
        <v>0.237216</v>
      </c>
      <c r="M83" s="105" t="n">
        <v>0.253127</v>
      </c>
      <c r="N83" s="105" t="n">
        <v>0.268101</v>
      </c>
      <c r="O83" s="105" t="n">
        <v>0.28206</v>
      </c>
      <c r="P83" s="105" t="n">
        <v>0.294987</v>
      </c>
      <c r="Q83" s="105" t="n">
        <v>0.30734</v>
      </c>
      <c r="R83" s="105" t="n">
        <v>0.319931</v>
      </c>
      <c r="S83" s="105" t="n">
        <v>0.332294</v>
      </c>
      <c r="T83" s="105" t="n">
        <v>0.344628</v>
      </c>
      <c r="U83" s="105" t="n">
        <v>0.355708</v>
      </c>
      <c r="V83" s="105" t="n">
        <v>0.3664</v>
      </c>
      <c r="W83" s="105" t="n">
        <v>0.377594</v>
      </c>
      <c r="X83" s="105" t="n">
        <v>0.391234</v>
      </c>
      <c r="Y83" s="105" t="n">
        <v>0.404718</v>
      </c>
      <c r="Z83" s="105" t="n">
        <v>0.418767</v>
      </c>
      <c r="AA83" s="105" t="n">
        <v>0.433457</v>
      </c>
      <c r="AB83" s="105" t="n">
        <v>0.448775</v>
      </c>
      <c r="AC83" s="105" t="n">
        <v>0.464771</v>
      </c>
      <c r="AD83" s="105" t="n">
        <v>0.481295</v>
      </c>
      <c r="AE83" s="105" t="n">
        <v>0.498649</v>
      </c>
      <c r="AF83" s="105" t="n">
        <v>0.516384</v>
      </c>
      <c r="AG83" s="105" t="n">
        <v>0.534898</v>
      </c>
      <c r="AH83" s="105" t="n">
        <v>0.55326</v>
      </c>
      <c r="AI83" s="103" t="n">
        <v>0.076529</v>
      </c>
      <c r="AJ83" s="106" t="n"/>
      <c r="AK83" s="104" t="n"/>
    </row>
    <row r="84" ht="15" customHeight="1" s="44">
      <c r="A84" s="62" t="inlineStr">
        <is>
          <t>FTE000:fa_plugingasolin</t>
        </is>
      </c>
      <c r="B84" s="66" t="inlineStr">
        <is>
          <t xml:space="preserve">      Plug-in Gasoline Hybrid</t>
        </is>
      </c>
      <c r="C84" s="105" t="n">
        <v>0.053887</v>
      </c>
      <c r="D84" s="105" t="n">
        <v>0.07460799999999999</v>
      </c>
      <c r="E84" s="105" t="n">
        <v>0.092885</v>
      </c>
      <c r="F84" s="105" t="n">
        <v>0.113008</v>
      </c>
      <c r="G84" s="105" t="n">
        <v>0.132924</v>
      </c>
      <c r="H84" s="105" t="n">
        <v>0.152403</v>
      </c>
      <c r="I84" s="105" t="n">
        <v>0.170954</v>
      </c>
      <c r="J84" s="105" t="n">
        <v>0.188772</v>
      </c>
      <c r="K84" s="105" t="n">
        <v>0.20545</v>
      </c>
      <c r="L84" s="105" t="n">
        <v>0.221744</v>
      </c>
      <c r="M84" s="105" t="n">
        <v>0.237055</v>
      </c>
      <c r="N84" s="105" t="n">
        <v>0.251438</v>
      </c>
      <c r="O84" s="105" t="n">
        <v>0.264911</v>
      </c>
      <c r="P84" s="105" t="n">
        <v>0.277416</v>
      </c>
      <c r="Q84" s="105" t="n">
        <v>0.289416</v>
      </c>
      <c r="R84" s="105" t="n">
        <v>0.301662</v>
      </c>
      <c r="S84" s="105" t="n">
        <v>0.313694</v>
      </c>
      <c r="T84" s="105" t="n">
        <v>0.325682</v>
      </c>
      <c r="U84" s="105" t="n">
        <v>0.336468</v>
      </c>
      <c r="V84" s="105" t="n">
        <v>0.346799</v>
      </c>
      <c r="W84" s="105" t="n">
        <v>0.357648</v>
      </c>
      <c r="X84" s="105" t="n">
        <v>0.370832</v>
      </c>
      <c r="Y84" s="105" t="n">
        <v>0.383724</v>
      </c>
      <c r="Z84" s="105" t="n">
        <v>0.397112</v>
      </c>
      <c r="AA84" s="105" t="n">
        <v>0.411068</v>
      </c>
      <c r="AB84" s="105" t="n">
        <v>0.425537</v>
      </c>
      <c r="AC84" s="105" t="n">
        <v>0.440565</v>
      </c>
      <c r="AD84" s="105" t="n">
        <v>0.456079</v>
      </c>
      <c r="AE84" s="105" t="n">
        <v>0.472178</v>
      </c>
      <c r="AF84" s="105" t="n">
        <v>0.488474</v>
      </c>
      <c r="AG84" s="105" t="n">
        <v>0.5054419999999999</v>
      </c>
      <c r="AH84" s="105" t="n">
        <v>0.522211</v>
      </c>
      <c r="AI84" s="103" t="n">
        <v>0.076014</v>
      </c>
      <c r="AJ84" s="106" t="n"/>
      <c r="AK84" s="104" t="n"/>
    </row>
    <row r="85" ht="15" customHeight="1" s="44">
      <c r="A85" s="62" t="inlineStr">
        <is>
          <t>FTE000:fa_fuelcell</t>
        </is>
      </c>
      <c r="B85" s="66" t="inlineStr">
        <is>
          <t xml:space="preserve">      Fuel Cell</t>
        </is>
      </c>
      <c r="C85" s="105" t="n">
        <v>0.024469</v>
      </c>
      <c r="D85" s="105" t="n">
        <v>0.071217</v>
      </c>
      <c r="E85" s="105" t="n">
        <v>0.108281</v>
      </c>
      <c r="F85" s="105" t="n">
        <v>0.149189</v>
      </c>
      <c r="G85" s="105" t="n">
        <v>0.190778</v>
      </c>
      <c r="H85" s="105" t="n">
        <v>0.232879</v>
      </c>
      <c r="I85" s="105" t="n">
        <v>0.274859</v>
      </c>
      <c r="J85" s="105" t="n">
        <v>0.317133</v>
      </c>
      <c r="K85" s="105" t="n">
        <v>0.359094</v>
      </c>
      <c r="L85" s="105" t="n">
        <v>0.401389</v>
      </c>
      <c r="M85" s="105" t="n">
        <v>0.443221</v>
      </c>
      <c r="N85" s="105" t="n">
        <v>0.484451</v>
      </c>
      <c r="O85" s="105" t="n">
        <v>0.52474</v>
      </c>
      <c r="P85" s="105" t="n">
        <v>0.563506</v>
      </c>
      <c r="Q85" s="105" t="n">
        <v>0.600832</v>
      </c>
      <c r="R85" s="105" t="n">
        <v>0.637872</v>
      </c>
      <c r="S85" s="105" t="n">
        <v>0.673142</v>
      </c>
      <c r="T85" s="105" t="n">
        <v>0.706458</v>
      </c>
      <c r="U85" s="105" t="n">
        <v>0.738944</v>
      </c>
      <c r="V85" s="105" t="n">
        <v>0.771142</v>
      </c>
      <c r="W85" s="105" t="n">
        <v>0.8022820000000001</v>
      </c>
      <c r="X85" s="105" t="n">
        <v>0.8348680000000001</v>
      </c>
      <c r="Y85" s="105" t="n">
        <v>0.868404</v>
      </c>
      <c r="Z85" s="105" t="n">
        <v>0.90265</v>
      </c>
      <c r="AA85" s="105" t="n">
        <v>0.937953</v>
      </c>
      <c r="AB85" s="105" t="n">
        <v>0.974255</v>
      </c>
      <c r="AC85" s="105" t="n">
        <v>1.01173</v>
      </c>
      <c r="AD85" s="105" t="n">
        <v>1.050109</v>
      </c>
      <c r="AE85" s="105" t="n">
        <v>1.089897</v>
      </c>
      <c r="AF85" s="105" t="n">
        <v>1.130279</v>
      </c>
      <c r="AG85" s="105" t="n">
        <v>1.172404</v>
      </c>
      <c r="AH85" s="105" t="n">
        <v>1.214254</v>
      </c>
      <c r="AI85" s="103" t="n">
        <v>0.134226</v>
      </c>
      <c r="AJ85" s="106" t="n"/>
      <c r="AK85" s="104" t="n"/>
    </row>
    <row r="86" ht="15" customHeight="1" s="44">
      <c r="A86" s="62" t="inlineStr">
        <is>
          <t>FTE000:fa_HeavySubtotal</t>
        </is>
      </c>
      <c r="B86" s="66" t="inlineStr">
        <is>
          <t xml:space="preserve">        Heavy Subtotal</t>
        </is>
      </c>
      <c r="C86" s="105" t="n">
        <v>4318.178223</v>
      </c>
      <c r="D86" s="105" t="n">
        <v>4322.171387</v>
      </c>
      <c r="E86" s="105" t="n">
        <v>4309.961426</v>
      </c>
      <c r="F86" s="105" t="n">
        <v>4324.230469</v>
      </c>
      <c r="G86" s="105" t="n">
        <v>4322.924316</v>
      </c>
      <c r="H86" s="105" t="n">
        <v>4314.119629</v>
      </c>
      <c r="I86" s="105" t="n">
        <v>4292.020508</v>
      </c>
      <c r="J86" s="105" t="n">
        <v>4264.506348</v>
      </c>
      <c r="K86" s="105" t="n">
        <v>4222.888672</v>
      </c>
      <c r="L86" s="105" t="n">
        <v>4184.339844</v>
      </c>
      <c r="M86" s="105" t="n">
        <v>4141.394043</v>
      </c>
      <c r="N86" s="105" t="n">
        <v>4099.498535</v>
      </c>
      <c r="O86" s="105" t="n">
        <v>4060.135254</v>
      </c>
      <c r="P86" s="105" t="n">
        <v>4020.895996</v>
      </c>
      <c r="Q86" s="105" t="n">
        <v>3985.945801</v>
      </c>
      <c r="R86" s="105" t="n">
        <v>3962.883789</v>
      </c>
      <c r="S86" s="105" t="n">
        <v>3941.188232</v>
      </c>
      <c r="T86" s="105" t="n">
        <v>3917.428223</v>
      </c>
      <c r="U86" s="105" t="n">
        <v>3897.247559</v>
      </c>
      <c r="V86" s="105" t="n">
        <v>3881.134766</v>
      </c>
      <c r="W86" s="105" t="n">
        <v>3866.625977</v>
      </c>
      <c r="X86" s="105" t="n">
        <v>3863.484131</v>
      </c>
      <c r="Y86" s="105" t="n">
        <v>3864.432373</v>
      </c>
      <c r="Z86" s="105" t="n">
        <v>3866.84082</v>
      </c>
      <c r="AA86" s="105" t="n">
        <v>3874.252441</v>
      </c>
      <c r="AB86" s="105" t="n">
        <v>3883.765381</v>
      </c>
      <c r="AC86" s="105" t="n">
        <v>3894.298096</v>
      </c>
      <c r="AD86" s="105" t="n">
        <v>3902.665039</v>
      </c>
      <c r="AE86" s="105" t="n">
        <v>3911.108154</v>
      </c>
      <c r="AF86" s="105" t="n">
        <v>3916.989502</v>
      </c>
      <c r="AG86" s="105" t="n">
        <v>3923.890381</v>
      </c>
      <c r="AH86" s="105" t="n">
        <v>3924.891602</v>
      </c>
      <c r="AI86" s="103" t="n">
        <v>-0.003076</v>
      </c>
      <c r="AJ86" s="106" t="n"/>
      <c r="AK86" s="104" t="n"/>
    </row>
    <row r="87" ht="15" customHeight="1" s="44">
      <c r="A87" s="58" t="n"/>
      <c r="B87" s="65" t="inlineStr">
        <is>
          <t xml:space="preserve">    Light Medium, Medium, and Heavy Total</t>
        </is>
      </c>
      <c r="C87" s="58" t="n"/>
      <c r="D87" s="58" t="n"/>
      <c r="E87" s="58" t="n"/>
      <c r="F87" s="58" t="n"/>
      <c r="G87" s="58" t="n"/>
      <c r="H87" s="58" t="n"/>
      <c r="I87" s="58" t="n"/>
      <c r="J87" s="58" t="n"/>
      <c r="K87" s="58" t="n"/>
      <c r="L87" s="58" t="n"/>
      <c r="M87" s="58" t="n"/>
      <c r="N87" s="58" t="n"/>
      <c r="O87" s="58" t="n"/>
      <c r="P87" s="58" t="n"/>
      <c r="Q87" s="58" t="n"/>
      <c r="R87" s="58" t="n"/>
      <c r="S87" s="58" t="n"/>
      <c r="T87" s="58" t="n"/>
      <c r="U87" s="58" t="n"/>
      <c r="V87" s="58" t="n"/>
      <c r="W87" s="58" t="n"/>
      <c r="X87" s="58" t="n"/>
      <c r="Y87" s="58" t="n"/>
      <c r="Z87" s="58" t="n"/>
      <c r="AA87" s="58" t="n"/>
      <c r="AB87" s="58" t="n"/>
      <c r="AC87" s="58" t="n"/>
      <c r="AD87" s="58" t="n"/>
      <c r="AE87" s="58" t="n"/>
      <c r="AF87" s="58" t="n"/>
      <c r="AG87" s="58" t="n"/>
      <c r="AH87" s="58" t="n"/>
      <c r="AI87" s="58" t="n"/>
    </row>
    <row r="88" ht="15" customHeight="1" s="44">
      <c r="A88" s="62" t="inlineStr">
        <is>
          <t>FTE000:ga_Diesel</t>
        </is>
      </c>
      <c r="B88" s="66" t="inlineStr">
        <is>
          <t xml:space="preserve">      Diesel</t>
        </is>
      </c>
      <c r="C88" s="105" t="n">
        <v>5283.075195</v>
      </c>
      <c r="D88" s="105" t="n">
        <v>5277.689941</v>
      </c>
      <c r="E88" s="105" t="n">
        <v>5263.79248</v>
      </c>
      <c r="F88" s="105" t="n">
        <v>5283.570801</v>
      </c>
      <c r="G88" s="105" t="n">
        <v>5286.334473</v>
      </c>
      <c r="H88" s="105" t="n">
        <v>5280.986328</v>
      </c>
      <c r="I88" s="105" t="n">
        <v>5260.116211</v>
      </c>
      <c r="J88" s="105" t="n">
        <v>5233.799316</v>
      </c>
      <c r="K88" s="105" t="n">
        <v>5192.175781</v>
      </c>
      <c r="L88" s="105" t="n">
        <v>5156.161621</v>
      </c>
      <c r="M88" s="105" t="n">
        <v>5115.415039</v>
      </c>
      <c r="N88" s="105" t="n">
        <v>5076.546387</v>
      </c>
      <c r="O88" s="105" t="n">
        <v>5041.102539</v>
      </c>
      <c r="P88" s="105" t="n">
        <v>5005.975586</v>
      </c>
      <c r="Q88" s="105" t="n">
        <v>4975.474121</v>
      </c>
      <c r="R88" s="105" t="n">
        <v>4959.251465</v>
      </c>
      <c r="S88" s="105" t="n">
        <v>4944.427246</v>
      </c>
      <c r="T88" s="105" t="n">
        <v>4926.439453</v>
      </c>
      <c r="U88" s="105" t="n">
        <v>4911.970215</v>
      </c>
      <c r="V88" s="105" t="n">
        <v>4901.685547</v>
      </c>
      <c r="W88" s="105" t="n">
        <v>4892.942871</v>
      </c>
      <c r="X88" s="105" t="n">
        <v>4897.59375</v>
      </c>
      <c r="Y88" s="105" t="n">
        <v>4906.647461</v>
      </c>
      <c r="Z88" s="105" t="n">
        <v>4916.195312</v>
      </c>
      <c r="AA88" s="105" t="n">
        <v>4932.157227</v>
      </c>
      <c r="AB88" s="105" t="n">
        <v>4950.900391</v>
      </c>
      <c r="AC88" s="105" t="n">
        <v>4971.087891</v>
      </c>
      <c r="AD88" s="105" t="n">
        <v>4988.856934</v>
      </c>
      <c r="AE88" s="105" t="n">
        <v>5007.261719</v>
      </c>
      <c r="AF88" s="105" t="n">
        <v>5022.574219</v>
      </c>
      <c r="AG88" s="105" t="n">
        <v>5038.957031</v>
      </c>
      <c r="AH88" s="105" t="n">
        <v>5047.671387</v>
      </c>
      <c r="AI88" s="103" t="n">
        <v>-0.001469</v>
      </c>
      <c r="AJ88" s="106" t="n"/>
      <c r="AK88" s="104" t="n"/>
    </row>
    <row r="89" ht="15" customHeight="1" s="44">
      <c r="A89" s="62" t="inlineStr">
        <is>
          <t>FTE000:ga_Gasoline</t>
        </is>
      </c>
      <c r="B89" s="66" t="inlineStr">
        <is>
          <t xml:space="preserve">      Motor Gasoline</t>
        </is>
      </c>
      <c r="C89" s="105" t="n">
        <v>485.402435</v>
      </c>
      <c r="D89" s="105" t="n">
        <v>476.601654</v>
      </c>
      <c r="E89" s="105" t="n">
        <v>472.901001</v>
      </c>
      <c r="F89" s="105" t="n">
        <v>472.964844</v>
      </c>
      <c r="G89" s="105" t="n">
        <v>473.089325</v>
      </c>
      <c r="H89" s="105" t="n">
        <v>474.105865</v>
      </c>
      <c r="I89" s="105" t="n">
        <v>474.17984</v>
      </c>
      <c r="J89" s="105" t="n">
        <v>475.318054</v>
      </c>
      <c r="K89" s="105" t="n">
        <v>476.240509</v>
      </c>
      <c r="L89" s="105" t="n">
        <v>478.908875</v>
      </c>
      <c r="M89" s="105" t="n">
        <v>482.098999</v>
      </c>
      <c r="N89" s="105" t="n">
        <v>485.787323</v>
      </c>
      <c r="O89" s="105" t="n">
        <v>489.775391</v>
      </c>
      <c r="P89" s="105" t="n">
        <v>494.606171</v>
      </c>
      <c r="Q89" s="105" t="n">
        <v>500.113373</v>
      </c>
      <c r="R89" s="105" t="n">
        <v>507.190613</v>
      </c>
      <c r="S89" s="105" t="n">
        <v>514.318848</v>
      </c>
      <c r="T89" s="105" t="n">
        <v>521.886292</v>
      </c>
      <c r="U89" s="105" t="n">
        <v>529.583618</v>
      </c>
      <c r="V89" s="105" t="n">
        <v>537.193054</v>
      </c>
      <c r="W89" s="105" t="n">
        <v>544.8883060000001</v>
      </c>
      <c r="X89" s="105" t="n">
        <v>553.661072</v>
      </c>
      <c r="Y89" s="105" t="n">
        <v>562.832031</v>
      </c>
      <c r="Z89" s="105" t="n">
        <v>571.542786</v>
      </c>
      <c r="AA89" s="105" t="n">
        <v>580.879089</v>
      </c>
      <c r="AB89" s="105" t="n">
        <v>590.604431</v>
      </c>
      <c r="AC89" s="105" t="n">
        <v>600.607361</v>
      </c>
      <c r="AD89" s="105" t="n">
        <v>610.672791</v>
      </c>
      <c r="AE89" s="105" t="n">
        <v>621.172546</v>
      </c>
      <c r="AF89" s="105" t="n">
        <v>631.744629</v>
      </c>
      <c r="AG89" s="105" t="n">
        <v>642.927429</v>
      </c>
      <c r="AH89" s="105" t="n">
        <v>653.572754</v>
      </c>
      <c r="AI89" s="103" t="n">
        <v>0.009642</v>
      </c>
      <c r="AJ89" s="106" t="n"/>
      <c r="AK89" s="104" t="n"/>
    </row>
    <row r="90" ht="15" customHeight="1" s="44">
      <c r="A90" s="62" t="inlineStr">
        <is>
          <t>FTE000:ga_LiquefiedPetr</t>
        </is>
      </c>
      <c r="B90" s="66" t="inlineStr">
        <is>
          <t xml:space="preserve">      Propane</t>
        </is>
      </c>
      <c r="C90" s="105" t="n">
        <v>1.960367</v>
      </c>
      <c r="D90" s="105" t="n">
        <v>2.108712</v>
      </c>
      <c r="E90" s="105" t="n">
        <v>2.227631</v>
      </c>
      <c r="F90" s="105" t="n">
        <v>2.349303</v>
      </c>
      <c r="G90" s="105" t="n">
        <v>2.449823</v>
      </c>
      <c r="H90" s="105" t="n">
        <v>2.533472</v>
      </c>
      <c r="I90" s="105" t="n">
        <v>2.598069</v>
      </c>
      <c r="J90" s="105" t="n">
        <v>2.653862</v>
      </c>
      <c r="K90" s="105" t="n">
        <v>2.698174</v>
      </c>
      <c r="L90" s="105" t="n">
        <v>2.744193</v>
      </c>
      <c r="M90" s="105" t="n">
        <v>2.784231</v>
      </c>
      <c r="N90" s="105" t="n">
        <v>2.824789</v>
      </c>
      <c r="O90" s="105" t="n">
        <v>2.866512</v>
      </c>
      <c r="P90" s="105" t="n">
        <v>2.911227</v>
      </c>
      <c r="Q90" s="105" t="n">
        <v>2.968043</v>
      </c>
      <c r="R90" s="105" t="n">
        <v>3.042853</v>
      </c>
      <c r="S90" s="105" t="n">
        <v>3.120064</v>
      </c>
      <c r="T90" s="105" t="n">
        <v>3.202713</v>
      </c>
      <c r="U90" s="105" t="n">
        <v>3.296693</v>
      </c>
      <c r="V90" s="105" t="n">
        <v>3.401553</v>
      </c>
      <c r="W90" s="105" t="n">
        <v>3.514649</v>
      </c>
      <c r="X90" s="105" t="n">
        <v>3.644278</v>
      </c>
      <c r="Y90" s="105" t="n">
        <v>3.785906</v>
      </c>
      <c r="Z90" s="105" t="n">
        <v>3.933326</v>
      </c>
      <c r="AA90" s="105" t="n">
        <v>4.091788</v>
      </c>
      <c r="AB90" s="105" t="n">
        <v>4.259677</v>
      </c>
      <c r="AC90" s="105" t="n">
        <v>4.438084</v>
      </c>
      <c r="AD90" s="105" t="n">
        <v>4.626436</v>
      </c>
      <c r="AE90" s="105" t="n">
        <v>4.827179</v>
      </c>
      <c r="AF90" s="105" t="n">
        <v>5.03752</v>
      </c>
      <c r="AG90" s="105" t="n">
        <v>5.253646</v>
      </c>
      <c r="AH90" s="105" t="n">
        <v>5.477009</v>
      </c>
      <c r="AI90" s="103" t="n">
        <v>0.033698</v>
      </c>
      <c r="AJ90" s="106" t="n"/>
      <c r="AK90" s="104" t="n"/>
    </row>
    <row r="91" ht="15" customHeight="1" s="44">
      <c r="A91" s="62" t="inlineStr">
        <is>
          <t>FTE000:ga_CompressedNat</t>
        </is>
      </c>
      <c r="B91" s="66" t="inlineStr">
        <is>
          <t xml:space="preserve">      Compressed/Liquefied Natural Gas</t>
        </is>
      </c>
      <c r="C91" s="105" t="n">
        <v>55.134182</v>
      </c>
      <c r="D91" s="105" t="n">
        <v>56.765369</v>
      </c>
      <c r="E91" s="105" t="n">
        <v>57.270248</v>
      </c>
      <c r="F91" s="105" t="n">
        <v>57.564289</v>
      </c>
      <c r="G91" s="105" t="n">
        <v>57.240921</v>
      </c>
      <c r="H91" s="105" t="n">
        <v>56.537445</v>
      </c>
      <c r="I91" s="105" t="n">
        <v>55.48748</v>
      </c>
      <c r="J91" s="105" t="n">
        <v>54.40266</v>
      </c>
      <c r="K91" s="105" t="n">
        <v>53.277088</v>
      </c>
      <c r="L91" s="105" t="n">
        <v>52.428921</v>
      </c>
      <c r="M91" s="105" t="n">
        <v>51.762009</v>
      </c>
      <c r="N91" s="105" t="n">
        <v>51.332474</v>
      </c>
      <c r="O91" s="105" t="n">
        <v>51.195965</v>
      </c>
      <c r="P91" s="105" t="n">
        <v>51.436031</v>
      </c>
      <c r="Q91" s="105" t="n">
        <v>52.164253</v>
      </c>
      <c r="R91" s="105" t="n">
        <v>53.501122</v>
      </c>
      <c r="S91" s="105" t="n">
        <v>55.303837</v>
      </c>
      <c r="T91" s="105" t="n">
        <v>57.590351</v>
      </c>
      <c r="U91" s="105" t="n">
        <v>60.47694</v>
      </c>
      <c r="V91" s="105" t="n">
        <v>63.947151</v>
      </c>
      <c r="W91" s="105" t="n">
        <v>67.966583</v>
      </c>
      <c r="X91" s="105" t="n">
        <v>72.749062</v>
      </c>
      <c r="Y91" s="105" t="n">
        <v>78.244484</v>
      </c>
      <c r="Z91" s="105" t="n">
        <v>84.337067</v>
      </c>
      <c r="AA91" s="105" t="n">
        <v>91.15770000000001</v>
      </c>
      <c r="AB91" s="105" t="n">
        <v>98.760971</v>
      </c>
      <c r="AC91" s="105" t="n">
        <v>107.120804</v>
      </c>
      <c r="AD91" s="105" t="n">
        <v>116.230881</v>
      </c>
      <c r="AE91" s="105" t="n">
        <v>126.299995</v>
      </c>
      <c r="AF91" s="105" t="n">
        <v>137.226593</v>
      </c>
      <c r="AG91" s="105" t="n">
        <v>149.278458</v>
      </c>
      <c r="AH91" s="105" t="n">
        <v>162.310379</v>
      </c>
      <c r="AI91" s="103" t="n">
        <v>0.035444</v>
      </c>
      <c r="AJ91" s="106" t="n"/>
      <c r="AK91" s="104" t="n"/>
    </row>
    <row r="92" ht="15" customHeight="1" s="44">
      <c r="A92" s="62" t="inlineStr">
        <is>
          <t>FTE000:ga_ethanolflex</t>
        </is>
      </c>
      <c r="B92" s="66" t="inlineStr">
        <is>
          <t xml:space="preserve">      Ethanol-Flex Fuel</t>
        </is>
      </c>
      <c r="C92" s="105" t="n">
        <v>55.980675</v>
      </c>
      <c r="D92" s="105" t="n">
        <v>59.511646</v>
      </c>
      <c r="E92" s="105" t="n">
        <v>63.190063</v>
      </c>
      <c r="F92" s="105" t="n">
        <v>66.837982</v>
      </c>
      <c r="G92" s="105" t="n">
        <v>70.16682400000001</v>
      </c>
      <c r="H92" s="105" t="n">
        <v>73.313934</v>
      </c>
      <c r="I92" s="105" t="n">
        <v>76.28248600000001</v>
      </c>
      <c r="J92" s="105" t="n">
        <v>79.276871</v>
      </c>
      <c r="K92" s="105" t="n">
        <v>82.20092</v>
      </c>
      <c r="L92" s="105" t="n">
        <v>85.423332</v>
      </c>
      <c r="M92" s="105" t="n">
        <v>88.806572</v>
      </c>
      <c r="N92" s="105" t="n">
        <v>92.433678</v>
      </c>
      <c r="O92" s="105" t="n">
        <v>96.247925</v>
      </c>
      <c r="P92" s="105" t="n">
        <v>100.226921</v>
      </c>
      <c r="Q92" s="105" t="n">
        <v>104.391922</v>
      </c>
      <c r="R92" s="105" t="n">
        <v>108.818695</v>
      </c>
      <c r="S92" s="105" t="n">
        <v>113.344521</v>
      </c>
      <c r="T92" s="105" t="n">
        <v>117.977242</v>
      </c>
      <c r="U92" s="105" t="n">
        <v>122.802284</v>
      </c>
      <c r="V92" s="105" t="n">
        <v>127.70089</v>
      </c>
      <c r="W92" s="105" t="n">
        <v>133.011902</v>
      </c>
      <c r="X92" s="105" t="n">
        <v>138.905548</v>
      </c>
      <c r="Y92" s="105" t="n">
        <v>145.150955</v>
      </c>
      <c r="Z92" s="105" t="n">
        <v>151.539612</v>
      </c>
      <c r="AA92" s="105" t="n">
        <v>158.273666</v>
      </c>
      <c r="AB92" s="105" t="n">
        <v>165.393082</v>
      </c>
      <c r="AC92" s="105" t="n">
        <v>172.95665</v>
      </c>
      <c r="AD92" s="105" t="n">
        <v>180.931152</v>
      </c>
      <c r="AE92" s="105" t="n">
        <v>189.455505</v>
      </c>
      <c r="AF92" s="105" t="n">
        <v>198.518784</v>
      </c>
      <c r="AG92" s="105" t="n">
        <v>208.14827</v>
      </c>
      <c r="AH92" s="105" t="n">
        <v>218.091232</v>
      </c>
      <c r="AI92" s="103" t="n">
        <v>0.044844</v>
      </c>
      <c r="AJ92" s="106" t="n"/>
      <c r="AK92" s="104" t="n"/>
    </row>
    <row r="93" ht="15" customHeight="1" s="44">
      <c r="A93" s="62" t="inlineStr">
        <is>
          <t>FTE000:ga_electric</t>
        </is>
      </c>
      <c r="B93" s="66" t="inlineStr">
        <is>
          <t xml:space="preserve">      Electric</t>
        </is>
      </c>
      <c r="C93" s="105" t="n">
        <v>0.006877</v>
      </c>
      <c r="D93" s="105" t="n">
        <v>0.09617199999999999</v>
      </c>
      <c r="E93" s="105" t="n">
        <v>0.169556</v>
      </c>
      <c r="F93" s="105" t="n">
        <v>0.247593</v>
      </c>
      <c r="G93" s="105" t="n">
        <v>0.325743</v>
      </c>
      <c r="H93" s="105" t="n">
        <v>0.403206</v>
      </c>
      <c r="I93" s="105" t="n">
        <v>0.478614</v>
      </c>
      <c r="J93" s="105" t="n">
        <v>0.552552</v>
      </c>
      <c r="K93" s="105" t="n">
        <v>0.624241</v>
      </c>
      <c r="L93" s="105" t="n">
        <v>0.696429</v>
      </c>
      <c r="M93" s="105" t="n">
        <v>0.767425</v>
      </c>
      <c r="N93" s="105" t="n">
        <v>0.837796</v>
      </c>
      <c r="O93" s="105" t="n">
        <v>0.907954</v>
      </c>
      <c r="P93" s="105" t="n">
        <v>0.97807</v>
      </c>
      <c r="Q93" s="105" t="n">
        <v>1.04915</v>
      </c>
      <c r="R93" s="105" t="n">
        <v>1.123653</v>
      </c>
      <c r="S93" s="105" t="n">
        <v>1.199413</v>
      </c>
      <c r="T93" s="105" t="n">
        <v>1.275827</v>
      </c>
      <c r="U93" s="105" t="n">
        <v>1.355116</v>
      </c>
      <c r="V93" s="105" t="n">
        <v>1.438363</v>
      </c>
      <c r="W93" s="105" t="n">
        <v>1.522239</v>
      </c>
      <c r="X93" s="105" t="n">
        <v>1.612604</v>
      </c>
      <c r="Y93" s="105" t="n">
        <v>1.707381</v>
      </c>
      <c r="Z93" s="105" t="n">
        <v>1.804737</v>
      </c>
      <c r="AA93" s="105" t="n">
        <v>1.90539</v>
      </c>
      <c r="AB93" s="105" t="n">
        <v>2.009424</v>
      </c>
      <c r="AC93" s="105" t="n">
        <v>2.117947</v>
      </c>
      <c r="AD93" s="105" t="n">
        <v>2.230952</v>
      </c>
      <c r="AE93" s="105" t="n">
        <v>2.349823</v>
      </c>
      <c r="AF93" s="105" t="n">
        <v>2.473431</v>
      </c>
      <c r="AG93" s="105" t="n">
        <v>2.604496</v>
      </c>
      <c r="AH93" s="105" t="n">
        <v>2.739642</v>
      </c>
      <c r="AI93" s="103" t="n">
        <v>0.213057</v>
      </c>
      <c r="AJ93" s="106" t="n"/>
      <c r="AK93" s="104" t="n"/>
    </row>
    <row r="94" ht="15" customHeight="1" s="44">
      <c r="A94" s="62" t="inlineStr">
        <is>
          <t>FTE000:ga_plugindiesel</t>
        </is>
      </c>
      <c r="B94" s="66" t="inlineStr">
        <is>
          <t xml:space="preserve">      Plug-in Diesel Hybrid</t>
        </is>
      </c>
      <c r="C94" s="105" t="n">
        <v>0.056251</v>
      </c>
      <c r="D94" s="105" t="n">
        <v>0.170582</v>
      </c>
      <c r="E94" s="105" t="n">
        <v>0.270486</v>
      </c>
      <c r="F94" s="105" t="n">
        <v>0.375926</v>
      </c>
      <c r="G94" s="105" t="n">
        <v>0.480204</v>
      </c>
      <c r="H94" s="105" t="n">
        <v>0.581811</v>
      </c>
      <c r="I94" s="105" t="n">
        <v>0.678518</v>
      </c>
      <c r="J94" s="105" t="n">
        <v>0.771879</v>
      </c>
      <c r="K94" s="105" t="n">
        <v>0.860974</v>
      </c>
      <c r="L94" s="105" t="n">
        <v>0.9499570000000001</v>
      </c>
      <c r="M94" s="105" t="n">
        <v>1.036353</v>
      </c>
      <c r="N94" s="105" t="n">
        <v>1.121145</v>
      </c>
      <c r="O94" s="105" t="n">
        <v>1.205016</v>
      </c>
      <c r="P94" s="105" t="n">
        <v>1.288327</v>
      </c>
      <c r="Q94" s="105" t="n">
        <v>1.372934</v>
      </c>
      <c r="R94" s="105" t="n">
        <v>1.462151</v>
      </c>
      <c r="S94" s="105" t="n">
        <v>1.553307</v>
      </c>
      <c r="T94" s="105" t="n">
        <v>1.646039</v>
      </c>
      <c r="U94" s="105" t="n">
        <v>1.741264</v>
      </c>
      <c r="V94" s="105" t="n">
        <v>1.840763</v>
      </c>
      <c r="W94" s="105" t="n">
        <v>1.941937</v>
      </c>
      <c r="X94" s="105" t="n">
        <v>2.053209</v>
      </c>
      <c r="Y94" s="105" t="n">
        <v>2.169256</v>
      </c>
      <c r="Z94" s="105" t="n">
        <v>2.288284</v>
      </c>
      <c r="AA94" s="105" t="n">
        <v>2.411569</v>
      </c>
      <c r="AB94" s="105" t="n">
        <v>2.539191</v>
      </c>
      <c r="AC94" s="105" t="n">
        <v>2.672403</v>
      </c>
      <c r="AD94" s="105" t="n">
        <v>2.811104</v>
      </c>
      <c r="AE94" s="105" t="n">
        <v>2.95716</v>
      </c>
      <c r="AF94" s="105" t="n">
        <v>3.109094</v>
      </c>
      <c r="AG94" s="105" t="n">
        <v>3.270229</v>
      </c>
      <c r="AH94" s="105" t="n">
        <v>3.43623</v>
      </c>
      <c r="AI94" s="103" t="n">
        <v>0.141856</v>
      </c>
      <c r="AJ94" s="106" t="n"/>
      <c r="AK94" s="104" t="n"/>
    </row>
    <row r="95" ht="15" customHeight="1" s="44">
      <c r="A95" s="62" t="inlineStr">
        <is>
          <t>FTE000:ga_plugingasolin</t>
        </is>
      </c>
      <c r="B95" s="66" t="inlineStr">
        <is>
          <t xml:space="preserve">      Plug-in Gasoline Hybrid</t>
        </is>
      </c>
      <c r="C95" s="105" t="n">
        <v>0.053887</v>
      </c>
      <c r="D95" s="105" t="n">
        <v>0.169688</v>
      </c>
      <c r="E95" s="105" t="n">
        <v>0.272305</v>
      </c>
      <c r="F95" s="105" t="n">
        <v>0.381166</v>
      </c>
      <c r="G95" s="105" t="n">
        <v>0.48934</v>
      </c>
      <c r="H95" s="105" t="n">
        <v>0.595562</v>
      </c>
      <c r="I95" s="105" t="n">
        <v>0.697748</v>
      </c>
      <c r="J95" s="105" t="n">
        <v>0.796991</v>
      </c>
      <c r="K95" s="105" t="n">
        <v>0.892092</v>
      </c>
      <c r="L95" s="105" t="n">
        <v>0.987591</v>
      </c>
      <c r="M95" s="105" t="n">
        <v>1.081088</v>
      </c>
      <c r="N95" s="105" t="n">
        <v>1.173488</v>
      </c>
      <c r="O95" s="105" t="n">
        <v>1.265431</v>
      </c>
      <c r="P95" s="105" t="n">
        <v>1.357149</v>
      </c>
      <c r="Q95" s="105" t="n">
        <v>1.45061</v>
      </c>
      <c r="R95" s="105" t="n">
        <v>1.549169</v>
      </c>
      <c r="S95" s="105" t="n">
        <v>1.649944</v>
      </c>
      <c r="T95" s="105" t="n">
        <v>1.75273</v>
      </c>
      <c r="U95" s="105" t="n">
        <v>1.858377</v>
      </c>
      <c r="V95" s="105" t="n">
        <v>1.968577</v>
      </c>
      <c r="W95" s="105" t="n">
        <v>2.080559</v>
      </c>
      <c r="X95" s="105" t="n">
        <v>2.204779</v>
      </c>
      <c r="Y95" s="105" t="n">
        <v>2.333662</v>
      </c>
      <c r="Z95" s="105" t="n">
        <v>2.465087</v>
      </c>
      <c r="AA95" s="105" t="n">
        <v>2.600342</v>
      </c>
      <c r="AB95" s="105" t="n">
        <v>2.739262</v>
      </c>
      <c r="AC95" s="105" t="n">
        <v>2.883157</v>
      </c>
      <c r="AD95" s="105" t="n">
        <v>3.031659</v>
      </c>
      <c r="AE95" s="105" t="n">
        <v>3.186361</v>
      </c>
      <c r="AF95" s="105" t="n">
        <v>3.345601</v>
      </c>
      <c r="AG95" s="105" t="n">
        <v>3.512981</v>
      </c>
      <c r="AH95" s="105" t="n">
        <v>3.683947</v>
      </c>
      <c r="AI95" s="103" t="n">
        <v>0.146009</v>
      </c>
      <c r="AJ95" s="106" t="n"/>
      <c r="AK95" s="104" t="n"/>
    </row>
    <row r="96" ht="15" customHeight="1" s="44">
      <c r="A96" s="62" t="inlineStr">
        <is>
          <t>FTE000:ga_fuelcell</t>
        </is>
      </c>
      <c r="B96" s="66" t="inlineStr">
        <is>
          <t xml:space="preserve">      Fuel Cell</t>
        </is>
      </c>
      <c r="C96" s="105" t="n">
        <v>0.024469</v>
      </c>
      <c r="D96" s="105" t="n">
        <v>0.173369</v>
      </c>
      <c r="E96" s="105" t="n">
        <v>0.297949</v>
      </c>
      <c r="F96" s="105" t="n">
        <v>0.433149</v>
      </c>
      <c r="G96" s="105" t="n">
        <v>0.568404</v>
      </c>
      <c r="H96" s="105" t="n">
        <v>0.703279</v>
      </c>
      <c r="I96" s="105" t="n">
        <v>0.836391</v>
      </c>
      <c r="J96" s="105" t="n">
        <v>0.969847</v>
      </c>
      <c r="K96" s="105" t="n">
        <v>1.102893</v>
      </c>
      <c r="L96" s="105" t="n">
        <v>1.238772</v>
      </c>
      <c r="M96" s="105" t="n">
        <v>1.376108</v>
      </c>
      <c r="N96" s="105" t="n">
        <v>1.515575</v>
      </c>
      <c r="O96" s="105" t="n">
        <v>1.656811</v>
      </c>
      <c r="P96" s="105" t="n">
        <v>1.798931</v>
      </c>
      <c r="Q96" s="105" t="n">
        <v>1.942552</v>
      </c>
      <c r="R96" s="105" t="n">
        <v>2.091899</v>
      </c>
      <c r="S96" s="105" t="n">
        <v>2.241768</v>
      </c>
      <c r="T96" s="105" t="n">
        <v>2.391208</v>
      </c>
      <c r="U96" s="105" t="n">
        <v>2.544805</v>
      </c>
      <c r="V96" s="105" t="n">
        <v>2.704526</v>
      </c>
      <c r="W96" s="105" t="n">
        <v>2.864674</v>
      </c>
      <c r="X96" s="105" t="n">
        <v>3.038838</v>
      </c>
      <c r="Y96" s="105" t="n">
        <v>3.222975</v>
      </c>
      <c r="Z96" s="105" t="n">
        <v>3.41299</v>
      </c>
      <c r="AA96" s="105" t="n">
        <v>3.612835</v>
      </c>
      <c r="AB96" s="105" t="n">
        <v>3.821123</v>
      </c>
      <c r="AC96" s="105" t="n">
        <v>4.038503</v>
      </c>
      <c r="AD96" s="105" t="n">
        <v>4.26427</v>
      </c>
      <c r="AE96" s="105" t="n">
        <v>4.501198</v>
      </c>
      <c r="AF96" s="105" t="n">
        <v>4.746405</v>
      </c>
      <c r="AG96" s="105" t="n">
        <v>5.005793</v>
      </c>
      <c r="AH96" s="105" t="n">
        <v>5.271371</v>
      </c>
      <c r="AI96" s="103" t="n">
        <v>0.189235</v>
      </c>
      <c r="AJ96" s="106" t="n"/>
      <c r="AK96" s="104" t="n"/>
    </row>
    <row r="97" ht="15" customHeight="1" s="44">
      <c r="A97" s="62" t="inlineStr">
        <is>
          <t>FTE000:ga_Total</t>
        </is>
      </c>
      <c r="B97" s="65" t="inlineStr">
        <is>
          <t xml:space="preserve">        Total Consumption</t>
        </is>
      </c>
      <c r="C97" s="109" t="n">
        <v>5881.695312</v>
      </c>
      <c r="D97" s="109" t="n">
        <v>5873.288086</v>
      </c>
      <c r="E97" s="109" t="n">
        <v>5860.391602</v>
      </c>
      <c r="F97" s="109" t="n">
        <v>5884.724121</v>
      </c>
      <c r="G97" s="109" t="n">
        <v>5891.142578</v>
      </c>
      <c r="H97" s="109" t="n">
        <v>5889.76123</v>
      </c>
      <c r="I97" s="109" t="n">
        <v>5871.35791</v>
      </c>
      <c r="J97" s="109" t="n">
        <v>5848.541992</v>
      </c>
      <c r="K97" s="109" t="n">
        <v>5810.068848</v>
      </c>
      <c r="L97" s="109" t="n">
        <v>5779.54248</v>
      </c>
      <c r="M97" s="109" t="n">
        <v>5745.125977</v>
      </c>
      <c r="N97" s="109" t="n">
        <v>5713.57373</v>
      </c>
      <c r="O97" s="109" t="n">
        <v>5686.22168</v>
      </c>
      <c r="P97" s="109" t="n">
        <v>5660.57666</v>
      </c>
      <c r="Q97" s="109" t="n">
        <v>5640.925293</v>
      </c>
      <c r="R97" s="109" t="n">
        <v>5638.03418</v>
      </c>
      <c r="S97" s="109" t="n">
        <v>5637.158203</v>
      </c>
      <c r="T97" s="109" t="n">
        <v>5634.160156</v>
      </c>
      <c r="U97" s="109" t="n">
        <v>5635.628418</v>
      </c>
      <c r="V97" s="109" t="n">
        <v>5641.881348</v>
      </c>
      <c r="W97" s="109" t="n">
        <v>5650.734863</v>
      </c>
      <c r="X97" s="109" t="n">
        <v>5675.461914</v>
      </c>
      <c r="Y97" s="109" t="n">
        <v>5706.095703</v>
      </c>
      <c r="Z97" s="109" t="n">
        <v>5737.518066</v>
      </c>
      <c r="AA97" s="109" t="n">
        <v>5777.089355</v>
      </c>
      <c r="AB97" s="109" t="n">
        <v>5821.029297</v>
      </c>
      <c r="AC97" s="109" t="n">
        <v>5867.924805</v>
      </c>
      <c r="AD97" s="109" t="n">
        <v>5913.654297</v>
      </c>
      <c r="AE97" s="109" t="n">
        <v>5962.013672</v>
      </c>
      <c r="AF97" s="109" t="n">
        <v>6008.774902</v>
      </c>
      <c r="AG97" s="109" t="n">
        <v>6058.958008</v>
      </c>
      <c r="AH97" s="109" t="n">
        <v>6102.25293</v>
      </c>
      <c r="AI97" s="107" t="n">
        <v>0.001188</v>
      </c>
      <c r="AJ97" s="109" t="n"/>
      <c r="AK97" s="107" t="n"/>
    </row>
    <row r="99" ht="15" customHeight="1" s="44">
      <c r="A99" s="58" t="n"/>
      <c r="B99" s="65" t="inlineStr">
        <is>
          <t xml:space="preserve">  Fuel Efficiency (miles per gallon)</t>
        </is>
      </c>
      <c r="C99" s="58" t="n"/>
      <c r="D99" s="58" t="n"/>
      <c r="E99" s="58" t="n"/>
      <c r="F99" s="58" t="n"/>
      <c r="G99" s="58" t="n"/>
      <c r="H99" s="58" t="n"/>
      <c r="I99" s="58" t="n"/>
      <c r="J99" s="58" t="n"/>
      <c r="K99" s="58" t="n"/>
      <c r="L99" s="58" t="n"/>
      <c r="M99" s="58" t="n"/>
      <c r="N99" s="58" t="n"/>
      <c r="O99" s="58" t="n"/>
      <c r="P99" s="58" t="n"/>
      <c r="Q99" s="58" t="n"/>
      <c r="R99" s="58" t="n"/>
      <c r="S99" s="58" t="n"/>
      <c r="T99" s="58" t="n"/>
      <c r="U99" s="58" t="n"/>
      <c r="V99" s="58" t="n"/>
      <c r="W99" s="58" t="n"/>
      <c r="X99" s="58" t="n"/>
      <c r="Y99" s="58" t="n"/>
      <c r="Z99" s="58" t="n"/>
      <c r="AA99" s="58" t="n"/>
      <c r="AB99" s="58" t="n"/>
      <c r="AC99" s="58" t="n"/>
      <c r="AD99" s="58" t="n"/>
      <c r="AE99" s="58" t="n"/>
      <c r="AF99" s="58" t="n"/>
      <c r="AG99" s="58" t="n"/>
      <c r="AH99" s="58" t="n"/>
      <c r="AI99" s="58" t="n"/>
    </row>
    <row r="100" ht="15" customHeight="1" s="44">
      <c r="A100" s="58" t="n"/>
      <c r="B100" s="65" t="inlineStr">
        <is>
          <t xml:space="preserve">    Light Medium</t>
        </is>
      </c>
      <c r="C100" s="58" t="n"/>
      <c r="D100" s="58" t="n"/>
      <c r="E100" s="58" t="n"/>
      <c r="F100" s="58" t="n"/>
      <c r="G100" s="58" t="n"/>
      <c r="H100" s="58" t="n"/>
      <c r="I100" s="58" t="n"/>
      <c r="J100" s="58" t="n"/>
      <c r="K100" s="58" t="n"/>
      <c r="L100" s="58" t="n"/>
      <c r="M100" s="58" t="n"/>
      <c r="N100" s="58" t="n"/>
      <c r="O100" s="58" t="n"/>
      <c r="P100" s="58" t="n"/>
      <c r="Q100" s="58" t="n"/>
      <c r="R100" s="58" t="n"/>
      <c r="S100" s="58" t="n"/>
      <c r="T100" s="58" t="n"/>
      <c r="U100" s="58" t="n"/>
      <c r="V100" s="58" t="n"/>
      <c r="W100" s="58" t="n"/>
      <c r="X100" s="58" t="n"/>
      <c r="Y100" s="58" t="n"/>
      <c r="Z100" s="58" t="n"/>
      <c r="AA100" s="58" t="n"/>
      <c r="AB100" s="58" t="n"/>
      <c r="AC100" s="58" t="n"/>
      <c r="AD100" s="58" t="n"/>
      <c r="AE100" s="58" t="n"/>
      <c r="AF100" s="58" t="n"/>
      <c r="AG100" s="58" t="n"/>
      <c r="AH100" s="58" t="n"/>
      <c r="AI100" s="58" t="n"/>
    </row>
    <row r="101" ht="15" customHeight="1" s="44">
      <c r="A101" s="62" t="inlineStr">
        <is>
          <t>FTE000:lm_mpg_stk_Dies</t>
        </is>
      </c>
      <c r="B101" s="66" t="inlineStr">
        <is>
          <t xml:space="preserve">      Diesel</t>
        </is>
      </c>
      <c r="C101" s="105" t="n">
        <v>14.254449</v>
      </c>
      <c r="D101" s="105" t="n">
        <v>14.437026</v>
      </c>
      <c r="E101" s="105" t="n">
        <v>14.620482</v>
      </c>
      <c r="F101" s="105" t="n">
        <v>14.80496</v>
      </c>
      <c r="G101" s="105" t="n">
        <v>14.999766</v>
      </c>
      <c r="H101" s="105" t="n">
        <v>15.209404</v>
      </c>
      <c r="I101" s="105" t="n">
        <v>15.437469</v>
      </c>
      <c r="J101" s="105" t="n">
        <v>15.681753</v>
      </c>
      <c r="K101" s="105" t="n">
        <v>15.935938</v>
      </c>
      <c r="L101" s="105" t="n">
        <v>16.178551</v>
      </c>
      <c r="M101" s="105" t="n">
        <v>16.409836</v>
      </c>
      <c r="N101" s="105" t="n">
        <v>16.623148</v>
      </c>
      <c r="O101" s="105" t="n">
        <v>16.816912</v>
      </c>
      <c r="P101" s="105" t="n">
        <v>16.994459</v>
      </c>
      <c r="Q101" s="105" t="n">
        <v>17.156708</v>
      </c>
      <c r="R101" s="105" t="n">
        <v>17.301147</v>
      </c>
      <c r="S101" s="105" t="n">
        <v>17.430841</v>
      </c>
      <c r="T101" s="105" t="n">
        <v>17.54957</v>
      </c>
      <c r="U101" s="105" t="n">
        <v>17.657467</v>
      </c>
      <c r="V101" s="105" t="n">
        <v>17.754768</v>
      </c>
      <c r="W101" s="105" t="n">
        <v>17.839521</v>
      </c>
      <c r="X101" s="105" t="n">
        <v>17.913542</v>
      </c>
      <c r="Y101" s="105" t="n">
        <v>17.977917</v>
      </c>
      <c r="Z101" s="105" t="n">
        <v>18.033682</v>
      </c>
      <c r="AA101" s="105" t="n">
        <v>18.078917</v>
      </c>
      <c r="AB101" s="105" t="n">
        <v>18.11521</v>
      </c>
      <c r="AC101" s="105" t="n">
        <v>18.145535</v>
      </c>
      <c r="AD101" s="105" t="n">
        <v>18.171373</v>
      </c>
      <c r="AE101" s="105" t="n">
        <v>18.191359</v>
      </c>
      <c r="AF101" s="105" t="n">
        <v>18.206829</v>
      </c>
      <c r="AG101" s="105" t="n">
        <v>18.220266</v>
      </c>
      <c r="AH101" s="105" t="n">
        <v>18.231482</v>
      </c>
      <c r="AI101" s="103" t="n">
        <v>0.00797</v>
      </c>
      <c r="AJ101" s="106" t="n"/>
      <c r="AK101" s="104" t="n"/>
    </row>
    <row r="102" ht="15" customHeight="1" s="44">
      <c r="A102" s="62" t="inlineStr">
        <is>
          <t>FTE000:lm_mpg_stk_Gas</t>
        </is>
      </c>
      <c r="B102" s="66" t="inlineStr">
        <is>
          <t xml:space="preserve">      Motor Gasoline</t>
        </is>
      </c>
      <c r="C102" s="105" t="n">
        <v>9.833977000000001</v>
      </c>
      <c r="D102" s="105" t="n">
        <v>9.951129</v>
      </c>
      <c r="E102" s="105" t="n">
        <v>10.081265</v>
      </c>
      <c r="F102" s="105" t="n">
        <v>10.217872</v>
      </c>
      <c r="G102" s="105" t="n">
        <v>10.362396</v>
      </c>
      <c r="H102" s="105" t="n">
        <v>10.517593</v>
      </c>
      <c r="I102" s="105" t="n">
        <v>10.683317</v>
      </c>
      <c r="J102" s="105" t="n">
        <v>10.857511</v>
      </c>
      <c r="K102" s="105" t="n">
        <v>11.042222</v>
      </c>
      <c r="L102" s="105" t="n">
        <v>11.226213</v>
      </c>
      <c r="M102" s="105" t="n">
        <v>11.41389</v>
      </c>
      <c r="N102" s="105" t="n">
        <v>11.59809</v>
      </c>
      <c r="O102" s="105" t="n">
        <v>11.780027</v>
      </c>
      <c r="P102" s="105" t="n">
        <v>11.953597</v>
      </c>
      <c r="Q102" s="105" t="n">
        <v>12.115746</v>
      </c>
      <c r="R102" s="105" t="n">
        <v>12.267739</v>
      </c>
      <c r="S102" s="105" t="n">
        <v>12.410995</v>
      </c>
      <c r="T102" s="105" t="n">
        <v>12.535384</v>
      </c>
      <c r="U102" s="105" t="n">
        <v>12.652645</v>
      </c>
      <c r="V102" s="105" t="n">
        <v>12.765325</v>
      </c>
      <c r="W102" s="105" t="n">
        <v>12.874418</v>
      </c>
      <c r="X102" s="105" t="n">
        <v>12.9815</v>
      </c>
      <c r="Y102" s="105" t="n">
        <v>13.085352</v>
      </c>
      <c r="Z102" s="105" t="n">
        <v>13.189604</v>
      </c>
      <c r="AA102" s="105" t="n">
        <v>13.29368</v>
      </c>
      <c r="AB102" s="105" t="n">
        <v>13.39587</v>
      </c>
      <c r="AC102" s="105" t="n">
        <v>13.495797</v>
      </c>
      <c r="AD102" s="105" t="n">
        <v>13.593268</v>
      </c>
      <c r="AE102" s="105" t="n">
        <v>13.684851</v>
      </c>
      <c r="AF102" s="105" t="n">
        <v>13.770764</v>
      </c>
      <c r="AG102" s="105" t="n">
        <v>13.850484</v>
      </c>
      <c r="AH102" s="105" t="n">
        <v>13.923884</v>
      </c>
      <c r="AI102" s="103" t="n">
        <v>0.011281</v>
      </c>
      <c r="AJ102" s="106" t="n"/>
      <c r="AK102" s="104" t="n"/>
    </row>
    <row r="103" ht="15" customHeight="1" s="44">
      <c r="A103" s="62" t="inlineStr">
        <is>
          <t>FTE000:lm_mpg_stk_Liq</t>
        </is>
      </c>
      <c r="B103" s="66" t="inlineStr">
        <is>
          <t xml:space="preserve">      Propane</t>
        </is>
      </c>
      <c r="C103" s="105" t="n">
        <v>11.552765</v>
      </c>
      <c r="D103" s="105" t="n">
        <v>11.783744</v>
      </c>
      <c r="E103" s="105" t="n">
        <v>11.958681</v>
      </c>
      <c r="F103" s="105" t="n">
        <v>12.099165</v>
      </c>
      <c r="G103" s="105" t="n">
        <v>12.21971</v>
      </c>
      <c r="H103" s="105" t="n">
        <v>12.338533</v>
      </c>
      <c r="I103" s="105" t="n">
        <v>12.466704</v>
      </c>
      <c r="J103" s="105" t="n">
        <v>12.609671</v>
      </c>
      <c r="K103" s="105" t="n">
        <v>12.768394</v>
      </c>
      <c r="L103" s="105" t="n">
        <v>12.907063</v>
      </c>
      <c r="M103" s="105" t="n">
        <v>13.04173</v>
      </c>
      <c r="N103" s="105" t="n">
        <v>13.172234</v>
      </c>
      <c r="O103" s="105" t="n">
        <v>13.29486</v>
      </c>
      <c r="P103" s="105" t="n">
        <v>13.405652</v>
      </c>
      <c r="Q103" s="105" t="n">
        <v>13.502996</v>
      </c>
      <c r="R103" s="105" t="n">
        <v>13.589934</v>
      </c>
      <c r="S103" s="105" t="n">
        <v>13.66592</v>
      </c>
      <c r="T103" s="105" t="n">
        <v>13.73067</v>
      </c>
      <c r="U103" s="105" t="n">
        <v>13.786096</v>
      </c>
      <c r="V103" s="105" t="n">
        <v>13.833744</v>
      </c>
      <c r="W103" s="105" t="n">
        <v>13.876901</v>
      </c>
      <c r="X103" s="105" t="n">
        <v>13.91623</v>
      </c>
      <c r="Y103" s="105" t="n">
        <v>13.951959</v>
      </c>
      <c r="Z103" s="105" t="n">
        <v>13.984029</v>
      </c>
      <c r="AA103" s="105" t="n">
        <v>14.012662</v>
      </c>
      <c r="AB103" s="105" t="n">
        <v>14.038146</v>
      </c>
      <c r="AC103" s="105" t="n">
        <v>14.060678</v>
      </c>
      <c r="AD103" s="105" t="n">
        <v>14.07966</v>
      </c>
      <c r="AE103" s="105" t="n">
        <v>14.095455</v>
      </c>
      <c r="AF103" s="105" t="n">
        <v>14.104427</v>
      </c>
      <c r="AG103" s="105" t="n">
        <v>14.112473</v>
      </c>
      <c r="AH103" s="105" t="n">
        <v>14.120783</v>
      </c>
      <c r="AI103" s="103" t="n">
        <v>0.006496</v>
      </c>
      <c r="AJ103" s="106" t="n"/>
      <c r="AK103" s="104" t="n"/>
    </row>
    <row r="104" ht="15" customHeight="1" s="44">
      <c r="A104" s="62" t="inlineStr">
        <is>
          <t>FTE000:lm_mpg_stk_NGas</t>
        </is>
      </c>
      <c r="B104" s="66" t="inlineStr">
        <is>
          <t xml:space="preserve">      Compressed/Liquefied Natural Gas</t>
        </is>
      </c>
      <c r="C104" s="105" t="n">
        <v>12.425288</v>
      </c>
      <c r="D104" s="105" t="n">
        <v>12.293523</v>
      </c>
      <c r="E104" s="105" t="n">
        <v>12.277803</v>
      </c>
      <c r="F104" s="105" t="n">
        <v>12.296383</v>
      </c>
      <c r="G104" s="105" t="n">
        <v>12.340089</v>
      </c>
      <c r="H104" s="105" t="n">
        <v>12.407531</v>
      </c>
      <c r="I104" s="105" t="n">
        <v>12.498766</v>
      </c>
      <c r="J104" s="105" t="n">
        <v>12.60944</v>
      </c>
      <c r="K104" s="105" t="n">
        <v>12.73699</v>
      </c>
      <c r="L104" s="105" t="n">
        <v>12.845634</v>
      </c>
      <c r="M104" s="105" t="n">
        <v>12.948451</v>
      </c>
      <c r="N104" s="105" t="n">
        <v>13.045675</v>
      </c>
      <c r="O104" s="105" t="n">
        <v>13.135282</v>
      </c>
      <c r="P104" s="105" t="n">
        <v>13.214774</v>
      </c>
      <c r="Q104" s="105" t="n">
        <v>13.281825</v>
      </c>
      <c r="R104" s="105" t="n">
        <v>13.336226</v>
      </c>
      <c r="S104" s="105" t="n">
        <v>13.379943</v>
      </c>
      <c r="T104" s="105" t="n">
        <v>13.414711</v>
      </c>
      <c r="U104" s="105" t="n">
        <v>13.44272</v>
      </c>
      <c r="V104" s="105" t="n">
        <v>13.46458</v>
      </c>
      <c r="W104" s="105" t="n">
        <v>13.481209</v>
      </c>
      <c r="X104" s="105" t="n">
        <v>13.495016</v>
      </c>
      <c r="Y104" s="105" t="n">
        <v>13.505356</v>
      </c>
      <c r="Z104" s="105" t="n">
        <v>13.511996</v>
      </c>
      <c r="AA104" s="105" t="n">
        <v>13.514836</v>
      </c>
      <c r="AB104" s="105" t="n">
        <v>13.513862</v>
      </c>
      <c r="AC104" s="105" t="n">
        <v>13.509232</v>
      </c>
      <c r="AD104" s="105" t="n">
        <v>13.501173</v>
      </c>
      <c r="AE104" s="105" t="n">
        <v>13.489724</v>
      </c>
      <c r="AF104" s="105" t="n">
        <v>13.476384</v>
      </c>
      <c r="AG104" s="105" t="n">
        <v>13.462182</v>
      </c>
      <c r="AH104" s="105" t="n">
        <v>13.447715</v>
      </c>
      <c r="AI104" s="103" t="n">
        <v>0.002554</v>
      </c>
      <c r="AJ104" s="106" t="n"/>
      <c r="AK104" s="104" t="n"/>
    </row>
    <row r="105" ht="15" customHeight="1" s="44">
      <c r="A105" s="62" t="inlineStr">
        <is>
          <t>FTE000:lm_mpg_stk_fleck</t>
        </is>
      </c>
      <c r="B105" s="66" t="inlineStr">
        <is>
          <t xml:space="preserve">      Ethanol-Flex Fuel</t>
        </is>
      </c>
      <c r="C105" s="105" t="n">
        <v>10.129466</v>
      </c>
      <c r="D105" s="105" t="n">
        <v>10.198769</v>
      </c>
      <c r="E105" s="105" t="n">
        <v>10.291375</v>
      </c>
      <c r="F105" s="105" t="n">
        <v>10.391583</v>
      </c>
      <c r="G105" s="105" t="n">
        <v>10.502024</v>
      </c>
      <c r="H105" s="105" t="n">
        <v>10.62388</v>
      </c>
      <c r="I105" s="105" t="n">
        <v>10.759994</v>
      </c>
      <c r="J105" s="105" t="n">
        <v>10.908777</v>
      </c>
      <c r="K105" s="105" t="n">
        <v>11.067905</v>
      </c>
      <c r="L105" s="105" t="n">
        <v>11.222626</v>
      </c>
      <c r="M105" s="105" t="n">
        <v>11.378328</v>
      </c>
      <c r="N105" s="105" t="n">
        <v>11.536171</v>
      </c>
      <c r="O105" s="105" t="n">
        <v>11.69141</v>
      </c>
      <c r="P105" s="105" t="n">
        <v>11.839655</v>
      </c>
      <c r="Q105" s="105" t="n">
        <v>11.978625</v>
      </c>
      <c r="R105" s="105" t="n">
        <v>12.112342</v>
      </c>
      <c r="S105" s="105" t="n">
        <v>12.238996</v>
      </c>
      <c r="T105" s="105" t="n">
        <v>12.348088</v>
      </c>
      <c r="U105" s="105" t="n">
        <v>12.449372</v>
      </c>
      <c r="V105" s="105" t="n">
        <v>12.546799</v>
      </c>
      <c r="W105" s="105" t="n">
        <v>12.638318</v>
      </c>
      <c r="X105" s="105" t="n">
        <v>12.725625</v>
      </c>
      <c r="Y105" s="105" t="n">
        <v>12.807961</v>
      </c>
      <c r="Z105" s="105" t="n">
        <v>12.886949</v>
      </c>
      <c r="AA105" s="105" t="n">
        <v>12.963463</v>
      </c>
      <c r="AB105" s="105" t="n">
        <v>13.037972</v>
      </c>
      <c r="AC105" s="105" t="n">
        <v>13.10992</v>
      </c>
      <c r="AD105" s="105" t="n">
        <v>13.178493</v>
      </c>
      <c r="AE105" s="105" t="n">
        <v>13.240321</v>
      </c>
      <c r="AF105" s="105" t="n">
        <v>13.295259</v>
      </c>
      <c r="AG105" s="105" t="n">
        <v>13.346301</v>
      </c>
      <c r="AH105" s="105" t="n">
        <v>13.392478</v>
      </c>
      <c r="AI105" s="103" t="n">
        <v>0.009049</v>
      </c>
      <c r="AJ105" s="106" t="n"/>
      <c r="AK105" s="104" t="n"/>
    </row>
    <row r="106" ht="15" customHeight="1" s="44">
      <c r="A106" s="62" t="inlineStr">
        <is>
          <t>FTE000:lm_mpg_stk_eleck</t>
        </is>
      </c>
      <c r="B106" s="66" t="inlineStr">
        <is>
          <t xml:space="preserve">      Electric</t>
        </is>
      </c>
      <c r="C106" s="105" t="n">
        <v>24.122505</v>
      </c>
      <c r="D106" s="105" t="n">
        <v>26.294512</v>
      </c>
      <c r="E106" s="105" t="n">
        <v>26.612062</v>
      </c>
      <c r="F106" s="105" t="n">
        <v>26.770502</v>
      </c>
      <c r="G106" s="105" t="n">
        <v>26.883772</v>
      </c>
      <c r="H106" s="105" t="n">
        <v>26.986959</v>
      </c>
      <c r="I106" s="105" t="n">
        <v>27.095446</v>
      </c>
      <c r="J106" s="105" t="n">
        <v>27.217773</v>
      </c>
      <c r="K106" s="105" t="n">
        <v>27.360048</v>
      </c>
      <c r="L106" s="105" t="n">
        <v>27.501598</v>
      </c>
      <c r="M106" s="105" t="n">
        <v>27.660452</v>
      </c>
      <c r="N106" s="105" t="n">
        <v>27.828098</v>
      </c>
      <c r="O106" s="105" t="n">
        <v>27.992924</v>
      </c>
      <c r="P106" s="105" t="n">
        <v>28.144583</v>
      </c>
      <c r="Q106" s="105" t="n">
        <v>28.282446</v>
      </c>
      <c r="R106" s="105" t="n">
        <v>28.401806</v>
      </c>
      <c r="S106" s="105" t="n">
        <v>28.507725</v>
      </c>
      <c r="T106" s="105" t="n">
        <v>28.601055</v>
      </c>
      <c r="U106" s="105" t="n">
        <v>28.68264</v>
      </c>
      <c r="V106" s="105" t="n">
        <v>28.753521</v>
      </c>
      <c r="W106" s="105" t="n">
        <v>28.816929</v>
      </c>
      <c r="X106" s="105" t="n">
        <v>28.873533</v>
      </c>
      <c r="Y106" s="105" t="n">
        <v>28.924551</v>
      </c>
      <c r="Z106" s="105" t="n">
        <v>28.970949</v>
      </c>
      <c r="AA106" s="105" t="n">
        <v>29.016605</v>
      </c>
      <c r="AB106" s="105" t="n">
        <v>29.060814</v>
      </c>
      <c r="AC106" s="105" t="n">
        <v>29.102556</v>
      </c>
      <c r="AD106" s="105" t="n">
        <v>29.141056</v>
      </c>
      <c r="AE106" s="105" t="n">
        <v>29.1761</v>
      </c>
      <c r="AF106" s="105" t="n">
        <v>29.207413</v>
      </c>
      <c r="AG106" s="105" t="n">
        <v>29.234768</v>
      </c>
      <c r="AH106" s="105" t="n">
        <v>29.257343</v>
      </c>
      <c r="AI106" s="103" t="n">
        <v>0.006245</v>
      </c>
      <c r="AJ106" s="106" t="n"/>
      <c r="AK106" s="104" t="n"/>
    </row>
    <row r="107" ht="15" customHeight="1" s="44">
      <c r="A107" s="62" t="inlineStr">
        <is>
          <t>FTE000:lm_mpg_stk_diehy</t>
        </is>
      </c>
      <c r="B107" s="66" t="inlineStr">
        <is>
          <t xml:space="preserve">      Plug-in Diesel Hybrid</t>
        </is>
      </c>
      <c r="C107" s="105" t="n">
        <v>0</v>
      </c>
      <c r="D107" s="105" t="n">
        <v>22.487862</v>
      </c>
      <c r="E107" s="105" t="n">
        <v>22.713531</v>
      </c>
      <c r="F107" s="105" t="n">
        <v>22.909285</v>
      </c>
      <c r="G107" s="105" t="n">
        <v>23.110102</v>
      </c>
      <c r="H107" s="105" t="n">
        <v>23.339453</v>
      </c>
      <c r="I107" s="105" t="n">
        <v>23.615307</v>
      </c>
      <c r="J107" s="105" t="n">
        <v>23.936695</v>
      </c>
      <c r="K107" s="105" t="n">
        <v>24.307642</v>
      </c>
      <c r="L107" s="105" t="n">
        <v>24.663082</v>
      </c>
      <c r="M107" s="105" t="n">
        <v>25.043423</v>
      </c>
      <c r="N107" s="105" t="n">
        <v>25.427038</v>
      </c>
      <c r="O107" s="105" t="n">
        <v>25.793373</v>
      </c>
      <c r="P107" s="105" t="n">
        <v>26.125217</v>
      </c>
      <c r="Q107" s="105" t="n">
        <v>26.420662</v>
      </c>
      <c r="R107" s="105" t="n">
        <v>26.680305</v>
      </c>
      <c r="S107" s="105" t="n">
        <v>26.905401</v>
      </c>
      <c r="T107" s="105" t="n">
        <v>27.098539</v>
      </c>
      <c r="U107" s="105" t="n">
        <v>27.26223</v>
      </c>
      <c r="V107" s="105" t="n">
        <v>27.39954</v>
      </c>
      <c r="W107" s="105" t="n">
        <v>27.519999</v>
      </c>
      <c r="X107" s="105" t="n">
        <v>27.626846</v>
      </c>
      <c r="Y107" s="105" t="n">
        <v>27.722338</v>
      </c>
      <c r="Z107" s="105" t="n">
        <v>27.808264</v>
      </c>
      <c r="AA107" s="105" t="n">
        <v>27.89537</v>
      </c>
      <c r="AB107" s="105" t="n">
        <v>27.980461</v>
      </c>
      <c r="AC107" s="105" t="n">
        <v>28.06122</v>
      </c>
      <c r="AD107" s="105" t="n">
        <v>28.135931</v>
      </c>
      <c r="AE107" s="105" t="n">
        <v>28.2036</v>
      </c>
      <c r="AF107" s="105" t="n">
        <v>28.263153</v>
      </c>
      <c r="AG107" s="105" t="n">
        <v>28.314701</v>
      </c>
      <c r="AH107" s="105" t="n">
        <v>28.357092</v>
      </c>
      <c r="AI107" s="103" t="inlineStr">
        <is>
          <t>- -</t>
        </is>
      </c>
      <c r="AJ107" s="106" t="n"/>
      <c r="AK107" s="104" t="n"/>
    </row>
    <row r="108" ht="15" customHeight="1" s="44">
      <c r="A108" s="62" t="inlineStr">
        <is>
          <t>FTE000:lm_mpg_stk_gashy</t>
        </is>
      </c>
      <c r="B108" s="66" t="inlineStr">
        <is>
          <t xml:space="preserve">      Plug-in Gasoline Hybrid</t>
        </is>
      </c>
      <c r="C108" s="105" t="n">
        <v>0</v>
      </c>
      <c r="D108" s="105" t="n">
        <v>17.978458</v>
      </c>
      <c r="E108" s="105" t="n">
        <v>18.182514</v>
      </c>
      <c r="F108" s="105" t="n">
        <v>18.290892</v>
      </c>
      <c r="G108" s="105" t="n">
        <v>18.382214</v>
      </c>
      <c r="H108" s="105" t="n">
        <v>18.477465</v>
      </c>
      <c r="I108" s="105" t="n">
        <v>18.588089</v>
      </c>
      <c r="J108" s="105" t="n">
        <v>18.714294</v>
      </c>
      <c r="K108" s="105" t="n">
        <v>18.861755</v>
      </c>
      <c r="L108" s="105" t="n">
        <v>18.997332</v>
      </c>
      <c r="M108" s="105" t="n">
        <v>19.141321</v>
      </c>
      <c r="N108" s="105" t="n">
        <v>19.286062</v>
      </c>
      <c r="O108" s="105" t="n">
        <v>19.426712</v>
      </c>
      <c r="P108" s="105" t="n">
        <v>19.558395</v>
      </c>
      <c r="Q108" s="105" t="n">
        <v>19.677532</v>
      </c>
      <c r="R108" s="105" t="n">
        <v>19.783194</v>
      </c>
      <c r="S108" s="105" t="n">
        <v>19.875654</v>
      </c>
      <c r="T108" s="105" t="n">
        <v>19.947468</v>
      </c>
      <c r="U108" s="105" t="n">
        <v>20.008682</v>
      </c>
      <c r="V108" s="105" t="n">
        <v>20.060516</v>
      </c>
      <c r="W108" s="105" t="n">
        <v>20.107065</v>
      </c>
      <c r="X108" s="105" t="n">
        <v>20.147505</v>
      </c>
      <c r="Y108" s="105" t="n">
        <v>20.185623</v>
      </c>
      <c r="Z108" s="105" t="n">
        <v>20.222364</v>
      </c>
      <c r="AA108" s="105" t="n">
        <v>20.262226</v>
      </c>
      <c r="AB108" s="105" t="n">
        <v>20.303942</v>
      </c>
      <c r="AC108" s="105" t="n">
        <v>20.344534</v>
      </c>
      <c r="AD108" s="105" t="n">
        <v>20.386566</v>
      </c>
      <c r="AE108" s="105" t="n">
        <v>20.429836</v>
      </c>
      <c r="AF108" s="105" t="n">
        <v>20.47407</v>
      </c>
      <c r="AG108" s="105" t="n">
        <v>20.519003</v>
      </c>
      <c r="AH108" s="105" t="n">
        <v>20.563644</v>
      </c>
      <c r="AI108" s="103" t="inlineStr">
        <is>
          <t>- -</t>
        </is>
      </c>
      <c r="AJ108" s="106" t="n"/>
      <c r="AK108" s="104" t="n"/>
    </row>
    <row r="109" ht="15" customHeight="1" s="44">
      <c r="A109" s="62" t="inlineStr">
        <is>
          <t>FTE000:lm_mpg_stk_cel</t>
        </is>
      </c>
      <c r="B109" s="66" t="inlineStr">
        <is>
          <t xml:space="preserve">      Fuel Cell</t>
        </is>
      </c>
      <c r="C109" s="105" t="n">
        <v>0</v>
      </c>
      <c r="D109" s="105" t="n">
        <v>18.347479</v>
      </c>
      <c r="E109" s="105" t="n">
        <v>17.232584</v>
      </c>
      <c r="F109" s="105" t="n">
        <v>16.90287</v>
      </c>
      <c r="G109" s="105" t="n">
        <v>16.730625</v>
      </c>
      <c r="H109" s="105" t="n">
        <v>16.623421</v>
      </c>
      <c r="I109" s="105" t="n">
        <v>16.549473</v>
      </c>
      <c r="J109" s="105" t="n">
        <v>16.495173</v>
      </c>
      <c r="K109" s="105" t="n">
        <v>16.45348</v>
      </c>
      <c r="L109" s="105" t="n">
        <v>16.420612</v>
      </c>
      <c r="M109" s="105" t="n">
        <v>16.394316</v>
      </c>
      <c r="N109" s="105" t="n">
        <v>16.373116</v>
      </c>
      <c r="O109" s="105" t="n">
        <v>16.355978</v>
      </c>
      <c r="P109" s="105" t="n">
        <v>16.34215</v>
      </c>
      <c r="Q109" s="105" t="n">
        <v>16.331083</v>
      </c>
      <c r="R109" s="105" t="n">
        <v>16.322323</v>
      </c>
      <c r="S109" s="105" t="n">
        <v>16.315474</v>
      </c>
      <c r="T109" s="105" t="n">
        <v>16.310186</v>
      </c>
      <c r="U109" s="105" t="n">
        <v>16.30616</v>
      </c>
      <c r="V109" s="105" t="n">
        <v>16.303108</v>
      </c>
      <c r="W109" s="105" t="n">
        <v>16.297691</v>
      </c>
      <c r="X109" s="105" t="n">
        <v>16.292482</v>
      </c>
      <c r="Y109" s="105" t="n">
        <v>16.28788</v>
      </c>
      <c r="Z109" s="105" t="n">
        <v>16.283781</v>
      </c>
      <c r="AA109" s="105" t="n">
        <v>16.275209</v>
      </c>
      <c r="AB109" s="105" t="n">
        <v>16.268599</v>
      </c>
      <c r="AC109" s="105" t="n">
        <v>16.263468</v>
      </c>
      <c r="AD109" s="105" t="n">
        <v>16.259468</v>
      </c>
      <c r="AE109" s="105" t="n">
        <v>16.256336</v>
      </c>
      <c r="AF109" s="105" t="n">
        <v>16.253883</v>
      </c>
      <c r="AG109" s="105" t="n">
        <v>16.251959</v>
      </c>
      <c r="AH109" s="105" t="n">
        <v>16.251842</v>
      </c>
      <c r="AI109" s="103" t="inlineStr">
        <is>
          <t>- -</t>
        </is>
      </c>
      <c r="AJ109" s="106" t="n"/>
      <c r="AK109" s="104" t="n"/>
    </row>
    <row r="110" ht="15" customHeight="1" s="44">
      <c r="A110" s="62" t="inlineStr">
        <is>
          <t>FTE000:lm_mpg_stk_total</t>
        </is>
      </c>
      <c r="B110" s="66" t="inlineStr">
        <is>
          <t xml:space="preserve">        Light Medium Average</t>
        </is>
      </c>
      <c r="C110" s="105" t="n">
        <v>12.956725</v>
      </c>
      <c r="D110" s="105" t="n">
        <v>13.121388</v>
      </c>
      <c r="E110" s="105" t="n">
        <v>13.287246</v>
      </c>
      <c r="F110" s="105" t="n">
        <v>13.45362</v>
      </c>
      <c r="G110" s="105" t="n">
        <v>13.628166</v>
      </c>
      <c r="H110" s="105" t="n">
        <v>13.815428</v>
      </c>
      <c r="I110" s="105" t="n">
        <v>14.017191</v>
      </c>
      <c r="J110" s="105" t="n">
        <v>14.230567</v>
      </c>
      <c r="K110" s="105" t="n">
        <v>14.453184</v>
      </c>
      <c r="L110" s="105" t="n">
        <v>14.668434</v>
      </c>
      <c r="M110" s="105" t="n">
        <v>14.876203</v>
      </c>
      <c r="N110" s="105" t="n">
        <v>15.069989</v>
      </c>
      <c r="O110" s="105" t="n">
        <v>15.250328</v>
      </c>
      <c r="P110" s="105" t="n">
        <v>15.41427</v>
      </c>
      <c r="Q110" s="105" t="n">
        <v>15.561213</v>
      </c>
      <c r="R110" s="105" t="n">
        <v>15.692472</v>
      </c>
      <c r="S110" s="105" t="n">
        <v>15.810674</v>
      </c>
      <c r="T110" s="105" t="n">
        <v>15.912986</v>
      </c>
      <c r="U110" s="105" t="n">
        <v>16.005081</v>
      </c>
      <c r="V110" s="105" t="n">
        <v>16.089539</v>
      </c>
      <c r="W110" s="105" t="n">
        <v>16.166201</v>
      </c>
      <c r="X110" s="105" t="n">
        <v>16.236193</v>
      </c>
      <c r="Y110" s="105" t="n">
        <v>16.299387</v>
      </c>
      <c r="Z110" s="105" t="n">
        <v>16.358183</v>
      </c>
      <c r="AA110" s="105" t="n">
        <v>16.411442</v>
      </c>
      <c r="AB110" s="105" t="n">
        <v>16.459183</v>
      </c>
      <c r="AC110" s="105" t="n">
        <v>16.502687</v>
      </c>
      <c r="AD110" s="105" t="n">
        <v>16.5429</v>
      </c>
      <c r="AE110" s="105" t="n">
        <v>16.577675</v>
      </c>
      <c r="AF110" s="105" t="n">
        <v>16.607681</v>
      </c>
      <c r="AG110" s="105" t="n">
        <v>16.634123</v>
      </c>
      <c r="AH110" s="105" t="n">
        <v>16.656898</v>
      </c>
      <c r="AI110" s="103" t="n">
        <v>0.008137</v>
      </c>
      <c r="AJ110" s="106" t="n"/>
      <c r="AK110" s="104" t="n"/>
    </row>
    <row r="111" ht="15" customHeight="1" s="44">
      <c r="A111" s="58" t="n"/>
      <c r="B111" s="65" t="inlineStr">
        <is>
          <t xml:space="preserve">    Medium</t>
        </is>
      </c>
      <c r="C111" s="58" t="n"/>
      <c r="D111" s="58" t="n"/>
      <c r="E111" s="58" t="n"/>
      <c r="F111" s="58" t="n"/>
      <c r="G111" s="58" t="n"/>
      <c r="H111" s="58" t="n"/>
      <c r="I111" s="58" t="n"/>
      <c r="J111" s="58" t="n"/>
      <c r="K111" s="58" t="n"/>
      <c r="L111" s="58" t="n"/>
      <c r="M111" s="58" t="n"/>
      <c r="N111" s="58" t="n"/>
      <c r="O111" s="58" t="n"/>
      <c r="P111" s="58" t="n"/>
      <c r="Q111" s="58" t="n"/>
      <c r="R111" s="58" t="n"/>
      <c r="S111" s="58" t="n"/>
      <c r="T111" s="58" t="n"/>
      <c r="U111" s="58" t="n"/>
      <c r="V111" s="58" t="n"/>
      <c r="W111" s="58" t="n"/>
      <c r="X111" s="58" t="n"/>
      <c r="Y111" s="58" t="n"/>
      <c r="Z111" s="58" t="n"/>
      <c r="AA111" s="58" t="n"/>
      <c r="AB111" s="58" t="n"/>
      <c r="AC111" s="58" t="n"/>
      <c r="AD111" s="58" t="n"/>
      <c r="AE111" s="58" t="n"/>
      <c r="AF111" s="58" t="n"/>
      <c r="AG111" s="58" t="n"/>
      <c r="AH111" s="58" t="n"/>
      <c r="AI111" s="58" t="n"/>
    </row>
    <row r="112" ht="15" customHeight="1" s="44">
      <c r="A112" s="62" t="inlineStr">
        <is>
          <t>FTE000:ha_Diesel</t>
        </is>
      </c>
      <c r="B112" s="66" t="inlineStr">
        <is>
          <t xml:space="preserve">      Diesel</t>
        </is>
      </c>
      <c r="C112" s="105" t="n">
        <v>8.895218</v>
      </c>
      <c r="D112" s="105" t="n">
        <v>8.984776</v>
      </c>
      <c r="E112" s="105" t="n">
        <v>9.087111999999999</v>
      </c>
      <c r="F112" s="105" t="n">
        <v>9.205298000000001</v>
      </c>
      <c r="G112" s="105" t="n">
        <v>9.335781000000001</v>
      </c>
      <c r="H112" s="105" t="n">
        <v>9.480092000000001</v>
      </c>
      <c r="I112" s="105" t="n">
        <v>9.639135</v>
      </c>
      <c r="J112" s="105" t="n">
        <v>9.810427000000001</v>
      </c>
      <c r="K112" s="105" t="n">
        <v>9.996058</v>
      </c>
      <c r="L112" s="105" t="n">
        <v>10.181675</v>
      </c>
      <c r="M112" s="105" t="n">
        <v>10.378823</v>
      </c>
      <c r="N112" s="105" t="n">
        <v>10.584731</v>
      </c>
      <c r="O112" s="105" t="n">
        <v>10.796181</v>
      </c>
      <c r="P112" s="105" t="n">
        <v>11.00293</v>
      </c>
      <c r="Q112" s="105" t="n">
        <v>11.195552</v>
      </c>
      <c r="R112" s="105" t="n">
        <v>11.37465</v>
      </c>
      <c r="S112" s="105" t="n">
        <v>11.537853</v>
      </c>
      <c r="T112" s="105" t="n">
        <v>11.685233</v>
      </c>
      <c r="U112" s="105" t="n">
        <v>11.819089</v>
      </c>
      <c r="V112" s="105" t="n">
        <v>11.941027</v>
      </c>
      <c r="W112" s="105" t="n">
        <v>12.053059</v>
      </c>
      <c r="X112" s="105" t="n">
        <v>12.155882</v>
      </c>
      <c r="Y112" s="105" t="n">
        <v>12.249748</v>
      </c>
      <c r="Z112" s="105" t="n">
        <v>12.333419</v>
      </c>
      <c r="AA112" s="105" t="n">
        <v>12.403899</v>
      </c>
      <c r="AB112" s="105" t="n">
        <v>12.462712</v>
      </c>
      <c r="AC112" s="105" t="n">
        <v>12.513182</v>
      </c>
      <c r="AD112" s="105" t="n">
        <v>12.55815</v>
      </c>
      <c r="AE112" s="105" t="n">
        <v>12.595549</v>
      </c>
      <c r="AF112" s="105" t="n">
        <v>12.62838</v>
      </c>
      <c r="AG112" s="105" t="n">
        <v>12.658703</v>
      </c>
      <c r="AH112" s="105" t="n">
        <v>12.687718</v>
      </c>
      <c r="AI112" s="103" t="n">
        <v>0.011521</v>
      </c>
      <c r="AJ112" s="106" t="n"/>
      <c r="AK112" s="104" t="n"/>
    </row>
    <row r="113" ht="15" customHeight="1" s="44">
      <c r="A113" s="62" t="inlineStr">
        <is>
          <t>FTE000:ha_Gasoline</t>
        </is>
      </c>
      <c r="B113" s="66" t="inlineStr">
        <is>
          <t xml:space="preserve">      Motor Gasoline</t>
        </is>
      </c>
      <c r="C113" s="105" t="n">
        <v>6.560525</v>
      </c>
      <c r="D113" s="105" t="n">
        <v>6.602467</v>
      </c>
      <c r="E113" s="105" t="n">
        <v>6.653168</v>
      </c>
      <c r="F113" s="105" t="n">
        <v>6.713108</v>
      </c>
      <c r="G113" s="105" t="n">
        <v>6.780221</v>
      </c>
      <c r="H113" s="105" t="n">
        <v>6.855289</v>
      </c>
      <c r="I113" s="105" t="n">
        <v>6.941117</v>
      </c>
      <c r="J113" s="105" t="n">
        <v>7.034769</v>
      </c>
      <c r="K113" s="105" t="n">
        <v>7.138197</v>
      </c>
      <c r="L113" s="105" t="n">
        <v>7.240978</v>
      </c>
      <c r="M113" s="105" t="n">
        <v>7.351514</v>
      </c>
      <c r="N113" s="105" t="n">
        <v>7.46949</v>
      </c>
      <c r="O113" s="105" t="n">
        <v>7.593113</v>
      </c>
      <c r="P113" s="105" t="n">
        <v>7.717312</v>
      </c>
      <c r="Q113" s="105" t="n">
        <v>7.839005</v>
      </c>
      <c r="R113" s="105" t="n">
        <v>7.952326</v>
      </c>
      <c r="S113" s="105" t="n">
        <v>8.058913</v>
      </c>
      <c r="T113" s="105" t="n">
        <v>8.156698</v>
      </c>
      <c r="U113" s="105" t="n">
        <v>8.248609</v>
      </c>
      <c r="V113" s="105" t="n">
        <v>8.335609</v>
      </c>
      <c r="W113" s="105" t="n">
        <v>8.416288</v>
      </c>
      <c r="X113" s="105" t="n">
        <v>8.492274999999999</v>
      </c>
      <c r="Y113" s="105" t="n">
        <v>8.562887</v>
      </c>
      <c r="Z113" s="105" t="n">
        <v>8.627271</v>
      </c>
      <c r="AA113" s="105" t="n">
        <v>8.684353</v>
      </c>
      <c r="AB113" s="105" t="n">
        <v>8.735016999999999</v>
      </c>
      <c r="AC113" s="105" t="n">
        <v>8.781791999999999</v>
      </c>
      <c r="AD113" s="105" t="n">
        <v>8.825256</v>
      </c>
      <c r="AE113" s="105" t="n">
        <v>8.865913000000001</v>
      </c>
      <c r="AF113" s="105" t="n">
        <v>8.902526999999999</v>
      </c>
      <c r="AG113" s="105" t="n">
        <v>8.935767999999999</v>
      </c>
      <c r="AH113" s="105" t="n">
        <v>8.967183</v>
      </c>
      <c r="AI113" s="103" t="n">
        <v>0.010132</v>
      </c>
      <c r="AJ113" s="106" t="n"/>
      <c r="AK113" s="104" t="n"/>
    </row>
    <row r="114" ht="15" customHeight="1" s="44">
      <c r="A114" s="62" t="inlineStr">
        <is>
          <t>FTE000:ha_LiquefiedPetr</t>
        </is>
      </c>
      <c r="B114" s="66" t="inlineStr">
        <is>
          <t xml:space="preserve">      Propane</t>
        </is>
      </c>
      <c r="C114" s="105" t="n">
        <v>6.782566</v>
      </c>
      <c r="D114" s="105" t="n">
        <v>6.830397</v>
      </c>
      <c r="E114" s="105" t="n">
        <v>6.891933</v>
      </c>
      <c r="F114" s="105" t="n">
        <v>6.964071</v>
      </c>
      <c r="G114" s="105" t="n">
        <v>7.046638</v>
      </c>
      <c r="H114" s="105" t="n">
        <v>7.141864</v>
      </c>
      <c r="I114" s="105" t="n">
        <v>7.251645</v>
      </c>
      <c r="J114" s="105" t="n">
        <v>7.374319</v>
      </c>
      <c r="K114" s="105" t="n">
        <v>7.509999</v>
      </c>
      <c r="L114" s="105" t="n">
        <v>7.647409</v>
      </c>
      <c r="M114" s="105" t="n">
        <v>7.79634</v>
      </c>
      <c r="N114" s="105" t="n">
        <v>7.952463</v>
      </c>
      <c r="O114" s="105" t="n">
        <v>8.112748</v>
      </c>
      <c r="P114" s="105" t="n">
        <v>8.269833</v>
      </c>
      <c r="Q114" s="105" t="n">
        <v>8.413328</v>
      </c>
      <c r="R114" s="105" t="n">
        <v>8.540336</v>
      </c>
      <c r="S114" s="105" t="n">
        <v>8.660325</v>
      </c>
      <c r="T114" s="105" t="n">
        <v>8.765845000000001</v>
      </c>
      <c r="U114" s="105" t="n">
        <v>8.857250000000001</v>
      </c>
      <c r="V114" s="105" t="n">
        <v>8.935871000000001</v>
      </c>
      <c r="W114" s="105" t="n">
        <v>9.003367000000001</v>
      </c>
      <c r="X114" s="105" t="n">
        <v>9.061441</v>
      </c>
      <c r="Y114" s="105" t="n">
        <v>9.111148</v>
      </c>
      <c r="Z114" s="105" t="n">
        <v>9.153600000000001</v>
      </c>
      <c r="AA114" s="105" t="n">
        <v>9.190075</v>
      </c>
      <c r="AB114" s="105" t="n">
        <v>9.221590000000001</v>
      </c>
      <c r="AC114" s="105" t="n">
        <v>9.248981000000001</v>
      </c>
      <c r="AD114" s="105" t="n">
        <v>9.273007</v>
      </c>
      <c r="AE114" s="105" t="n">
        <v>9.294294000000001</v>
      </c>
      <c r="AF114" s="105" t="n">
        <v>9.313383</v>
      </c>
      <c r="AG114" s="105" t="n">
        <v>9.338761</v>
      </c>
      <c r="AH114" s="105" t="n">
        <v>9.359812</v>
      </c>
      <c r="AI114" s="103" t="n">
        <v>0.010443</v>
      </c>
      <c r="AJ114" s="106" t="n"/>
      <c r="AK114" s="104" t="n"/>
    </row>
    <row r="115" ht="15" customHeight="1" s="44">
      <c r="A115" s="62" t="inlineStr">
        <is>
          <t>FTE000:ha_CompressedNat</t>
        </is>
      </c>
      <c r="B115" s="66" t="inlineStr">
        <is>
          <t xml:space="preserve">      Compressed/Liquefied Natural Gas</t>
        </is>
      </c>
      <c r="C115" s="105" t="n">
        <v>6.622017</v>
      </c>
      <c r="D115" s="105" t="n">
        <v>6.711511</v>
      </c>
      <c r="E115" s="105" t="n">
        <v>6.809142</v>
      </c>
      <c r="F115" s="105" t="n">
        <v>6.91088</v>
      </c>
      <c r="G115" s="105" t="n">
        <v>7.016837</v>
      </c>
      <c r="H115" s="105" t="n">
        <v>7.131704</v>
      </c>
      <c r="I115" s="105" t="n">
        <v>7.257806</v>
      </c>
      <c r="J115" s="105" t="n">
        <v>7.395184</v>
      </c>
      <c r="K115" s="105" t="n">
        <v>7.542365</v>
      </c>
      <c r="L115" s="105" t="n">
        <v>7.683946</v>
      </c>
      <c r="M115" s="105" t="n">
        <v>7.832786</v>
      </c>
      <c r="N115" s="105" t="n">
        <v>7.987581</v>
      </c>
      <c r="O115" s="105" t="n">
        <v>8.145054</v>
      </c>
      <c r="P115" s="105" t="n">
        <v>8.299785</v>
      </c>
      <c r="Q115" s="105" t="n">
        <v>8.445399999999999</v>
      </c>
      <c r="R115" s="105" t="n">
        <v>8.580442</v>
      </c>
      <c r="S115" s="105" t="n">
        <v>8.702593</v>
      </c>
      <c r="T115" s="105" t="n">
        <v>8.811292999999999</v>
      </c>
      <c r="U115" s="105" t="n">
        <v>8.905167</v>
      </c>
      <c r="V115" s="105" t="n">
        <v>8.986409999999999</v>
      </c>
      <c r="W115" s="105" t="n">
        <v>9.055704</v>
      </c>
      <c r="X115" s="105" t="n">
        <v>9.114973000000001</v>
      </c>
      <c r="Y115" s="105" t="n">
        <v>9.166823000000001</v>
      </c>
      <c r="Z115" s="105" t="n">
        <v>9.210853</v>
      </c>
      <c r="AA115" s="105" t="n">
        <v>9.251467999999999</v>
      </c>
      <c r="AB115" s="105" t="n">
        <v>9.288216</v>
      </c>
      <c r="AC115" s="105" t="n">
        <v>9.319468000000001</v>
      </c>
      <c r="AD115" s="105" t="n">
        <v>9.346716000000001</v>
      </c>
      <c r="AE115" s="105" t="n">
        <v>9.372221</v>
      </c>
      <c r="AF115" s="105" t="n">
        <v>9.396367</v>
      </c>
      <c r="AG115" s="105" t="n">
        <v>9.418854</v>
      </c>
      <c r="AH115" s="105" t="n">
        <v>9.439024</v>
      </c>
      <c r="AI115" s="103" t="n">
        <v>0.0115</v>
      </c>
      <c r="AJ115" s="106" t="n"/>
      <c r="AK115" s="104" t="n"/>
    </row>
    <row r="116" ht="15" customHeight="1" s="44">
      <c r="A116" s="62" t="inlineStr">
        <is>
          <t>FTE000:ha_ethanolflex</t>
        </is>
      </c>
      <c r="B116" s="66" t="inlineStr">
        <is>
          <t xml:space="preserve">      Ethanol-Flex Fuel</t>
        </is>
      </c>
      <c r="C116" s="105" t="n">
        <v>7.046177</v>
      </c>
      <c r="D116" s="105" t="n">
        <v>7.040138</v>
      </c>
      <c r="E116" s="105" t="n">
        <v>7.067168</v>
      </c>
      <c r="F116" s="105" t="n">
        <v>7.108286</v>
      </c>
      <c r="G116" s="105" t="n">
        <v>7.161845</v>
      </c>
      <c r="H116" s="105" t="n">
        <v>7.228867</v>
      </c>
      <c r="I116" s="105" t="n">
        <v>7.31052</v>
      </c>
      <c r="J116" s="105" t="n">
        <v>7.379558</v>
      </c>
      <c r="K116" s="105" t="n">
        <v>7.48208</v>
      </c>
      <c r="L116" s="105" t="n">
        <v>7.581487</v>
      </c>
      <c r="M116" s="105" t="n">
        <v>7.690697</v>
      </c>
      <c r="N116" s="105" t="n">
        <v>7.806007</v>
      </c>
      <c r="O116" s="105" t="n">
        <v>7.927183</v>
      </c>
      <c r="P116" s="105" t="n">
        <v>8.048318999999999</v>
      </c>
      <c r="Q116" s="105" t="n">
        <v>8.166796</v>
      </c>
      <c r="R116" s="105" t="n">
        <v>8.268364</v>
      </c>
      <c r="S116" s="105" t="n">
        <v>8.359826</v>
      </c>
      <c r="T116" s="105" t="n">
        <v>8.441872</v>
      </c>
      <c r="U116" s="105" t="n">
        <v>8.517158999999999</v>
      </c>
      <c r="V116" s="105" t="n">
        <v>8.58562</v>
      </c>
      <c r="W116" s="105" t="n">
        <v>8.6471</v>
      </c>
      <c r="X116" s="105" t="n">
        <v>8.701624000000001</v>
      </c>
      <c r="Y116" s="105" t="n">
        <v>8.745276</v>
      </c>
      <c r="Z116" s="105" t="n">
        <v>8.786436999999999</v>
      </c>
      <c r="AA116" s="105" t="n">
        <v>8.826055</v>
      </c>
      <c r="AB116" s="105" t="n">
        <v>8.862123</v>
      </c>
      <c r="AC116" s="105" t="n">
        <v>8.895173</v>
      </c>
      <c r="AD116" s="105" t="n">
        <v>8.925549999999999</v>
      </c>
      <c r="AE116" s="105" t="n">
        <v>8.954107</v>
      </c>
      <c r="AF116" s="105" t="n">
        <v>8.980662000000001</v>
      </c>
      <c r="AG116" s="105" t="n">
        <v>9.004333000000001</v>
      </c>
      <c r="AH116" s="105" t="n">
        <v>9.025079</v>
      </c>
      <c r="AI116" s="103" t="n">
        <v>0.008017</v>
      </c>
      <c r="AJ116" s="106" t="n"/>
      <c r="AK116" s="104" t="n"/>
    </row>
    <row r="117" ht="15" customHeight="1" s="44">
      <c r="A117" s="62" t="inlineStr">
        <is>
          <t>FTE000:ha_electric</t>
        </is>
      </c>
      <c r="B117" s="66" t="inlineStr">
        <is>
          <t xml:space="preserve">      Electric</t>
        </is>
      </c>
      <c r="C117" s="105" t="n">
        <v>0</v>
      </c>
      <c r="D117" s="105" t="n">
        <v>17.036356</v>
      </c>
      <c r="E117" s="105" t="n">
        <v>17.181398</v>
      </c>
      <c r="F117" s="105" t="n">
        <v>17.306469</v>
      </c>
      <c r="G117" s="105" t="n">
        <v>17.442207</v>
      </c>
      <c r="H117" s="105" t="n">
        <v>17.601358</v>
      </c>
      <c r="I117" s="105" t="n">
        <v>17.790968</v>
      </c>
      <c r="J117" s="105" t="n">
        <v>18.015999</v>
      </c>
      <c r="K117" s="105" t="n">
        <v>18.279158</v>
      </c>
      <c r="L117" s="105" t="n">
        <v>18.525606</v>
      </c>
      <c r="M117" s="105" t="n">
        <v>18.787296</v>
      </c>
      <c r="N117" s="105" t="n">
        <v>19.053837</v>
      </c>
      <c r="O117" s="105" t="n">
        <v>19.318214</v>
      </c>
      <c r="P117" s="105" t="n">
        <v>19.563484</v>
      </c>
      <c r="Q117" s="105" t="n">
        <v>19.773407</v>
      </c>
      <c r="R117" s="105" t="n">
        <v>19.951609</v>
      </c>
      <c r="S117" s="105" t="n">
        <v>20.103401</v>
      </c>
      <c r="T117" s="105" t="n">
        <v>20.231464</v>
      </c>
      <c r="U117" s="105" t="n">
        <v>20.338896</v>
      </c>
      <c r="V117" s="105" t="n">
        <v>20.427511</v>
      </c>
      <c r="W117" s="105" t="n">
        <v>20.511581</v>
      </c>
      <c r="X117" s="105" t="n">
        <v>20.580307</v>
      </c>
      <c r="Y117" s="105" t="n">
        <v>20.638807</v>
      </c>
      <c r="Z117" s="105" t="n">
        <v>20.687963</v>
      </c>
      <c r="AA117" s="105" t="n">
        <v>20.729227</v>
      </c>
      <c r="AB117" s="105" t="n">
        <v>20.763731</v>
      </c>
      <c r="AC117" s="105" t="n">
        <v>20.792427</v>
      </c>
      <c r="AD117" s="105" t="n">
        <v>20.816158</v>
      </c>
      <c r="AE117" s="105" t="n">
        <v>20.836617</v>
      </c>
      <c r="AF117" s="105" t="n">
        <v>20.853941</v>
      </c>
      <c r="AG117" s="105" t="n">
        <v>20.868486</v>
      </c>
      <c r="AH117" s="105" t="n">
        <v>20.88088</v>
      </c>
      <c r="AI117" s="103" t="inlineStr">
        <is>
          <t>- -</t>
        </is>
      </c>
      <c r="AJ117" s="106" t="n"/>
      <c r="AK117" s="104" t="n"/>
    </row>
    <row r="118" ht="15" customHeight="1" s="44">
      <c r="A118" s="62" t="inlineStr">
        <is>
          <t>FTE000:ha_plugindiesel</t>
        </is>
      </c>
      <c r="B118" s="66" t="inlineStr">
        <is>
          <t xml:space="preserve">      Plug-in Diesel Hybrid</t>
        </is>
      </c>
      <c r="C118" s="105" t="n">
        <v>0</v>
      </c>
      <c r="D118" s="105" t="n">
        <v>14.139579</v>
      </c>
      <c r="E118" s="105" t="n">
        <v>14.347611</v>
      </c>
      <c r="F118" s="105" t="n">
        <v>14.519632</v>
      </c>
      <c r="G118" s="105" t="n">
        <v>14.685119</v>
      </c>
      <c r="H118" s="105" t="n">
        <v>14.877749</v>
      </c>
      <c r="I118" s="105" t="n">
        <v>15.106916</v>
      </c>
      <c r="J118" s="105" t="n">
        <v>15.342462</v>
      </c>
      <c r="K118" s="105" t="n">
        <v>15.584209</v>
      </c>
      <c r="L118" s="105" t="n">
        <v>15.803246</v>
      </c>
      <c r="M118" s="105" t="n">
        <v>16.034754</v>
      </c>
      <c r="N118" s="105" t="n">
        <v>16.273188</v>
      </c>
      <c r="O118" s="105" t="n">
        <v>16.5116</v>
      </c>
      <c r="P118" s="105" t="n">
        <v>16.739643</v>
      </c>
      <c r="Q118" s="105" t="n">
        <v>16.942751</v>
      </c>
      <c r="R118" s="105" t="n">
        <v>17.121464</v>
      </c>
      <c r="S118" s="105" t="n">
        <v>17.276823</v>
      </c>
      <c r="T118" s="105" t="n">
        <v>17.411455</v>
      </c>
      <c r="U118" s="105" t="n">
        <v>17.527678</v>
      </c>
      <c r="V118" s="105" t="n">
        <v>17.626293</v>
      </c>
      <c r="W118" s="105" t="n">
        <v>17.721106</v>
      </c>
      <c r="X118" s="105" t="n">
        <v>17.801481</v>
      </c>
      <c r="Y118" s="105" t="n">
        <v>17.871738</v>
      </c>
      <c r="Z118" s="105" t="n">
        <v>17.932497</v>
      </c>
      <c r="AA118" s="105" t="n">
        <v>17.984873</v>
      </c>
      <c r="AB118" s="105" t="n">
        <v>18.029724</v>
      </c>
      <c r="AC118" s="105" t="n">
        <v>18.068415</v>
      </c>
      <c r="AD118" s="105" t="n">
        <v>18.10198</v>
      </c>
      <c r="AE118" s="105" t="n">
        <v>18.131828</v>
      </c>
      <c r="AF118" s="105" t="n">
        <v>18.158039</v>
      </c>
      <c r="AG118" s="105" t="n">
        <v>18.181215</v>
      </c>
      <c r="AH118" s="105" t="n">
        <v>18.201693</v>
      </c>
      <c r="AI118" s="103" t="inlineStr">
        <is>
          <t>- -</t>
        </is>
      </c>
      <c r="AJ118" s="106" t="n"/>
      <c r="AK118" s="104" t="n"/>
    </row>
    <row r="119" ht="15" customHeight="1" s="44">
      <c r="A119" s="62" t="inlineStr">
        <is>
          <t>FTE000:ha_plugingasolin</t>
        </is>
      </c>
      <c r="B119" s="66" t="inlineStr">
        <is>
          <t xml:space="preserve">      Plug-in Gasoline Hybrid</t>
        </is>
      </c>
      <c r="C119" s="105" t="n">
        <v>0</v>
      </c>
      <c r="D119" s="105" t="n">
        <v>10.285903</v>
      </c>
      <c r="E119" s="105" t="n">
        <v>10.461749</v>
      </c>
      <c r="F119" s="105" t="n">
        <v>10.58436</v>
      </c>
      <c r="G119" s="105" t="n">
        <v>10.703896</v>
      </c>
      <c r="H119" s="105" t="n">
        <v>10.836477</v>
      </c>
      <c r="I119" s="105" t="n">
        <v>10.988537</v>
      </c>
      <c r="J119" s="105" t="n">
        <v>11.158011</v>
      </c>
      <c r="K119" s="105" t="n">
        <v>11.349185</v>
      </c>
      <c r="L119" s="105" t="n">
        <v>11.522831</v>
      </c>
      <c r="M119" s="105" t="n">
        <v>11.704046</v>
      </c>
      <c r="N119" s="105" t="n">
        <v>11.887637</v>
      </c>
      <c r="O119" s="105" t="n">
        <v>12.068026</v>
      </c>
      <c r="P119" s="105" t="n">
        <v>12.235477</v>
      </c>
      <c r="Q119" s="105" t="n">
        <v>12.380072</v>
      </c>
      <c r="R119" s="105" t="n">
        <v>12.504892</v>
      </c>
      <c r="S119" s="105" t="n">
        <v>12.611222</v>
      </c>
      <c r="T119" s="105" t="n">
        <v>12.701465</v>
      </c>
      <c r="U119" s="105" t="n">
        <v>12.777919</v>
      </c>
      <c r="V119" s="105" t="n">
        <v>12.841905</v>
      </c>
      <c r="W119" s="105" t="n">
        <v>12.90377</v>
      </c>
      <c r="X119" s="105" t="n">
        <v>12.935727</v>
      </c>
      <c r="Y119" s="105" t="n">
        <v>12.967155</v>
      </c>
      <c r="Z119" s="105" t="n">
        <v>12.998999</v>
      </c>
      <c r="AA119" s="105" t="n">
        <v>13.032796</v>
      </c>
      <c r="AB119" s="105" t="n">
        <v>13.069894</v>
      </c>
      <c r="AC119" s="105" t="n">
        <v>13.111396</v>
      </c>
      <c r="AD119" s="105" t="n">
        <v>13.157918</v>
      </c>
      <c r="AE119" s="105" t="n">
        <v>13.210521</v>
      </c>
      <c r="AF119" s="105" t="n">
        <v>13.268416</v>
      </c>
      <c r="AG119" s="105" t="n">
        <v>13.331017</v>
      </c>
      <c r="AH119" s="105" t="n">
        <v>13.396811</v>
      </c>
      <c r="AI119" s="103" t="inlineStr">
        <is>
          <t>- -</t>
        </is>
      </c>
      <c r="AJ119" s="106" t="n"/>
      <c r="AK119" s="104" t="n"/>
    </row>
    <row r="120" ht="15" customHeight="1" s="44">
      <c r="A120" s="62" t="inlineStr">
        <is>
          <t>FTE000:ha_fuelcell</t>
        </is>
      </c>
      <c r="B120" s="66" t="inlineStr">
        <is>
          <t xml:space="preserve">      Fuel Cell</t>
        </is>
      </c>
      <c r="C120" s="105" t="n">
        <v>0</v>
      </c>
      <c r="D120" s="105" t="n">
        <v>11.520413</v>
      </c>
      <c r="E120" s="105" t="n">
        <v>11.520414</v>
      </c>
      <c r="F120" s="105" t="n">
        <v>11.520414</v>
      </c>
      <c r="G120" s="105" t="n">
        <v>11.520415</v>
      </c>
      <c r="H120" s="105" t="n">
        <v>11.520415</v>
      </c>
      <c r="I120" s="105" t="n">
        <v>11.520414</v>
      </c>
      <c r="J120" s="105" t="n">
        <v>11.520414</v>
      </c>
      <c r="K120" s="105" t="n">
        <v>11.520416</v>
      </c>
      <c r="L120" s="105" t="n">
        <v>11.520413</v>
      </c>
      <c r="M120" s="105" t="n">
        <v>11.520414</v>
      </c>
      <c r="N120" s="105" t="n">
        <v>11.520415</v>
      </c>
      <c r="O120" s="105" t="n">
        <v>11.520412</v>
      </c>
      <c r="P120" s="105" t="n">
        <v>11.520416</v>
      </c>
      <c r="Q120" s="105" t="n">
        <v>11.520414</v>
      </c>
      <c r="R120" s="105" t="n">
        <v>11.520413</v>
      </c>
      <c r="S120" s="105" t="n">
        <v>11.520415</v>
      </c>
      <c r="T120" s="105" t="n">
        <v>11.520416</v>
      </c>
      <c r="U120" s="105" t="n">
        <v>11.520414</v>
      </c>
      <c r="V120" s="105" t="n">
        <v>11.520413</v>
      </c>
      <c r="W120" s="105" t="n">
        <v>11.520415</v>
      </c>
      <c r="X120" s="105" t="n">
        <v>11.520414</v>
      </c>
      <c r="Y120" s="105" t="n">
        <v>11.520412</v>
      </c>
      <c r="Z120" s="105" t="n">
        <v>11.520413</v>
      </c>
      <c r="AA120" s="105" t="n">
        <v>11.520414</v>
      </c>
      <c r="AB120" s="105" t="n">
        <v>11.520415</v>
      </c>
      <c r="AC120" s="105" t="n">
        <v>11.520416</v>
      </c>
      <c r="AD120" s="105" t="n">
        <v>11.520415</v>
      </c>
      <c r="AE120" s="105" t="n">
        <v>11.520415</v>
      </c>
      <c r="AF120" s="105" t="n">
        <v>11.520416</v>
      </c>
      <c r="AG120" s="105" t="n">
        <v>11.520412</v>
      </c>
      <c r="AH120" s="105" t="n">
        <v>11.520415</v>
      </c>
      <c r="AI120" s="103" t="inlineStr">
        <is>
          <t>- -</t>
        </is>
      </c>
      <c r="AJ120" s="106" t="n"/>
      <c r="AK120" s="104" t="n"/>
    </row>
    <row r="121" ht="15" customHeight="1" s="44">
      <c r="A121" s="62" t="inlineStr">
        <is>
          <t>FTE000:ha_MediumAverage</t>
        </is>
      </c>
      <c r="B121" s="66" t="inlineStr">
        <is>
          <t xml:space="preserve">        Medium Average</t>
        </is>
      </c>
      <c r="C121" s="105" t="n">
        <v>8.015784999999999</v>
      </c>
      <c r="D121" s="105" t="n">
        <v>8.094347000000001</v>
      </c>
      <c r="E121" s="105" t="n">
        <v>8.181596000000001</v>
      </c>
      <c r="F121" s="105" t="n">
        <v>8.283245000000001</v>
      </c>
      <c r="G121" s="105" t="n">
        <v>8.394308000000001</v>
      </c>
      <c r="H121" s="105" t="n">
        <v>8.515025</v>
      </c>
      <c r="I121" s="105" t="n">
        <v>8.649288</v>
      </c>
      <c r="J121" s="105" t="n">
        <v>8.793021</v>
      </c>
      <c r="K121" s="105" t="n">
        <v>8.949070000000001</v>
      </c>
      <c r="L121" s="105" t="n">
        <v>9.103536</v>
      </c>
      <c r="M121" s="105" t="n">
        <v>9.266897</v>
      </c>
      <c r="N121" s="105" t="n">
        <v>9.438546000000001</v>
      </c>
      <c r="O121" s="105" t="n">
        <v>9.615887000000001</v>
      </c>
      <c r="P121" s="105" t="n">
        <v>9.790156</v>
      </c>
      <c r="Q121" s="105" t="n">
        <v>9.955166</v>
      </c>
      <c r="R121" s="105" t="n">
        <v>10.10848</v>
      </c>
      <c r="S121" s="105" t="n">
        <v>10.250087</v>
      </c>
      <c r="T121" s="105" t="n">
        <v>10.37793</v>
      </c>
      <c r="U121" s="105" t="n">
        <v>10.49594</v>
      </c>
      <c r="V121" s="105" t="n">
        <v>10.605518</v>
      </c>
      <c r="W121" s="105" t="n">
        <v>10.706316</v>
      </c>
      <c r="X121" s="105" t="n">
        <v>10.800062</v>
      </c>
      <c r="Y121" s="105" t="n">
        <v>10.886391</v>
      </c>
      <c r="Z121" s="105" t="n">
        <v>10.964344</v>
      </c>
      <c r="AA121" s="105" t="n">
        <v>11.031922</v>
      </c>
      <c r="AB121" s="105" t="n">
        <v>11.090314</v>
      </c>
      <c r="AC121" s="105" t="n">
        <v>11.142635</v>
      </c>
      <c r="AD121" s="105" t="n">
        <v>11.190512</v>
      </c>
      <c r="AE121" s="105" t="n">
        <v>11.233161</v>
      </c>
      <c r="AF121" s="105" t="n">
        <v>11.271586</v>
      </c>
      <c r="AG121" s="105" t="n">
        <v>11.307226</v>
      </c>
      <c r="AH121" s="105" t="n">
        <v>11.341635</v>
      </c>
      <c r="AI121" s="103" t="n">
        <v>0.011259</v>
      </c>
      <c r="AJ121" s="106" t="n"/>
      <c r="AK121" s="104" t="n"/>
    </row>
    <row r="122" ht="15" customHeight="1" s="44">
      <c r="A122" s="58" t="n"/>
      <c r="B122" s="65" t="inlineStr">
        <is>
          <t xml:space="preserve">    Heavy</t>
        </is>
      </c>
      <c r="C122" s="58" t="n"/>
      <c r="D122" s="58" t="n"/>
      <c r="E122" s="58" t="n"/>
      <c r="F122" s="58" t="n"/>
      <c r="G122" s="58" t="n"/>
      <c r="H122" s="58" t="n"/>
      <c r="I122" s="58" t="n"/>
      <c r="J122" s="58" t="n"/>
      <c r="K122" s="58" t="n"/>
      <c r="L122" s="58" t="n"/>
      <c r="M122" s="58" t="n"/>
      <c r="N122" s="58" t="n"/>
      <c r="O122" s="58" t="n"/>
      <c r="P122" s="58" t="n"/>
      <c r="Q122" s="58" t="n"/>
      <c r="R122" s="58" t="n"/>
      <c r="S122" s="58" t="n"/>
      <c r="T122" s="58" t="n"/>
      <c r="U122" s="58" t="n"/>
      <c r="V122" s="58" t="n"/>
      <c r="W122" s="58" t="n"/>
      <c r="X122" s="58" t="n"/>
      <c r="Y122" s="58" t="n"/>
      <c r="Z122" s="58" t="n"/>
      <c r="AA122" s="58" t="n"/>
      <c r="AB122" s="58" t="n"/>
      <c r="AC122" s="58" t="n"/>
      <c r="AD122" s="58" t="n"/>
      <c r="AE122" s="58" t="n"/>
      <c r="AF122" s="58" t="n"/>
      <c r="AG122" s="58" t="n"/>
      <c r="AH122" s="58" t="n"/>
      <c r="AI122" s="58" t="n"/>
    </row>
    <row r="123" ht="15" customHeight="1" s="44">
      <c r="A123" s="62" t="inlineStr">
        <is>
          <t>FTE000:ia_Diesel</t>
        </is>
      </c>
      <c r="B123" s="66" t="inlineStr">
        <is>
          <t xml:space="preserve">      Diesel</t>
        </is>
      </c>
      <c r="C123" s="105" t="n">
        <v>6.028541</v>
      </c>
      <c r="D123" s="105" t="n">
        <v>6.064789</v>
      </c>
      <c r="E123" s="105" t="n">
        <v>6.10128</v>
      </c>
      <c r="F123" s="105" t="n">
        <v>6.147657</v>
      </c>
      <c r="G123" s="105" t="n">
        <v>6.202693</v>
      </c>
      <c r="H123" s="105" t="n">
        <v>6.268136</v>
      </c>
      <c r="I123" s="105" t="n">
        <v>6.344507</v>
      </c>
      <c r="J123" s="105" t="n">
        <v>6.432261</v>
      </c>
      <c r="K123" s="105" t="n">
        <v>6.530789</v>
      </c>
      <c r="L123" s="105" t="n">
        <v>6.631445</v>
      </c>
      <c r="M123" s="105" t="n">
        <v>6.7367</v>
      </c>
      <c r="N123" s="105" t="n">
        <v>6.843894</v>
      </c>
      <c r="O123" s="105" t="n">
        <v>6.950713</v>
      </c>
      <c r="P123" s="105" t="n">
        <v>7.053847</v>
      </c>
      <c r="Q123" s="105" t="n">
        <v>7.148037</v>
      </c>
      <c r="R123" s="105" t="n">
        <v>7.232227</v>
      </c>
      <c r="S123" s="105" t="n">
        <v>7.306761</v>
      </c>
      <c r="T123" s="105" t="n">
        <v>7.372905</v>
      </c>
      <c r="U123" s="105" t="n">
        <v>7.431821</v>
      </c>
      <c r="V123" s="105" t="n">
        <v>7.48404</v>
      </c>
      <c r="W123" s="105" t="n">
        <v>7.530841</v>
      </c>
      <c r="X123" s="105" t="n">
        <v>7.572408</v>
      </c>
      <c r="Y123" s="105" t="n">
        <v>7.609782</v>
      </c>
      <c r="Z123" s="105" t="n">
        <v>7.641672</v>
      </c>
      <c r="AA123" s="105" t="n">
        <v>7.668983</v>
      </c>
      <c r="AB123" s="105" t="n">
        <v>7.69215</v>
      </c>
      <c r="AC123" s="105" t="n">
        <v>7.712068</v>
      </c>
      <c r="AD123" s="105" t="n">
        <v>7.729959</v>
      </c>
      <c r="AE123" s="105" t="n">
        <v>7.746128</v>
      </c>
      <c r="AF123" s="105" t="n">
        <v>7.760895</v>
      </c>
      <c r="AG123" s="105" t="n">
        <v>7.77507</v>
      </c>
      <c r="AH123" s="105" t="n">
        <v>7.788955</v>
      </c>
      <c r="AI123" s="103" t="n">
        <v>0.008299000000000001</v>
      </c>
      <c r="AJ123" s="106" t="n"/>
      <c r="AK123" s="104" t="n"/>
    </row>
    <row r="124" ht="15" customHeight="1" s="44">
      <c r="A124" s="62" t="inlineStr">
        <is>
          <t>FTE000:ia_Gasoline</t>
        </is>
      </c>
      <c r="B124" s="66" t="inlineStr">
        <is>
          <t xml:space="preserve">      Motor Gasoline</t>
        </is>
      </c>
      <c r="C124" s="105" t="n">
        <v>5.385866</v>
      </c>
      <c r="D124" s="105" t="n">
        <v>5.415895</v>
      </c>
      <c r="E124" s="105" t="n">
        <v>5.452048</v>
      </c>
      <c r="F124" s="105" t="n">
        <v>5.49633</v>
      </c>
      <c r="G124" s="105" t="n">
        <v>5.548217</v>
      </c>
      <c r="H124" s="105" t="n">
        <v>5.608645</v>
      </c>
      <c r="I124" s="105" t="n">
        <v>5.680026</v>
      </c>
      <c r="J124" s="105" t="n">
        <v>5.758265</v>
      </c>
      <c r="K124" s="105" t="n">
        <v>5.840782</v>
      </c>
      <c r="L124" s="105" t="n">
        <v>5.927534</v>
      </c>
      <c r="M124" s="105" t="n">
        <v>6.021275</v>
      </c>
      <c r="N124" s="105" t="n">
        <v>6.114597</v>
      </c>
      <c r="O124" s="105" t="n">
        <v>6.213034</v>
      </c>
      <c r="P124" s="105" t="n">
        <v>6.316971</v>
      </c>
      <c r="Q124" s="105" t="n">
        <v>6.419786</v>
      </c>
      <c r="R124" s="105" t="n">
        <v>6.51976</v>
      </c>
      <c r="S124" s="105" t="n">
        <v>6.612352</v>
      </c>
      <c r="T124" s="105" t="n">
        <v>6.701974</v>
      </c>
      <c r="U124" s="105" t="n">
        <v>6.78292</v>
      </c>
      <c r="V124" s="105" t="n">
        <v>6.858238</v>
      </c>
      <c r="W124" s="105" t="n">
        <v>6.929221</v>
      </c>
      <c r="X124" s="105" t="n">
        <v>6.996978</v>
      </c>
      <c r="Y124" s="105" t="n">
        <v>7.057817</v>
      </c>
      <c r="Z124" s="105" t="n">
        <v>7.117362</v>
      </c>
      <c r="AA124" s="105" t="n">
        <v>7.173049</v>
      </c>
      <c r="AB124" s="105" t="n">
        <v>7.217583</v>
      </c>
      <c r="AC124" s="105" t="n">
        <v>7.253345</v>
      </c>
      <c r="AD124" s="105" t="n">
        <v>7.282007</v>
      </c>
      <c r="AE124" s="105" t="n">
        <v>7.306398</v>
      </c>
      <c r="AF124" s="105" t="n">
        <v>7.326828</v>
      </c>
      <c r="AG124" s="105" t="n">
        <v>7.34608</v>
      </c>
      <c r="AH124" s="105" t="n">
        <v>7.362529</v>
      </c>
      <c r="AI124" s="103" t="n">
        <v>0.010136</v>
      </c>
      <c r="AJ124" s="106" t="n"/>
      <c r="AK124" s="104" t="n"/>
    </row>
    <row r="125" ht="15" customHeight="1" s="44">
      <c r="A125" s="62" t="inlineStr">
        <is>
          <t>FTE000:ia_LiquefiedPetr</t>
        </is>
      </c>
      <c r="B125" s="66" t="inlineStr">
        <is>
          <t xml:space="preserve">      Propane</t>
        </is>
      </c>
      <c r="C125" s="105" t="n">
        <v>5.87114</v>
      </c>
      <c r="D125" s="105" t="n">
        <v>5.960106</v>
      </c>
      <c r="E125" s="105" t="n">
        <v>6.045054</v>
      </c>
      <c r="F125" s="105" t="n">
        <v>6.131452</v>
      </c>
      <c r="G125" s="105" t="n">
        <v>6.218979</v>
      </c>
      <c r="H125" s="105" t="n">
        <v>6.310516</v>
      </c>
      <c r="I125" s="105" t="n">
        <v>6.40765</v>
      </c>
      <c r="J125" s="105" t="n">
        <v>6.508266</v>
      </c>
      <c r="K125" s="105" t="n">
        <v>6.613561</v>
      </c>
      <c r="L125" s="105" t="n">
        <v>6.714677</v>
      </c>
      <c r="M125" s="105" t="n">
        <v>6.820654</v>
      </c>
      <c r="N125" s="105" t="n">
        <v>6.929169</v>
      </c>
      <c r="O125" s="105" t="n">
        <v>7.039986</v>
      </c>
      <c r="P125" s="105" t="n">
        <v>7.149506</v>
      </c>
      <c r="Q125" s="105" t="n">
        <v>7.248311</v>
      </c>
      <c r="R125" s="105" t="n">
        <v>7.331219</v>
      </c>
      <c r="S125" s="105" t="n">
        <v>7.398291</v>
      </c>
      <c r="T125" s="105" t="n">
        <v>7.45317</v>
      </c>
      <c r="U125" s="105" t="n">
        <v>7.497944</v>
      </c>
      <c r="V125" s="105" t="n">
        <v>7.532418</v>
      </c>
      <c r="W125" s="105" t="n">
        <v>7.558912</v>
      </c>
      <c r="X125" s="105" t="n">
        <v>7.579294</v>
      </c>
      <c r="Y125" s="105" t="n">
        <v>7.594059</v>
      </c>
      <c r="Z125" s="105" t="n">
        <v>7.604311</v>
      </c>
      <c r="AA125" s="105" t="n">
        <v>7.61109</v>
      </c>
      <c r="AB125" s="105" t="n">
        <v>7.615223</v>
      </c>
      <c r="AC125" s="105" t="n">
        <v>7.617126</v>
      </c>
      <c r="AD125" s="105" t="n">
        <v>7.617174</v>
      </c>
      <c r="AE125" s="105" t="n">
        <v>7.615646</v>
      </c>
      <c r="AF125" s="105" t="n">
        <v>7.613254</v>
      </c>
      <c r="AG125" s="105" t="n">
        <v>7.611823</v>
      </c>
      <c r="AH125" s="105" t="n">
        <v>7.611666</v>
      </c>
      <c r="AI125" s="103" t="n">
        <v>0.008410000000000001</v>
      </c>
      <c r="AJ125" s="106" t="n"/>
      <c r="AK125" s="104" t="n"/>
    </row>
    <row r="126" ht="15" customHeight="1" s="44">
      <c r="A126" s="62" t="inlineStr">
        <is>
          <t>FTE000:ia_CompressedNat</t>
        </is>
      </c>
      <c r="B126" s="66" t="inlineStr">
        <is>
          <t xml:space="preserve">      Compressed/Liquefied Natural Gas</t>
        </is>
      </c>
      <c r="C126" s="105" t="n">
        <v>5.740836</v>
      </c>
      <c r="D126" s="105" t="n">
        <v>5.736926</v>
      </c>
      <c r="E126" s="105" t="n">
        <v>5.750091</v>
      </c>
      <c r="F126" s="105" t="n">
        <v>5.777891</v>
      </c>
      <c r="G126" s="105" t="n">
        <v>5.819421</v>
      </c>
      <c r="H126" s="105" t="n">
        <v>5.874784</v>
      </c>
      <c r="I126" s="105" t="n">
        <v>5.943452</v>
      </c>
      <c r="J126" s="105" t="n">
        <v>6.025485</v>
      </c>
      <c r="K126" s="105" t="n">
        <v>6.119624</v>
      </c>
      <c r="L126" s="105" t="n">
        <v>6.217299</v>
      </c>
      <c r="M126" s="105" t="n">
        <v>6.321972</v>
      </c>
      <c r="N126" s="105" t="n">
        <v>6.431995</v>
      </c>
      <c r="O126" s="105" t="n">
        <v>6.545814</v>
      </c>
      <c r="P126" s="105" t="n">
        <v>6.660431</v>
      </c>
      <c r="Q126" s="105" t="n">
        <v>6.769699</v>
      </c>
      <c r="R126" s="105" t="n">
        <v>6.871408</v>
      </c>
      <c r="S126" s="105" t="n">
        <v>6.961458</v>
      </c>
      <c r="T126" s="105" t="n">
        <v>7.039304</v>
      </c>
      <c r="U126" s="105" t="n">
        <v>7.104777</v>
      </c>
      <c r="V126" s="105" t="n">
        <v>7.158603</v>
      </c>
      <c r="W126" s="105" t="n">
        <v>7.203351</v>
      </c>
      <c r="X126" s="105" t="n">
        <v>7.241032</v>
      </c>
      <c r="Y126" s="105" t="n">
        <v>7.272984</v>
      </c>
      <c r="Z126" s="105" t="n">
        <v>7.300184</v>
      </c>
      <c r="AA126" s="105" t="n">
        <v>7.323812</v>
      </c>
      <c r="AB126" s="105" t="n">
        <v>7.344399</v>
      </c>
      <c r="AC126" s="105" t="n">
        <v>7.36186</v>
      </c>
      <c r="AD126" s="105" t="n">
        <v>7.377494</v>
      </c>
      <c r="AE126" s="105" t="n">
        <v>7.391567</v>
      </c>
      <c r="AF126" s="105" t="n">
        <v>7.404047</v>
      </c>
      <c r="AG126" s="105" t="n">
        <v>7.415567</v>
      </c>
      <c r="AH126" s="105" t="n">
        <v>7.426314</v>
      </c>
      <c r="AI126" s="103" t="n">
        <v>0.008338999999999999</v>
      </c>
      <c r="AJ126" s="106" t="n"/>
      <c r="AK126" s="104" t="n"/>
    </row>
    <row r="127" ht="15" customHeight="1" s="44">
      <c r="A127" s="62" t="inlineStr">
        <is>
          <t>FTE000:ia_ethanolflex</t>
        </is>
      </c>
      <c r="B127" s="66" t="inlineStr">
        <is>
          <t xml:space="preserve">      Ethanol-Flex Fuel</t>
        </is>
      </c>
      <c r="C127" s="105" t="n">
        <v>0</v>
      </c>
      <c r="D127" s="105" t="n">
        <v>0</v>
      </c>
      <c r="E127" s="105" t="n">
        <v>0</v>
      </c>
      <c r="F127" s="105" t="n">
        <v>0</v>
      </c>
      <c r="G127" s="105" t="n">
        <v>0</v>
      </c>
      <c r="H127" s="105" t="n">
        <v>0</v>
      </c>
      <c r="I127" s="105" t="n">
        <v>0</v>
      </c>
      <c r="J127" s="105" t="n">
        <v>0</v>
      </c>
      <c r="K127" s="105" t="n">
        <v>0</v>
      </c>
      <c r="L127" s="105" t="n">
        <v>0</v>
      </c>
      <c r="M127" s="105" t="n">
        <v>0</v>
      </c>
      <c r="N127" s="105" t="n">
        <v>0</v>
      </c>
      <c r="O127" s="105" t="n">
        <v>0</v>
      </c>
      <c r="P127" s="105" t="n">
        <v>0</v>
      </c>
      <c r="Q127" s="105" t="n">
        <v>0</v>
      </c>
      <c r="R127" s="105" t="n">
        <v>0</v>
      </c>
      <c r="S127" s="105" t="n">
        <v>0</v>
      </c>
      <c r="T127" s="105" t="n">
        <v>0</v>
      </c>
      <c r="U127" s="105" t="n">
        <v>0</v>
      </c>
      <c r="V127" s="105" t="n">
        <v>0</v>
      </c>
      <c r="W127" s="105" t="n">
        <v>0</v>
      </c>
      <c r="X127" s="105" t="n">
        <v>0</v>
      </c>
      <c r="Y127" s="105" t="n">
        <v>0</v>
      </c>
      <c r="Z127" s="105" t="n">
        <v>0</v>
      </c>
      <c r="AA127" s="105" t="n">
        <v>0</v>
      </c>
      <c r="AB127" s="105" t="n">
        <v>0</v>
      </c>
      <c r="AC127" s="105" t="n">
        <v>0</v>
      </c>
      <c r="AD127" s="105" t="n">
        <v>0</v>
      </c>
      <c r="AE127" s="105" t="n">
        <v>0</v>
      </c>
      <c r="AF127" s="105" t="n">
        <v>0</v>
      </c>
      <c r="AG127" s="105" t="n">
        <v>0</v>
      </c>
      <c r="AH127" s="105" t="n">
        <v>0</v>
      </c>
      <c r="AI127" s="103" t="inlineStr">
        <is>
          <t>- -</t>
        </is>
      </c>
      <c r="AJ127" s="106" t="n"/>
      <c r="AK127" s="104" t="n"/>
    </row>
    <row r="128" ht="15" customHeight="1" s="44">
      <c r="A128" s="62" t="inlineStr">
        <is>
          <t>FTE000:ia_electric</t>
        </is>
      </c>
      <c r="B128" s="66" t="inlineStr">
        <is>
          <t xml:space="preserve">      Electric</t>
        </is>
      </c>
      <c r="C128" s="105" t="n">
        <v>0</v>
      </c>
      <c r="D128" s="105" t="n">
        <v>7.261117</v>
      </c>
      <c r="E128" s="105" t="n">
        <v>8.543616</v>
      </c>
      <c r="F128" s="105" t="n">
        <v>9.168369999999999</v>
      </c>
      <c r="G128" s="105" t="n">
        <v>9.535947999999999</v>
      </c>
      <c r="H128" s="105" t="n">
        <v>9.797857</v>
      </c>
      <c r="I128" s="105" t="n">
        <v>10.012404</v>
      </c>
      <c r="J128" s="105" t="n">
        <v>10.207183</v>
      </c>
      <c r="K128" s="105" t="n">
        <v>10.394233</v>
      </c>
      <c r="L128" s="105" t="n">
        <v>10.564241</v>
      </c>
      <c r="M128" s="105" t="n">
        <v>10.732917</v>
      </c>
      <c r="N128" s="105" t="n">
        <v>10.90164</v>
      </c>
      <c r="O128" s="105" t="n">
        <v>11.069829</v>
      </c>
      <c r="P128" s="105" t="n">
        <v>11.232281</v>
      </c>
      <c r="Q128" s="105" t="n">
        <v>11.383179</v>
      </c>
      <c r="R128" s="105" t="n">
        <v>11.523091</v>
      </c>
      <c r="S128" s="105" t="n">
        <v>11.648863</v>
      </c>
      <c r="T128" s="105" t="n">
        <v>11.762887</v>
      </c>
      <c r="U128" s="105" t="n">
        <v>11.862835</v>
      </c>
      <c r="V128" s="105" t="n">
        <v>11.945652</v>
      </c>
      <c r="W128" s="105" t="n">
        <v>12.02962</v>
      </c>
      <c r="X128" s="105" t="n">
        <v>12.110112</v>
      </c>
      <c r="Y128" s="105" t="n">
        <v>12.175197</v>
      </c>
      <c r="Z128" s="105" t="n">
        <v>12.217215</v>
      </c>
      <c r="AA128" s="105" t="n">
        <v>12.258416</v>
      </c>
      <c r="AB128" s="105" t="n">
        <v>12.292778</v>
      </c>
      <c r="AC128" s="105" t="n">
        <v>12.321328</v>
      </c>
      <c r="AD128" s="105" t="n">
        <v>12.345002</v>
      </c>
      <c r="AE128" s="105" t="n">
        <v>12.365011</v>
      </c>
      <c r="AF128" s="105" t="n">
        <v>12.382218</v>
      </c>
      <c r="AG128" s="105" t="n">
        <v>12.397193</v>
      </c>
      <c r="AH128" s="105" t="n">
        <v>12.410043</v>
      </c>
      <c r="AI128" s="103" t="inlineStr">
        <is>
          <t>- -</t>
        </is>
      </c>
      <c r="AJ128" s="106" t="n"/>
      <c r="AK128" s="104" t="n"/>
    </row>
    <row r="129" ht="15" customHeight="1" s="44">
      <c r="A129" s="62" t="inlineStr">
        <is>
          <t>FTE000:ia_plugindiesel</t>
        </is>
      </c>
      <c r="B129" s="66" t="inlineStr">
        <is>
          <t xml:space="preserve">      Plug-in Diesel Hybrid</t>
        </is>
      </c>
      <c r="C129" s="105" t="n">
        <v>2.471327</v>
      </c>
      <c r="D129" s="105" t="n">
        <v>4.261203</v>
      </c>
      <c r="E129" s="105" t="n">
        <v>5.222649</v>
      </c>
      <c r="F129" s="105" t="n">
        <v>5.928019</v>
      </c>
      <c r="G129" s="105" t="n">
        <v>6.458872</v>
      </c>
      <c r="H129" s="105" t="n">
        <v>6.893591</v>
      </c>
      <c r="I129" s="105" t="n">
        <v>7.273257</v>
      </c>
      <c r="J129" s="105" t="n">
        <v>7.619938</v>
      </c>
      <c r="K129" s="105" t="n">
        <v>7.947899</v>
      </c>
      <c r="L129" s="105" t="n">
        <v>8.250275999999999</v>
      </c>
      <c r="M129" s="105" t="n">
        <v>8.538408</v>
      </c>
      <c r="N129" s="105" t="n">
        <v>8.812557</v>
      </c>
      <c r="O129" s="105" t="n">
        <v>9.074444</v>
      </c>
      <c r="P129" s="105" t="n">
        <v>9.319435</v>
      </c>
      <c r="Q129" s="105" t="n">
        <v>9.539266</v>
      </c>
      <c r="R129" s="105" t="n">
        <v>9.730842000000001</v>
      </c>
      <c r="S129" s="105" t="n">
        <v>9.889094</v>
      </c>
      <c r="T129" s="105" t="n">
        <v>10.009387</v>
      </c>
      <c r="U129" s="105" t="n">
        <v>10.143893</v>
      </c>
      <c r="V129" s="105" t="n">
        <v>10.274985</v>
      </c>
      <c r="W129" s="105" t="n">
        <v>10.372903</v>
      </c>
      <c r="X129" s="105" t="n">
        <v>10.419842</v>
      </c>
      <c r="Y129" s="105" t="n">
        <v>10.477549</v>
      </c>
      <c r="Z129" s="105" t="n">
        <v>10.523193</v>
      </c>
      <c r="AA129" s="105" t="n">
        <v>10.563251</v>
      </c>
      <c r="AB129" s="105" t="n">
        <v>10.596898</v>
      </c>
      <c r="AC129" s="105" t="n">
        <v>10.62528</v>
      </c>
      <c r="AD129" s="105" t="n">
        <v>10.649373</v>
      </c>
      <c r="AE129" s="105" t="n">
        <v>10.667959</v>
      </c>
      <c r="AF129" s="105" t="n">
        <v>10.683083</v>
      </c>
      <c r="AG129" s="105" t="n">
        <v>10.697552</v>
      </c>
      <c r="AH129" s="105" t="n">
        <v>10.711543</v>
      </c>
      <c r="AI129" s="103" t="n">
        <v>0.048445</v>
      </c>
      <c r="AJ129" s="106" t="n"/>
      <c r="AK129" s="104" t="n"/>
    </row>
    <row r="130" ht="15" customHeight="1" s="44">
      <c r="A130" s="62" t="inlineStr">
        <is>
          <t>FTE000:ia_plugingasolin</t>
        </is>
      </c>
      <c r="B130" s="66" t="inlineStr">
        <is>
          <t xml:space="preserve">      Plug-in Gasoline Hybrid</t>
        </is>
      </c>
      <c r="C130" s="105" t="n">
        <v>2.505185</v>
      </c>
      <c r="D130" s="105" t="n">
        <v>4.403961</v>
      </c>
      <c r="E130" s="105" t="n">
        <v>5.380993</v>
      </c>
      <c r="F130" s="105" t="n">
        <v>6.092648</v>
      </c>
      <c r="G130" s="105" t="n">
        <v>6.621241</v>
      </c>
      <c r="H130" s="105" t="n">
        <v>7.046596</v>
      </c>
      <c r="I130" s="105" t="n">
        <v>7.411726</v>
      </c>
      <c r="J130" s="105" t="n">
        <v>7.742073</v>
      </c>
      <c r="K130" s="105" t="n">
        <v>8.052699</v>
      </c>
      <c r="L130" s="105" t="n">
        <v>8.337998000000001</v>
      </c>
      <c r="M130" s="105" t="n">
        <v>8.610954</v>
      </c>
      <c r="N130" s="105" t="n">
        <v>8.872712</v>
      </c>
      <c r="O130" s="105" t="n">
        <v>9.121418999999999</v>
      </c>
      <c r="P130" s="105" t="n">
        <v>9.353826</v>
      </c>
      <c r="Q130" s="105" t="n">
        <v>9.560430999999999</v>
      </c>
      <c r="R130" s="105" t="n">
        <v>9.738776</v>
      </c>
      <c r="S130" s="105" t="n">
        <v>9.884475</v>
      </c>
      <c r="T130" s="105" t="n">
        <v>9.993582999999999</v>
      </c>
      <c r="U130" s="105" t="n">
        <v>10.117831</v>
      </c>
      <c r="V130" s="105" t="n">
        <v>10.241461</v>
      </c>
      <c r="W130" s="105" t="n">
        <v>10.33112</v>
      </c>
      <c r="X130" s="105" t="n">
        <v>10.37022</v>
      </c>
      <c r="Y130" s="105" t="n">
        <v>10.424509</v>
      </c>
      <c r="Z130" s="105" t="n">
        <v>10.467901</v>
      </c>
      <c r="AA130" s="105" t="n">
        <v>10.506903</v>
      </c>
      <c r="AB130" s="105" t="n">
        <v>10.541626</v>
      </c>
      <c r="AC130" s="105" t="n">
        <v>10.573058</v>
      </c>
      <c r="AD130" s="105" t="n">
        <v>10.600374</v>
      </c>
      <c r="AE130" s="105" t="n">
        <v>10.626561</v>
      </c>
      <c r="AF130" s="105" t="n">
        <v>10.652359</v>
      </c>
      <c r="AG130" s="105" t="n">
        <v>10.678209</v>
      </c>
      <c r="AH130" s="105" t="n">
        <v>10.704009</v>
      </c>
      <c r="AI130" s="103" t="n">
        <v>0.047962</v>
      </c>
      <c r="AJ130" s="106" t="n"/>
      <c r="AK130" s="104" t="n"/>
    </row>
    <row r="131" ht="15" customHeight="1" s="44">
      <c r="A131" s="62" t="inlineStr">
        <is>
          <t>FTE000:ia_fuelcell</t>
        </is>
      </c>
      <c r="B131" s="66" t="inlineStr">
        <is>
          <t xml:space="preserve">      Fuel Cell</t>
        </is>
      </c>
      <c r="C131" s="105" t="n">
        <v>6.646385</v>
      </c>
      <c r="D131" s="105" t="n">
        <v>6.382782</v>
      </c>
      <c r="E131" s="105" t="n">
        <v>6.574273</v>
      </c>
      <c r="F131" s="105" t="n">
        <v>6.66931</v>
      </c>
      <c r="G131" s="105" t="n">
        <v>6.722638</v>
      </c>
      <c r="H131" s="105" t="n">
        <v>6.75698</v>
      </c>
      <c r="I131" s="105" t="n">
        <v>6.781369</v>
      </c>
      <c r="J131" s="105" t="n">
        <v>6.800105</v>
      </c>
      <c r="K131" s="105" t="n">
        <v>6.815387</v>
      </c>
      <c r="L131" s="105" t="n">
        <v>6.828409</v>
      </c>
      <c r="M131" s="105" t="n">
        <v>6.839787</v>
      </c>
      <c r="N131" s="105" t="n">
        <v>6.849888</v>
      </c>
      <c r="O131" s="105" t="n">
        <v>6.858882</v>
      </c>
      <c r="P131" s="105" t="n">
        <v>6.866889</v>
      </c>
      <c r="Q131" s="105" t="n">
        <v>6.873926</v>
      </c>
      <c r="R131" s="105" t="n">
        <v>6.879982</v>
      </c>
      <c r="S131" s="105" t="n">
        <v>6.884988</v>
      </c>
      <c r="T131" s="105" t="n">
        <v>6.88888</v>
      </c>
      <c r="U131" s="105" t="n">
        <v>6.891398</v>
      </c>
      <c r="V131" s="105" t="n">
        <v>6.893092</v>
      </c>
      <c r="W131" s="105" t="n">
        <v>6.895751</v>
      </c>
      <c r="X131" s="105" t="n">
        <v>6.898416</v>
      </c>
      <c r="Y131" s="105" t="n">
        <v>6.89959</v>
      </c>
      <c r="Z131" s="105" t="n">
        <v>6.899497</v>
      </c>
      <c r="AA131" s="105" t="n">
        <v>6.900106</v>
      </c>
      <c r="AB131" s="105" t="n">
        <v>6.900678</v>
      </c>
      <c r="AC131" s="105" t="n">
        <v>6.90121</v>
      </c>
      <c r="AD131" s="105" t="n">
        <v>6.901704</v>
      </c>
      <c r="AE131" s="105" t="n">
        <v>6.902164</v>
      </c>
      <c r="AF131" s="105" t="n">
        <v>6.90259</v>
      </c>
      <c r="AG131" s="105" t="n">
        <v>6.902979</v>
      </c>
      <c r="AH131" s="105" t="n">
        <v>6.903342</v>
      </c>
      <c r="AI131" s="103" t="n">
        <v>0.001224</v>
      </c>
      <c r="AJ131" s="106" t="n"/>
      <c r="AK131" s="104" t="n"/>
    </row>
    <row r="132" ht="15" customHeight="1" s="44">
      <c r="A132" s="62" t="inlineStr">
        <is>
          <t>FTE000:ia_HeavyAverage</t>
        </is>
      </c>
      <c r="B132" s="66" t="inlineStr">
        <is>
          <t xml:space="preserve">        Heavy Average</t>
        </is>
      </c>
      <c r="C132" s="105" t="n">
        <v>6.024196</v>
      </c>
      <c r="D132" s="105" t="n">
        <v>6.05993</v>
      </c>
      <c r="E132" s="105" t="n">
        <v>6.09616</v>
      </c>
      <c r="F132" s="105" t="n">
        <v>6.14237</v>
      </c>
      <c r="G132" s="105" t="n">
        <v>6.197326</v>
      </c>
      <c r="H132" s="105" t="n">
        <v>6.262749</v>
      </c>
      <c r="I132" s="105" t="n">
        <v>6.339144</v>
      </c>
      <c r="J132" s="105" t="n">
        <v>6.426935</v>
      </c>
      <c r="K132" s="105" t="n">
        <v>6.525494</v>
      </c>
      <c r="L132" s="105" t="n">
        <v>6.626173</v>
      </c>
      <c r="M132" s="105" t="n">
        <v>6.731455</v>
      </c>
      <c r="N132" s="105" t="n">
        <v>6.838689</v>
      </c>
      <c r="O132" s="105" t="n">
        <v>6.945572</v>
      </c>
      <c r="P132" s="105" t="n">
        <v>7.048794</v>
      </c>
      <c r="Q132" s="105" t="n">
        <v>7.143077</v>
      </c>
      <c r="R132" s="105" t="n">
        <v>7.227356</v>
      </c>
      <c r="S132" s="105" t="n">
        <v>7.301922</v>
      </c>
      <c r="T132" s="105" t="n">
        <v>7.368019</v>
      </c>
      <c r="U132" s="105" t="n">
        <v>7.426774</v>
      </c>
      <c r="V132" s="105" t="n">
        <v>7.478718</v>
      </c>
      <c r="W132" s="105" t="n">
        <v>7.525138</v>
      </c>
      <c r="X132" s="105" t="n">
        <v>7.566237</v>
      </c>
      <c r="Y132" s="105" t="n">
        <v>7.603047</v>
      </c>
      <c r="Z132" s="105" t="n">
        <v>7.634324</v>
      </c>
      <c r="AA132" s="105" t="n">
        <v>7.660978</v>
      </c>
      <c r="AB132" s="105" t="n">
        <v>7.683436</v>
      </c>
      <c r="AC132" s="105" t="n">
        <v>7.702576</v>
      </c>
      <c r="AD132" s="105" t="n">
        <v>7.719612</v>
      </c>
      <c r="AE132" s="105" t="n">
        <v>7.734841</v>
      </c>
      <c r="AF132" s="105" t="n">
        <v>7.748568</v>
      </c>
      <c r="AG132" s="105" t="n">
        <v>7.761581</v>
      </c>
      <c r="AH132" s="105" t="n">
        <v>7.77416</v>
      </c>
      <c r="AI132" s="103" t="n">
        <v>0.00826</v>
      </c>
      <c r="AJ132" s="106" t="n"/>
      <c r="AK132" s="104" t="n"/>
    </row>
    <row r="133" ht="15" customHeight="1" s="44">
      <c r="A133" s="62" t="inlineStr">
        <is>
          <t>FTE000:ia_Average</t>
        </is>
      </c>
      <c r="B133" s="65" t="inlineStr">
        <is>
          <t xml:space="preserve">  Average Fuel Efficiency</t>
        </is>
      </c>
      <c r="C133" s="109" t="n">
        <v>7.119165</v>
      </c>
      <c r="D133" s="109" t="n">
        <v>7.171096</v>
      </c>
      <c r="E133" s="109" t="n">
        <v>7.236939</v>
      </c>
      <c r="F133" s="109" t="n">
        <v>7.309622</v>
      </c>
      <c r="G133" s="109" t="n">
        <v>7.392513</v>
      </c>
      <c r="H133" s="109" t="n">
        <v>7.487044</v>
      </c>
      <c r="I133" s="109" t="n">
        <v>7.594216</v>
      </c>
      <c r="J133" s="109" t="n">
        <v>7.714025</v>
      </c>
      <c r="K133" s="109" t="n">
        <v>7.847108</v>
      </c>
      <c r="L133" s="109" t="n">
        <v>7.983187</v>
      </c>
      <c r="M133" s="109" t="n">
        <v>8.125673000000001</v>
      </c>
      <c r="N133" s="109" t="n">
        <v>8.271686000000001</v>
      </c>
      <c r="O133" s="109" t="n">
        <v>8.418627000000001</v>
      </c>
      <c r="P133" s="109" t="n">
        <v>8.562072000000001</v>
      </c>
      <c r="Q133" s="109" t="n">
        <v>8.696323</v>
      </c>
      <c r="R133" s="109" t="n">
        <v>8.819952000000001</v>
      </c>
      <c r="S133" s="109" t="n">
        <v>8.933481</v>
      </c>
      <c r="T133" s="109" t="n">
        <v>9.037088000000001</v>
      </c>
      <c r="U133" s="109" t="n">
        <v>9.131841</v>
      </c>
      <c r="V133" s="109" t="n">
        <v>9.218247</v>
      </c>
      <c r="W133" s="109" t="n">
        <v>9.297924999999999</v>
      </c>
      <c r="X133" s="109" t="n">
        <v>9.370597</v>
      </c>
      <c r="Y133" s="109" t="n">
        <v>9.437340000000001</v>
      </c>
      <c r="Z133" s="109" t="n">
        <v>9.496641</v>
      </c>
      <c r="AA133" s="109" t="n">
        <v>9.549911</v>
      </c>
      <c r="AB133" s="109" t="n">
        <v>9.598361000000001</v>
      </c>
      <c r="AC133" s="109" t="n">
        <v>9.643871000000001</v>
      </c>
      <c r="AD133" s="109" t="n">
        <v>9.68821</v>
      </c>
      <c r="AE133" s="109" t="n">
        <v>9.731183</v>
      </c>
      <c r="AF133" s="109" t="n">
        <v>9.773168</v>
      </c>
      <c r="AG133" s="109" t="n">
        <v>9.814577999999999</v>
      </c>
      <c r="AH133" s="109" t="n">
        <v>9.856367000000001</v>
      </c>
      <c r="AI133" s="107" t="n">
        <v>0.01055</v>
      </c>
      <c r="AJ133" s="109" t="n"/>
      <c r="AK133" s="107" t="n"/>
    </row>
    <row r="135" ht="15" customHeight="1" s="44">
      <c r="A135" s="58" t="n"/>
      <c r="B135" s="65" t="inlineStr">
        <is>
          <t xml:space="preserve">  Stock (millions)</t>
        </is>
      </c>
      <c r="C135" s="58" t="n"/>
      <c r="D135" s="58" t="n"/>
      <c r="E135" s="58" t="n"/>
      <c r="F135" s="58" t="n"/>
      <c r="G135" s="58" t="n"/>
      <c r="H135" s="58" t="n"/>
      <c r="I135" s="58" t="n"/>
      <c r="J135" s="58" t="n"/>
      <c r="K135" s="58" t="n"/>
      <c r="L135" s="58" t="n"/>
      <c r="M135" s="58" t="n"/>
      <c r="N135" s="58" t="n"/>
      <c r="O135" s="58" t="n"/>
      <c r="P135" s="58" t="n"/>
      <c r="Q135" s="58" t="n"/>
      <c r="R135" s="58" t="n"/>
      <c r="S135" s="58" t="n"/>
      <c r="T135" s="58" t="n"/>
      <c r="U135" s="58" t="n"/>
      <c r="V135" s="58" t="n"/>
      <c r="W135" s="58" t="n"/>
      <c r="X135" s="58" t="n"/>
      <c r="Y135" s="58" t="n"/>
      <c r="Z135" s="58" t="n"/>
      <c r="AA135" s="58" t="n"/>
      <c r="AB135" s="58" t="n"/>
      <c r="AC135" s="58" t="n"/>
      <c r="AD135" s="58" t="n"/>
      <c r="AE135" s="58" t="n"/>
      <c r="AF135" s="58" t="n"/>
      <c r="AG135" s="58" t="n"/>
      <c r="AH135" s="58" t="n"/>
      <c r="AI135" s="58" t="n"/>
    </row>
    <row r="136" ht="15" customHeight="1" s="44">
      <c r="A136" s="58" t="n"/>
      <c r="B136" s="65" t="inlineStr">
        <is>
          <t xml:space="preserve">    Light Medium</t>
        </is>
      </c>
      <c r="C136" s="58" t="n"/>
      <c r="D136" s="58" t="n"/>
      <c r="E136" s="58" t="n"/>
      <c r="F136" s="58" t="n"/>
      <c r="G136" s="58" t="n"/>
      <c r="H136" s="58" t="n"/>
      <c r="I136" s="58" t="n"/>
      <c r="J136" s="58" t="n"/>
      <c r="K136" s="58" t="n"/>
      <c r="L136" s="58" t="n"/>
      <c r="M136" s="58" t="n"/>
      <c r="N136" s="58" t="n"/>
      <c r="O136" s="58" t="n"/>
      <c r="P136" s="58" t="n"/>
      <c r="Q136" s="58" t="n"/>
      <c r="R136" s="58" t="n"/>
      <c r="S136" s="58" t="n"/>
      <c r="T136" s="58" t="n"/>
      <c r="U136" s="58" t="n"/>
      <c r="V136" s="58" t="n"/>
      <c r="W136" s="58" t="n"/>
      <c r="X136" s="58" t="n"/>
      <c r="Y136" s="58" t="n"/>
      <c r="Z136" s="58" t="n"/>
      <c r="AA136" s="58" t="n"/>
      <c r="AB136" s="58" t="n"/>
      <c r="AC136" s="58" t="n"/>
      <c r="AD136" s="58" t="n"/>
      <c r="AE136" s="58" t="n"/>
      <c r="AF136" s="58" t="n"/>
      <c r="AG136" s="58" t="n"/>
      <c r="AH136" s="58" t="n"/>
      <c r="AI136" s="58" t="n"/>
    </row>
    <row r="137" ht="15" customHeight="1" s="44">
      <c r="A137" s="62" t="inlineStr">
        <is>
          <t>FTE000:lm_stk_stk_Dies</t>
        </is>
      </c>
      <c r="B137" s="66" t="inlineStr">
        <is>
          <t xml:space="preserve">      Diesel</t>
        </is>
      </c>
      <c r="C137" s="73" t="n">
        <v>2.516586</v>
      </c>
      <c r="D137" s="73" t="n">
        <v>2.636649</v>
      </c>
      <c r="E137" s="73" t="n">
        <v>2.752507</v>
      </c>
      <c r="F137" s="73" t="n">
        <v>2.864245</v>
      </c>
      <c r="G137" s="73" t="n">
        <v>2.973607</v>
      </c>
      <c r="H137" s="73" t="n">
        <v>3.079615</v>
      </c>
      <c r="I137" s="73" t="n">
        <v>3.18261</v>
      </c>
      <c r="J137" s="73" t="n">
        <v>3.282335</v>
      </c>
      <c r="K137" s="73" t="n">
        <v>3.379121</v>
      </c>
      <c r="L137" s="73" t="n">
        <v>3.47318</v>
      </c>
      <c r="M137" s="73" t="n">
        <v>3.563277</v>
      </c>
      <c r="N137" s="73" t="n">
        <v>3.649445</v>
      </c>
      <c r="O137" s="73" t="n">
        <v>3.730542</v>
      </c>
      <c r="P137" s="73" t="n">
        <v>3.809072</v>
      </c>
      <c r="Q137" s="73" t="n">
        <v>3.875745</v>
      </c>
      <c r="R137" s="73" t="n">
        <v>3.936732</v>
      </c>
      <c r="S137" s="73" t="n">
        <v>3.990757</v>
      </c>
      <c r="T137" s="73" t="n">
        <v>4.042179</v>
      </c>
      <c r="U137" s="73" t="n">
        <v>4.090689</v>
      </c>
      <c r="V137" s="73" t="n">
        <v>4.137765</v>
      </c>
      <c r="W137" s="73" t="n">
        <v>4.177091</v>
      </c>
      <c r="X137" s="73" t="n">
        <v>4.206084</v>
      </c>
      <c r="Y137" s="73" t="n">
        <v>4.234708</v>
      </c>
      <c r="Z137" s="73" t="n">
        <v>4.259758</v>
      </c>
      <c r="AA137" s="73" t="n">
        <v>4.29472</v>
      </c>
      <c r="AB137" s="73" t="n">
        <v>4.336816</v>
      </c>
      <c r="AC137" s="73" t="n">
        <v>4.37428</v>
      </c>
      <c r="AD137" s="73" t="n">
        <v>4.4053</v>
      </c>
      <c r="AE137" s="73" t="n">
        <v>4.438621</v>
      </c>
      <c r="AF137" s="73" t="n">
        <v>4.471864</v>
      </c>
      <c r="AG137" s="73" t="n">
        <v>4.495857</v>
      </c>
      <c r="AH137" s="73" t="n">
        <v>4.517375</v>
      </c>
      <c r="AI137" s="103" t="n">
        <v>0.019051</v>
      </c>
      <c r="AJ137" s="74" t="n"/>
      <c r="AK137" s="104" t="n"/>
    </row>
    <row r="138" ht="15" customHeight="1" s="44">
      <c r="A138" s="62" t="inlineStr">
        <is>
          <t>FTE000:lm_stk_stk_Gas</t>
        </is>
      </c>
      <c r="B138" s="66" t="inlineStr">
        <is>
          <t xml:space="preserve">      Motor Gasoline</t>
        </is>
      </c>
      <c r="C138" s="73" t="n">
        <v>1.108212</v>
      </c>
      <c r="D138" s="73" t="n">
        <v>1.140164</v>
      </c>
      <c r="E138" s="73" t="n">
        <v>1.17441</v>
      </c>
      <c r="F138" s="73" t="n">
        <v>1.210492</v>
      </c>
      <c r="G138" s="73" t="n">
        <v>1.248439</v>
      </c>
      <c r="H138" s="73" t="n">
        <v>1.28785</v>
      </c>
      <c r="I138" s="73" t="n">
        <v>1.328784</v>
      </c>
      <c r="J138" s="73" t="n">
        <v>1.370882</v>
      </c>
      <c r="K138" s="73" t="n">
        <v>1.413804</v>
      </c>
      <c r="L138" s="73" t="n">
        <v>1.455515</v>
      </c>
      <c r="M138" s="73" t="n">
        <v>1.495667</v>
      </c>
      <c r="N138" s="73" t="n">
        <v>1.535771</v>
      </c>
      <c r="O138" s="73" t="n">
        <v>1.574291</v>
      </c>
      <c r="P138" s="73" t="n">
        <v>1.613858</v>
      </c>
      <c r="Q138" s="73" t="n">
        <v>1.650711</v>
      </c>
      <c r="R138" s="73" t="n">
        <v>1.686402</v>
      </c>
      <c r="S138" s="73" t="n">
        <v>1.720439</v>
      </c>
      <c r="T138" s="73" t="n">
        <v>1.756025</v>
      </c>
      <c r="U138" s="73" t="n">
        <v>1.793116</v>
      </c>
      <c r="V138" s="73" t="n">
        <v>1.829958</v>
      </c>
      <c r="W138" s="73" t="n">
        <v>1.865487</v>
      </c>
      <c r="X138" s="73" t="n">
        <v>1.900649</v>
      </c>
      <c r="Y138" s="73" t="n">
        <v>1.939491</v>
      </c>
      <c r="Z138" s="73" t="n">
        <v>1.977171</v>
      </c>
      <c r="AA138" s="73" t="n">
        <v>2.018766</v>
      </c>
      <c r="AB138" s="73" t="n">
        <v>2.065943</v>
      </c>
      <c r="AC138" s="73" t="n">
        <v>2.11537</v>
      </c>
      <c r="AD138" s="73" t="n">
        <v>2.165499</v>
      </c>
      <c r="AE138" s="73" t="n">
        <v>2.217506</v>
      </c>
      <c r="AF138" s="73" t="n">
        <v>2.269945</v>
      </c>
      <c r="AG138" s="73" t="n">
        <v>2.319346</v>
      </c>
      <c r="AH138" s="73" t="n">
        <v>2.367559</v>
      </c>
      <c r="AI138" s="103" t="n">
        <v>0.02479</v>
      </c>
      <c r="AJ138" s="74" t="n"/>
      <c r="AK138" s="104" t="n"/>
    </row>
    <row r="139" ht="15" customHeight="1" s="44">
      <c r="A139" s="62" t="inlineStr">
        <is>
          <t>FTE000:lm_stk_stk_Liq</t>
        </is>
      </c>
      <c r="B139" s="66" t="inlineStr">
        <is>
          <t xml:space="preserve">      Propane</t>
        </is>
      </c>
      <c r="C139" s="73" t="n">
        <v>0.000507</v>
      </c>
      <c r="D139" s="73" t="n">
        <v>0.0007069999999999999</v>
      </c>
      <c r="E139" s="73" t="n">
        <v>0.000914</v>
      </c>
      <c r="F139" s="73" t="n">
        <v>0.001127</v>
      </c>
      <c r="G139" s="73" t="n">
        <v>0.00135</v>
      </c>
      <c r="H139" s="73" t="n">
        <v>0.001583</v>
      </c>
      <c r="I139" s="73" t="n">
        <v>0.001824</v>
      </c>
      <c r="J139" s="73" t="n">
        <v>0.002073</v>
      </c>
      <c r="K139" s="73" t="n">
        <v>0.002332</v>
      </c>
      <c r="L139" s="73" t="n">
        <v>0.002602</v>
      </c>
      <c r="M139" s="73" t="n">
        <v>0.002881</v>
      </c>
      <c r="N139" s="73" t="n">
        <v>0.00317</v>
      </c>
      <c r="O139" s="73" t="n">
        <v>0.003468</v>
      </c>
      <c r="P139" s="73" t="n">
        <v>0.003777</v>
      </c>
      <c r="Q139" s="73" t="n">
        <v>0.004096</v>
      </c>
      <c r="R139" s="73" t="n">
        <v>0.004412</v>
      </c>
      <c r="S139" s="73" t="n">
        <v>0.004733</v>
      </c>
      <c r="T139" s="73" t="n">
        <v>0.005075</v>
      </c>
      <c r="U139" s="73" t="n">
        <v>0.005436</v>
      </c>
      <c r="V139" s="73" t="n">
        <v>0.005816</v>
      </c>
      <c r="W139" s="73" t="n">
        <v>0.006213</v>
      </c>
      <c r="X139" s="73" t="n">
        <v>0.006628</v>
      </c>
      <c r="Y139" s="73" t="n">
        <v>0.00706</v>
      </c>
      <c r="Z139" s="73" t="n">
        <v>0.007509</v>
      </c>
      <c r="AA139" s="73" t="n">
        <v>0.007976</v>
      </c>
      <c r="AB139" s="73" t="n">
        <v>0.008462000000000001</v>
      </c>
      <c r="AC139" s="73" t="n">
        <v>0.008968</v>
      </c>
      <c r="AD139" s="73" t="n">
        <v>0.009495999999999999</v>
      </c>
      <c r="AE139" s="73" t="n">
        <v>0.010045</v>
      </c>
      <c r="AF139" s="73" t="n">
        <v>0.010616</v>
      </c>
      <c r="AG139" s="73" t="n">
        <v>0.011209</v>
      </c>
      <c r="AH139" s="73" t="n">
        <v>0.011826</v>
      </c>
      <c r="AI139" s="103" t="n">
        <v>0.106944</v>
      </c>
      <c r="AJ139" s="74" t="n"/>
      <c r="AK139" s="104" t="n"/>
    </row>
    <row r="140" ht="15" customHeight="1" s="44">
      <c r="A140" s="62" t="inlineStr">
        <is>
          <t>FTE000:lm_stk_stk_NGas</t>
        </is>
      </c>
      <c r="B140" s="66" t="inlineStr">
        <is>
          <t xml:space="preserve">      Compressed/Liquefied Natural Gas</t>
        </is>
      </c>
      <c r="C140" s="73" t="n">
        <v>0.000244</v>
      </c>
      <c r="D140" s="73" t="n">
        <v>0.000367</v>
      </c>
      <c r="E140" s="73" t="n">
        <v>0.000491</v>
      </c>
      <c r="F140" s="73" t="n">
        <v>0.000615</v>
      </c>
      <c r="G140" s="73" t="n">
        <v>0.000741</v>
      </c>
      <c r="H140" s="73" t="n">
        <v>0.000868</v>
      </c>
      <c r="I140" s="73" t="n">
        <v>0.0009970000000000001</v>
      </c>
      <c r="J140" s="73" t="n">
        <v>0.001127</v>
      </c>
      <c r="K140" s="73" t="n">
        <v>0.001259</v>
      </c>
      <c r="L140" s="73" t="n">
        <v>0.001393</v>
      </c>
      <c r="M140" s="73" t="n">
        <v>0.001529</v>
      </c>
      <c r="N140" s="73" t="n">
        <v>0.001666</v>
      </c>
      <c r="O140" s="73" t="n">
        <v>0.001806</v>
      </c>
      <c r="P140" s="73" t="n">
        <v>0.001947</v>
      </c>
      <c r="Q140" s="73" t="n">
        <v>0.002091</v>
      </c>
      <c r="R140" s="73" t="n">
        <v>0.002238</v>
      </c>
      <c r="S140" s="73" t="n">
        <v>0.002391</v>
      </c>
      <c r="T140" s="73" t="n">
        <v>0.002551</v>
      </c>
      <c r="U140" s="73" t="n">
        <v>0.002722</v>
      </c>
      <c r="V140" s="73" t="n">
        <v>0.002906</v>
      </c>
      <c r="W140" s="73" t="n">
        <v>0.003103</v>
      </c>
      <c r="X140" s="73" t="n">
        <v>0.003314</v>
      </c>
      <c r="Y140" s="73" t="n">
        <v>0.003543</v>
      </c>
      <c r="Z140" s="73" t="n">
        <v>0.003791</v>
      </c>
      <c r="AA140" s="73" t="n">
        <v>0.004061</v>
      </c>
      <c r="AB140" s="73" t="n">
        <v>0.004355</v>
      </c>
      <c r="AC140" s="73" t="n">
        <v>0.004678</v>
      </c>
      <c r="AD140" s="73" t="n">
        <v>0.005034</v>
      </c>
      <c r="AE140" s="73" t="n">
        <v>0.005427</v>
      </c>
      <c r="AF140" s="73" t="n">
        <v>0.005863</v>
      </c>
      <c r="AG140" s="73" t="n">
        <v>0.006346</v>
      </c>
      <c r="AH140" s="73" t="n">
        <v>0.006882</v>
      </c>
      <c r="AI140" s="103" t="n">
        <v>0.113763</v>
      </c>
      <c r="AJ140" s="74" t="n"/>
      <c r="AK140" s="104" t="n"/>
    </row>
    <row r="141" ht="15" customHeight="1" s="44">
      <c r="A141" s="62" t="inlineStr">
        <is>
          <t>FTE000:lm_stk_stk_flux</t>
        </is>
      </c>
      <c r="B141" s="66" t="inlineStr">
        <is>
          <t xml:space="preserve">      Ethanol-Flex Fuel</t>
        </is>
      </c>
      <c r="C141" s="73" t="n">
        <v>0.208195</v>
      </c>
      <c r="D141" s="73" t="n">
        <v>0.232776</v>
      </c>
      <c r="E141" s="73" t="n">
        <v>0.257502</v>
      </c>
      <c r="F141" s="73" t="n">
        <v>0.282397</v>
      </c>
      <c r="G141" s="73" t="n">
        <v>0.30787</v>
      </c>
      <c r="H141" s="73" t="n">
        <v>0.333855</v>
      </c>
      <c r="I141" s="73" t="n">
        <v>0.360726</v>
      </c>
      <c r="J141" s="73" t="n">
        <v>0.38839</v>
      </c>
      <c r="K141" s="73" t="n">
        <v>0.416706</v>
      </c>
      <c r="L141" s="73" t="n">
        <v>0.445813</v>
      </c>
      <c r="M141" s="73" t="n">
        <v>0.475935</v>
      </c>
      <c r="N141" s="73" t="n">
        <v>0.507532</v>
      </c>
      <c r="O141" s="73" t="n">
        <v>0.540076</v>
      </c>
      <c r="P141" s="73" t="n">
        <v>0.573674</v>
      </c>
      <c r="Q141" s="73" t="n">
        <v>0.608344</v>
      </c>
      <c r="R141" s="73" t="n">
        <v>0.644135</v>
      </c>
      <c r="S141" s="73" t="n">
        <v>0.681195</v>
      </c>
      <c r="T141" s="73" t="n">
        <v>0.719705</v>
      </c>
      <c r="U141" s="73" t="n">
        <v>0.759756</v>
      </c>
      <c r="V141" s="73" t="n">
        <v>0.801477</v>
      </c>
      <c r="W141" s="73" t="n">
        <v>0.845768</v>
      </c>
      <c r="X141" s="73" t="n">
        <v>0.892012</v>
      </c>
      <c r="Y141" s="73" t="n">
        <v>0.940132</v>
      </c>
      <c r="Z141" s="73" t="n">
        <v>0.9901</v>
      </c>
      <c r="AA141" s="73" t="n">
        <v>1.041972</v>
      </c>
      <c r="AB141" s="73" t="n">
        <v>1.095157</v>
      </c>
      <c r="AC141" s="73" t="n">
        <v>1.147753</v>
      </c>
      <c r="AD141" s="73" t="n">
        <v>1.200682</v>
      </c>
      <c r="AE141" s="73" t="n">
        <v>1.254661</v>
      </c>
      <c r="AF141" s="73" t="n">
        <v>1.311242</v>
      </c>
      <c r="AG141" s="73" t="n">
        <v>1.367148</v>
      </c>
      <c r="AH141" s="73" t="n">
        <v>1.425818</v>
      </c>
      <c r="AI141" s="103" t="n">
        <v>0.06403200000000001</v>
      </c>
      <c r="AJ141" s="74" t="n"/>
      <c r="AK141" s="104" t="n"/>
    </row>
    <row r="142" ht="15" customHeight="1" s="44">
      <c r="A142" s="62" t="inlineStr">
        <is>
          <t>FTE000:lm_stk_stk_el</t>
        </is>
      </c>
      <c r="B142" s="66" t="inlineStr">
        <is>
          <t xml:space="preserve">      Electric</t>
        </is>
      </c>
      <c r="C142" s="73" t="n">
        <v>8.000000000000001e-05</v>
      </c>
      <c r="D142" s="73" t="n">
        <v>0.000369</v>
      </c>
      <c r="E142" s="73" t="n">
        <v>0.0006669999999999999</v>
      </c>
      <c r="F142" s="73" t="n">
        <v>0.000975</v>
      </c>
      <c r="G142" s="73" t="n">
        <v>0.001296</v>
      </c>
      <c r="H142" s="73" t="n">
        <v>0.001632</v>
      </c>
      <c r="I142" s="73" t="n">
        <v>0.00198</v>
      </c>
      <c r="J142" s="73" t="n">
        <v>0.002341</v>
      </c>
      <c r="K142" s="73" t="n">
        <v>0.002716</v>
      </c>
      <c r="L142" s="73" t="n">
        <v>0.003106</v>
      </c>
      <c r="M142" s="73" t="n">
        <v>0.003512</v>
      </c>
      <c r="N142" s="73" t="n">
        <v>0.003931</v>
      </c>
      <c r="O142" s="73" t="n">
        <v>0.004365</v>
      </c>
      <c r="P142" s="73" t="n">
        <v>0.004814</v>
      </c>
      <c r="Q142" s="73" t="n">
        <v>0.005278</v>
      </c>
      <c r="R142" s="73" t="n">
        <v>0.005757</v>
      </c>
      <c r="S142" s="73" t="n">
        <v>0.006255</v>
      </c>
      <c r="T142" s="73" t="n">
        <v>0.006772</v>
      </c>
      <c r="U142" s="73" t="n">
        <v>0.00731</v>
      </c>
      <c r="V142" s="73" t="n">
        <v>0.00787</v>
      </c>
      <c r="W142" s="73" t="n">
        <v>0.008451999999999999</v>
      </c>
      <c r="X142" s="73" t="n">
        <v>0.009057000000000001</v>
      </c>
      <c r="Y142" s="73" t="n">
        <v>0.009684999999999999</v>
      </c>
      <c r="Z142" s="73" t="n">
        <v>0.010337</v>
      </c>
      <c r="AA142" s="73" t="n">
        <v>0.011012</v>
      </c>
      <c r="AB142" s="73" t="n">
        <v>0.011706</v>
      </c>
      <c r="AC142" s="73" t="n">
        <v>0.012427</v>
      </c>
      <c r="AD142" s="73" t="n">
        <v>0.013182</v>
      </c>
      <c r="AE142" s="73" t="n">
        <v>0.01397</v>
      </c>
      <c r="AF142" s="73" t="n">
        <v>0.014792</v>
      </c>
      <c r="AG142" s="73" t="n">
        <v>0.015647</v>
      </c>
      <c r="AH142" s="73" t="n">
        <v>0.016536</v>
      </c>
      <c r="AI142" s="103" t="n">
        <v>0.187593</v>
      </c>
      <c r="AJ142" s="74" t="n"/>
      <c r="AK142" s="104" t="n"/>
    </row>
    <row r="143" ht="15" customHeight="1" s="44">
      <c r="A143" s="62" t="inlineStr">
        <is>
          <t>FTE000:lm_stk_stk_inDie</t>
        </is>
      </c>
      <c r="B143" s="66" t="inlineStr">
        <is>
          <t xml:space="preserve">      Plug-in Diesel Hybrid</t>
        </is>
      </c>
      <c r="C143" s="73" t="n">
        <v>0</v>
      </c>
      <c r="D143" s="73" t="n">
        <v>0.000318</v>
      </c>
      <c r="E143" s="73" t="n">
        <v>0.000646</v>
      </c>
      <c r="F143" s="73" t="n">
        <v>0.000985</v>
      </c>
      <c r="G143" s="73" t="n">
        <v>0.00134</v>
      </c>
      <c r="H143" s="73" t="n">
        <v>0.00171</v>
      </c>
      <c r="I143" s="73" t="n">
        <v>0.002095</v>
      </c>
      <c r="J143" s="73" t="n">
        <v>0.002492</v>
      </c>
      <c r="K143" s="73" t="n">
        <v>0.002906</v>
      </c>
      <c r="L143" s="73" t="n">
        <v>0.003337</v>
      </c>
      <c r="M143" s="73" t="n">
        <v>0.003784</v>
      </c>
      <c r="N143" s="73" t="n">
        <v>0.004247</v>
      </c>
      <c r="O143" s="73" t="n">
        <v>0.004726</v>
      </c>
      <c r="P143" s="73" t="n">
        <v>0.005221</v>
      </c>
      <c r="Q143" s="73" t="n">
        <v>0.005733</v>
      </c>
      <c r="R143" s="73" t="n">
        <v>0.006263</v>
      </c>
      <c r="S143" s="73" t="n">
        <v>0.006811</v>
      </c>
      <c r="T143" s="73" t="n">
        <v>0.007382</v>
      </c>
      <c r="U143" s="73" t="n">
        <v>0.007976</v>
      </c>
      <c r="V143" s="73" t="n">
        <v>0.008593999999999999</v>
      </c>
      <c r="W143" s="73" t="n">
        <v>0.009235999999999999</v>
      </c>
      <c r="X143" s="73" t="n">
        <v>0.009903</v>
      </c>
      <c r="Y143" s="73" t="n">
        <v>0.010596</v>
      </c>
      <c r="Z143" s="73" t="n">
        <v>0.011315</v>
      </c>
      <c r="AA143" s="73" t="n">
        <v>0.01206</v>
      </c>
      <c r="AB143" s="73" t="n">
        <v>0.012836</v>
      </c>
      <c r="AC143" s="73" t="n">
        <v>0.013643</v>
      </c>
      <c r="AD143" s="73" t="n">
        <v>0.014484</v>
      </c>
      <c r="AE143" s="73" t="n">
        <v>0.015358</v>
      </c>
      <c r="AF143" s="73" t="n">
        <v>0.016267</v>
      </c>
      <c r="AG143" s="73" t="n">
        <v>0.017211</v>
      </c>
      <c r="AH143" s="73" t="n">
        <v>0.018192</v>
      </c>
      <c r="AI143" s="103" t="inlineStr">
        <is>
          <t>- -</t>
        </is>
      </c>
      <c r="AJ143" s="74" t="n"/>
      <c r="AK143" s="104" t="n"/>
    </row>
    <row r="144" ht="15" customHeight="1" s="44">
      <c r="A144" s="62" t="inlineStr">
        <is>
          <t>FTE000:lm_stk_stk_inGas</t>
        </is>
      </c>
      <c r="B144" s="66" t="inlineStr">
        <is>
          <t xml:space="preserve">      Plug-in Gasoline Hybrid</t>
        </is>
      </c>
      <c r="C144" s="73" t="n">
        <v>0</v>
      </c>
      <c r="D144" s="73" t="n">
        <v>0.000295</v>
      </c>
      <c r="E144" s="73" t="n">
        <v>0.000599</v>
      </c>
      <c r="F144" s="73" t="n">
        <v>0.000914</v>
      </c>
      <c r="G144" s="73" t="n">
        <v>0.001243</v>
      </c>
      <c r="H144" s="73" t="n">
        <v>0.001586</v>
      </c>
      <c r="I144" s="73" t="n">
        <v>0.001942</v>
      </c>
      <c r="J144" s="73" t="n">
        <v>0.002311</v>
      </c>
      <c r="K144" s="73" t="n">
        <v>0.002695</v>
      </c>
      <c r="L144" s="73" t="n">
        <v>0.003094</v>
      </c>
      <c r="M144" s="73" t="n">
        <v>0.003509</v>
      </c>
      <c r="N144" s="73" t="n">
        <v>0.003938</v>
      </c>
      <c r="O144" s="73" t="n">
        <v>0.004382</v>
      </c>
      <c r="P144" s="73" t="n">
        <v>0.004841</v>
      </c>
      <c r="Q144" s="73" t="n">
        <v>0.005316</v>
      </c>
      <c r="R144" s="73" t="n">
        <v>0.005807</v>
      </c>
      <c r="S144" s="73" t="n">
        <v>0.006316</v>
      </c>
      <c r="T144" s="73" t="n">
        <v>0.006845</v>
      </c>
      <c r="U144" s="73" t="n">
        <v>0.007395</v>
      </c>
      <c r="V144" s="73" t="n">
        <v>0.007967999999999999</v>
      </c>
      <c r="W144" s="73" t="n">
        <v>0.008564</v>
      </c>
      <c r="X144" s="73" t="n">
        <v>0.009181999999999999</v>
      </c>
      <c r="Y144" s="73" t="n">
        <v>0.009825</v>
      </c>
      <c r="Z144" s="73" t="n">
        <v>0.010492</v>
      </c>
      <c r="AA144" s="73" t="n">
        <v>0.011183</v>
      </c>
      <c r="AB144" s="73" t="n">
        <v>0.011901</v>
      </c>
      <c r="AC144" s="73" t="n">
        <v>0.01265</v>
      </c>
      <c r="AD144" s="73" t="n">
        <v>0.01343</v>
      </c>
      <c r="AE144" s="73" t="n">
        <v>0.01424</v>
      </c>
      <c r="AF144" s="73" t="n">
        <v>0.015083</v>
      </c>
      <c r="AG144" s="73" t="n">
        <v>0.015959</v>
      </c>
      <c r="AH144" s="73" t="n">
        <v>0.016869</v>
      </c>
      <c r="AI144" s="103" t="inlineStr">
        <is>
          <t>- -</t>
        </is>
      </c>
      <c r="AJ144" s="74" t="n"/>
      <c r="AK144" s="104" t="n"/>
    </row>
    <row r="145" ht="15" customHeight="1" s="44">
      <c r="A145" s="62" t="inlineStr">
        <is>
          <t>FTE000:lm_stk_stk_FuelC</t>
        </is>
      </c>
      <c r="B145" s="66" t="inlineStr">
        <is>
          <t xml:space="preserve">      Fuel Cell</t>
        </is>
      </c>
      <c r="C145" s="73" t="n">
        <v>0</v>
      </c>
      <c r="D145" s="73" t="n">
        <v>0</v>
      </c>
      <c r="E145" s="73" t="n">
        <v>0</v>
      </c>
      <c r="F145" s="73" t="n">
        <v>1e-06</v>
      </c>
      <c r="G145" s="73" t="n">
        <v>1e-06</v>
      </c>
      <c r="H145" s="73" t="n">
        <v>1e-06</v>
      </c>
      <c r="I145" s="73" t="n">
        <v>1e-06</v>
      </c>
      <c r="J145" s="73" t="n">
        <v>1e-06</v>
      </c>
      <c r="K145" s="73" t="n">
        <v>2e-06</v>
      </c>
      <c r="L145" s="73" t="n">
        <v>2e-06</v>
      </c>
      <c r="M145" s="73" t="n">
        <v>2e-06</v>
      </c>
      <c r="N145" s="73" t="n">
        <v>2e-06</v>
      </c>
      <c r="O145" s="73" t="n">
        <v>2e-06</v>
      </c>
      <c r="P145" s="73" t="n">
        <v>3e-06</v>
      </c>
      <c r="Q145" s="73" t="n">
        <v>3e-06</v>
      </c>
      <c r="R145" s="73" t="n">
        <v>3e-06</v>
      </c>
      <c r="S145" s="73" t="n">
        <v>3e-06</v>
      </c>
      <c r="T145" s="73" t="n">
        <v>3e-06</v>
      </c>
      <c r="U145" s="73" t="n">
        <v>4e-06</v>
      </c>
      <c r="V145" s="73" t="n">
        <v>4e-06</v>
      </c>
      <c r="W145" s="73" t="n">
        <v>4e-06</v>
      </c>
      <c r="X145" s="73" t="n">
        <v>4e-06</v>
      </c>
      <c r="Y145" s="73" t="n">
        <v>4e-06</v>
      </c>
      <c r="Z145" s="73" t="n">
        <v>4e-06</v>
      </c>
      <c r="AA145" s="73" t="n">
        <v>4e-06</v>
      </c>
      <c r="AB145" s="73" t="n">
        <v>5e-06</v>
      </c>
      <c r="AC145" s="73" t="n">
        <v>5e-06</v>
      </c>
      <c r="AD145" s="73" t="n">
        <v>5e-06</v>
      </c>
      <c r="AE145" s="73" t="n">
        <v>5e-06</v>
      </c>
      <c r="AF145" s="73" t="n">
        <v>5e-06</v>
      </c>
      <c r="AG145" s="73" t="n">
        <v>5e-06</v>
      </c>
      <c r="AH145" s="73" t="n">
        <v>5e-06</v>
      </c>
      <c r="AI145" s="103" t="inlineStr">
        <is>
          <t>- -</t>
        </is>
      </c>
      <c r="AJ145" s="74" t="n"/>
      <c r="AK145" s="104" t="n"/>
    </row>
    <row r="146" ht="15" customHeight="1" s="44">
      <c r="A146" s="62" t="inlineStr">
        <is>
          <t>FTE000:lm_stk_stk_total</t>
        </is>
      </c>
      <c r="B146" s="66" t="inlineStr">
        <is>
          <t xml:space="preserve">        Light Medium Subtotal</t>
        </is>
      </c>
      <c r="C146" s="73" t="n">
        <v>3.833822</v>
      </c>
      <c r="D146" s="73" t="n">
        <v>4.011644</v>
      </c>
      <c r="E146" s="73" t="n">
        <v>4.187736</v>
      </c>
      <c r="F146" s="73" t="n">
        <v>4.361751</v>
      </c>
      <c r="G146" s="73" t="n">
        <v>4.535889</v>
      </c>
      <c r="H146" s="73" t="n">
        <v>4.708701</v>
      </c>
      <c r="I146" s="73" t="n">
        <v>4.880961</v>
      </c>
      <c r="J146" s="73" t="n">
        <v>5.051953</v>
      </c>
      <c r="K146" s="73" t="n">
        <v>5.221542</v>
      </c>
      <c r="L146" s="73" t="n">
        <v>5.38804</v>
      </c>
      <c r="M146" s="73" t="n">
        <v>5.550094</v>
      </c>
      <c r="N146" s="73" t="n">
        <v>5.709707</v>
      </c>
      <c r="O146" s="73" t="n">
        <v>5.863661</v>
      </c>
      <c r="P146" s="73" t="n">
        <v>6.017202</v>
      </c>
      <c r="Q146" s="73" t="n">
        <v>6.157317</v>
      </c>
      <c r="R146" s="73" t="n">
        <v>6.29175</v>
      </c>
      <c r="S146" s="73" t="n">
        <v>6.418895</v>
      </c>
      <c r="T146" s="73" t="n">
        <v>6.546532</v>
      </c>
      <c r="U146" s="73" t="n">
        <v>6.674397</v>
      </c>
      <c r="V146" s="73" t="n">
        <v>6.802352</v>
      </c>
      <c r="W146" s="73" t="n">
        <v>6.923906</v>
      </c>
      <c r="X146" s="73" t="n">
        <v>7.03683</v>
      </c>
      <c r="Y146" s="73" t="n">
        <v>7.15504</v>
      </c>
      <c r="Z146" s="73" t="n">
        <v>7.270475</v>
      </c>
      <c r="AA146" s="73" t="n">
        <v>7.401752</v>
      </c>
      <c r="AB146" s="73" t="n">
        <v>7.547176</v>
      </c>
      <c r="AC146" s="73" t="n">
        <v>7.689773</v>
      </c>
      <c r="AD146" s="73" t="n">
        <v>7.827102</v>
      </c>
      <c r="AE146" s="73" t="n">
        <v>7.969829</v>
      </c>
      <c r="AF146" s="73" t="n">
        <v>8.115672999999999</v>
      </c>
      <c r="AG146" s="73" t="n">
        <v>8.248716</v>
      </c>
      <c r="AH146" s="73" t="n">
        <v>8.381053</v>
      </c>
      <c r="AI146" s="103" t="n">
        <v>0.02555</v>
      </c>
      <c r="AJ146" s="74" t="n"/>
      <c r="AK146" s="104" t="n"/>
    </row>
    <row r="147" ht="15" customHeight="1" s="44">
      <c r="A147" s="58" t="n"/>
      <c r="B147" s="65" t="inlineStr">
        <is>
          <t xml:space="preserve">    Medium</t>
        </is>
      </c>
      <c r="C147" s="58" t="n"/>
      <c r="D147" s="58" t="n"/>
      <c r="E147" s="58" t="n"/>
      <c r="F147" s="58" t="n"/>
      <c r="G147" s="58" t="n"/>
      <c r="H147" s="58" t="n"/>
      <c r="I147" s="58" t="n"/>
      <c r="J147" s="58" t="n"/>
      <c r="K147" s="58" t="n"/>
      <c r="L147" s="58" t="n"/>
      <c r="M147" s="58" t="n"/>
      <c r="N147" s="58" t="n"/>
      <c r="O147" s="58" t="n"/>
      <c r="P147" s="58" t="n"/>
      <c r="Q147" s="58" t="n"/>
      <c r="R147" s="58" t="n"/>
      <c r="S147" s="58" t="n"/>
      <c r="T147" s="58" t="n"/>
      <c r="U147" s="58" t="n"/>
      <c r="V147" s="58" t="n"/>
      <c r="W147" s="58" t="n"/>
      <c r="X147" s="58" t="n"/>
      <c r="Y147" s="58" t="n"/>
      <c r="Z147" s="58" t="n"/>
      <c r="AA147" s="58" t="n"/>
      <c r="AB147" s="58" t="n"/>
      <c r="AC147" s="58" t="n"/>
      <c r="AD147" s="58" t="n"/>
      <c r="AE147" s="58" t="n"/>
      <c r="AF147" s="58" t="n"/>
      <c r="AG147" s="58" t="n"/>
      <c r="AH147" s="58" t="n"/>
      <c r="AI147" s="58" t="n"/>
    </row>
    <row r="148" ht="15" customHeight="1" s="44">
      <c r="A148" s="62" t="inlineStr">
        <is>
          <t>FTE000:ja_Diesel</t>
        </is>
      </c>
      <c r="B148" s="66" t="inlineStr">
        <is>
          <t xml:space="preserve">      Diesel</t>
        </is>
      </c>
      <c r="C148" s="73" t="n">
        <v>2.08085</v>
      </c>
      <c r="D148" s="73" t="n">
        <v>2.129085</v>
      </c>
      <c r="E148" s="73" t="n">
        <v>2.165931</v>
      </c>
      <c r="F148" s="73" t="n">
        <v>2.212973</v>
      </c>
      <c r="G148" s="73" t="n">
        <v>2.261134</v>
      </c>
      <c r="H148" s="73" t="n">
        <v>2.309617</v>
      </c>
      <c r="I148" s="73" t="n">
        <v>2.358852</v>
      </c>
      <c r="J148" s="73" t="n">
        <v>2.409301</v>
      </c>
      <c r="K148" s="73" t="n">
        <v>2.460384</v>
      </c>
      <c r="L148" s="73" t="n">
        <v>2.51246</v>
      </c>
      <c r="M148" s="73" t="n">
        <v>2.563085</v>
      </c>
      <c r="N148" s="73" t="n">
        <v>2.615036</v>
      </c>
      <c r="O148" s="73" t="n">
        <v>2.665911</v>
      </c>
      <c r="P148" s="73" t="n">
        <v>2.717875</v>
      </c>
      <c r="Q148" s="73" t="n">
        <v>2.766188</v>
      </c>
      <c r="R148" s="73" t="n">
        <v>2.812384</v>
      </c>
      <c r="S148" s="73" t="n">
        <v>2.858834</v>
      </c>
      <c r="T148" s="73" t="n">
        <v>2.907346</v>
      </c>
      <c r="U148" s="73" t="n">
        <v>2.957979</v>
      </c>
      <c r="V148" s="73" t="n">
        <v>3.009656</v>
      </c>
      <c r="W148" s="73" t="n">
        <v>3.061302</v>
      </c>
      <c r="X148" s="73" t="n">
        <v>3.113836</v>
      </c>
      <c r="Y148" s="73" t="n">
        <v>3.168389</v>
      </c>
      <c r="Z148" s="73" t="n">
        <v>3.226602</v>
      </c>
      <c r="AA148" s="73" t="n">
        <v>3.293256</v>
      </c>
      <c r="AB148" s="73" t="n">
        <v>3.366684</v>
      </c>
      <c r="AC148" s="73" t="n">
        <v>3.442753</v>
      </c>
      <c r="AD148" s="73" t="n">
        <v>3.518778</v>
      </c>
      <c r="AE148" s="73" t="n">
        <v>3.596883</v>
      </c>
      <c r="AF148" s="73" t="n">
        <v>3.676054</v>
      </c>
      <c r="AG148" s="73" t="n">
        <v>3.755189</v>
      </c>
      <c r="AH148" s="73" t="n">
        <v>3.83372</v>
      </c>
      <c r="AI148" s="103" t="n">
        <v>0.019907</v>
      </c>
      <c r="AJ148" s="74" t="n"/>
      <c r="AK148" s="104" t="n"/>
    </row>
    <row r="149" ht="15" customHeight="1" s="44">
      <c r="A149" s="62" t="inlineStr">
        <is>
          <t>FTE000:ja_Gasoline</t>
        </is>
      </c>
      <c r="B149" s="66" t="inlineStr">
        <is>
          <t xml:space="preserve">      Motor Gasoline</t>
        </is>
      </c>
      <c r="C149" s="73" t="n">
        <v>1.328433</v>
      </c>
      <c r="D149" s="73" t="n">
        <v>1.333244</v>
      </c>
      <c r="E149" s="73" t="n">
        <v>1.334913</v>
      </c>
      <c r="F149" s="73" t="n">
        <v>1.343388</v>
      </c>
      <c r="G149" s="73" t="n">
        <v>1.355389</v>
      </c>
      <c r="H149" s="73" t="n">
        <v>1.3706</v>
      </c>
      <c r="I149" s="73" t="n">
        <v>1.388914</v>
      </c>
      <c r="J149" s="73" t="n">
        <v>1.409155</v>
      </c>
      <c r="K149" s="73" t="n">
        <v>1.431061</v>
      </c>
      <c r="L149" s="73" t="n">
        <v>1.454001</v>
      </c>
      <c r="M149" s="73" t="n">
        <v>1.477581</v>
      </c>
      <c r="N149" s="73" t="n">
        <v>1.503034</v>
      </c>
      <c r="O149" s="73" t="n">
        <v>1.527502</v>
      </c>
      <c r="P149" s="73" t="n">
        <v>1.553977</v>
      </c>
      <c r="Q149" s="73" t="n">
        <v>1.578457</v>
      </c>
      <c r="R149" s="73" t="n">
        <v>1.60277</v>
      </c>
      <c r="S149" s="73" t="n">
        <v>1.628896</v>
      </c>
      <c r="T149" s="73" t="n">
        <v>1.655859</v>
      </c>
      <c r="U149" s="73" t="n">
        <v>1.684121</v>
      </c>
      <c r="V149" s="73" t="n">
        <v>1.713276</v>
      </c>
      <c r="W149" s="73" t="n">
        <v>1.744341</v>
      </c>
      <c r="X149" s="73" t="n">
        <v>1.775539</v>
      </c>
      <c r="Y149" s="73" t="n">
        <v>1.809282</v>
      </c>
      <c r="Z149" s="73" t="n">
        <v>1.845124</v>
      </c>
      <c r="AA149" s="73" t="n">
        <v>1.884155</v>
      </c>
      <c r="AB149" s="73" t="n">
        <v>1.925215</v>
      </c>
      <c r="AC149" s="73" t="n">
        <v>1.965622</v>
      </c>
      <c r="AD149" s="73" t="n">
        <v>2.004951</v>
      </c>
      <c r="AE149" s="73" t="n">
        <v>2.04361</v>
      </c>
      <c r="AF149" s="73" t="n">
        <v>2.081442</v>
      </c>
      <c r="AG149" s="73" t="n">
        <v>2.118635</v>
      </c>
      <c r="AH149" s="73" t="n">
        <v>2.153754</v>
      </c>
      <c r="AI149" s="103" t="n">
        <v>0.01571</v>
      </c>
      <c r="AJ149" s="74" t="n"/>
      <c r="AK149" s="104" t="n"/>
    </row>
    <row r="150" ht="15" customHeight="1" s="44">
      <c r="A150" s="62" t="inlineStr">
        <is>
          <t>FTE000:ja_LiquefiedPetr</t>
        </is>
      </c>
      <c r="B150" s="66" t="inlineStr">
        <is>
          <t xml:space="preserve">      Propane</t>
        </is>
      </c>
      <c r="C150" s="73" t="n">
        <v>0.003451</v>
      </c>
      <c r="D150" s="73" t="n">
        <v>0.003479</v>
      </c>
      <c r="E150" s="73" t="n">
        <v>0.003525</v>
      </c>
      <c r="F150" s="73" t="n">
        <v>0.003631</v>
      </c>
      <c r="G150" s="73" t="n">
        <v>0.003765</v>
      </c>
      <c r="H150" s="73" t="n">
        <v>0.00392</v>
      </c>
      <c r="I150" s="73" t="n">
        <v>0.004091</v>
      </c>
      <c r="J150" s="73" t="n">
        <v>0.004276</v>
      </c>
      <c r="K150" s="73" t="n">
        <v>0.004468</v>
      </c>
      <c r="L150" s="73" t="n">
        <v>0.004667</v>
      </c>
      <c r="M150" s="73" t="n">
        <v>0.00486</v>
      </c>
      <c r="N150" s="73" t="n">
        <v>0.005063</v>
      </c>
      <c r="O150" s="73" t="n">
        <v>0.005267</v>
      </c>
      <c r="P150" s="73" t="n">
        <v>0.00548</v>
      </c>
      <c r="Q150" s="73" t="n">
        <v>0.005711</v>
      </c>
      <c r="R150" s="73" t="n">
        <v>0.005938</v>
      </c>
      <c r="S150" s="73" t="n">
        <v>0.006167</v>
      </c>
      <c r="T150" s="73" t="n">
        <v>0.006419</v>
      </c>
      <c r="U150" s="73" t="n">
        <v>0.006694</v>
      </c>
      <c r="V150" s="73" t="n">
        <v>0.006991</v>
      </c>
      <c r="W150" s="73" t="n">
        <v>0.007309</v>
      </c>
      <c r="X150" s="73" t="n">
        <v>0.007651</v>
      </c>
      <c r="Y150" s="73" t="n">
        <v>0.008019</v>
      </c>
      <c r="Z150" s="73" t="n">
        <v>0.008409</v>
      </c>
      <c r="AA150" s="73" t="n">
        <v>0.008822</v>
      </c>
      <c r="AB150" s="73" t="n">
        <v>0.009257</v>
      </c>
      <c r="AC150" s="73" t="n">
        <v>0.009712</v>
      </c>
      <c r="AD150" s="73" t="n">
        <v>0.010186</v>
      </c>
      <c r="AE150" s="73" t="n">
        <v>0.010681</v>
      </c>
      <c r="AF150" s="73" t="n">
        <v>0.011198</v>
      </c>
      <c r="AG150" s="73" t="n">
        <v>0.011675</v>
      </c>
      <c r="AH150" s="73" t="n">
        <v>0.012191</v>
      </c>
      <c r="AI150" s="103" t="n">
        <v>0.04155</v>
      </c>
      <c r="AJ150" s="74" t="n"/>
      <c r="AK150" s="104" t="n"/>
    </row>
    <row r="151" ht="15" customHeight="1" s="44">
      <c r="A151" s="62" t="inlineStr">
        <is>
          <t>FTE000:ja_CompressedNat</t>
        </is>
      </c>
      <c r="B151" s="66" t="inlineStr">
        <is>
          <t xml:space="preserve">      Compressed/Liquefied Natural Gas</t>
        </is>
      </c>
      <c r="C151" s="73" t="n">
        <v>0.002813</v>
      </c>
      <c r="D151" s="73" t="n">
        <v>0.003305</v>
      </c>
      <c r="E151" s="73" t="n">
        <v>0.003747</v>
      </c>
      <c r="F151" s="73" t="n">
        <v>0.004233</v>
      </c>
      <c r="G151" s="73" t="n">
        <v>0.00473</v>
      </c>
      <c r="H151" s="73" t="n">
        <v>0.00523</v>
      </c>
      <c r="I151" s="73" t="n">
        <v>0.00573</v>
      </c>
      <c r="J151" s="73" t="n">
        <v>0.00623</v>
      </c>
      <c r="K151" s="73" t="n">
        <v>0.00673</v>
      </c>
      <c r="L151" s="73" t="n">
        <v>0.007233</v>
      </c>
      <c r="M151" s="73" t="n">
        <v>0.007737</v>
      </c>
      <c r="N151" s="73" t="n">
        <v>0.008244</v>
      </c>
      <c r="O151" s="73" t="n">
        <v>0.008747</v>
      </c>
      <c r="P151" s="73" t="n">
        <v>0.009247999999999999</v>
      </c>
      <c r="Q151" s="73" t="n">
        <v>0.009745999999999999</v>
      </c>
      <c r="R151" s="73" t="n">
        <v>0.010239</v>
      </c>
      <c r="S151" s="73" t="n">
        <v>0.010725</v>
      </c>
      <c r="T151" s="73" t="n">
        <v>0.011205</v>
      </c>
      <c r="U151" s="73" t="n">
        <v>0.011688</v>
      </c>
      <c r="V151" s="73" t="n">
        <v>0.012178</v>
      </c>
      <c r="W151" s="73" t="n">
        <v>0.012686</v>
      </c>
      <c r="X151" s="73" t="n">
        <v>0.013218</v>
      </c>
      <c r="Y151" s="73" t="n">
        <v>0.013763</v>
      </c>
      <c r="Z151" s="73" t="n">
        <v>0.014334</v>
      </c>
      <c r="AA151" s="73" t="n">
        <v>0.014906</v>
      </c>
      <c r="AB151" s="73" t="n">
        <v>0.015492</v>
      </c>
      <c r="AC151" s="73" t="n">
        <v>0.016109</v>
      </c>
      <c r="AD151" s="73" t="n">
        <v>0.016756</v>
      </c>
      <c r="AE151" s="73" t="n">
        <v>0.017422</v>
      </c>
      <c r="AF151" s="73" t="n">
        <v>0.018107</v>
      </c>
      <c r="AG151" s="73" t="n">
        <v>0.01882</v>
      </c>
      <c r="AH151" s="73" t="n">
        <v>0.01956</v>
      </c>
      <c r="AI151" s="103" t="n">
        <v>0.064552</v>
      </c>
      <c r="AJ151" s="74" t="n"/>
      <c r="AK151" s="104" t="n"/>
    </row>
    <row r="152" ht="15" customHeight="1" s="44">
      <c r="A152" s="62" t="inlineStr">
        <is>
          <t>FTE000:ja_ethanolflex</t>
        </is>
      </c>
      <c r="B152" s="66" t="inlineStr">
        <is>
          <t xml:space="preserve">      Ethanol-Flex Fuel</t>
        </is>
      </c>
      <c r="C152" s="73" t="n">
        <v>0.029399</v>
      </c>
      <c r="D152" s="73" t="n">
        <v>0.033636</v>
      </c>
      <c r="E152" s="73" t="n">
        <v>0.037415</v>
      </c>
      <c r="F152" s="73" t="n">
        <v>0.041539</v>
      </c>
      <c r="G152" s="73" t="n">
        <v>0.045718</v>
      </c>
      <c r="H152" s="73" t="n">
        <v>0.049916</v>
      </c>
      <c r="I152" s="73" t="n">
        <v>0.054122</v>
      </c>
      <c r="J152" s="73" t="n">
        <v>0.058366</v>
      </c>
      <c r="K152" s="73" t="n">
        <v>0.06267499999999999</v>
      </c>
      <c r="L152" s="73" t="n">
        <v>0.06710199999999999</v>
      </c>
      <c r="M152" s="73" t="n">
        <v>0.071648</v>
      </c>
      <c r="N152" s="73" t="n">
        <v>0.07635400000000001</v>
      </c>
      <c r="O152" s="73" t="n">
        <v>0.081189</v>
      </c>
      <c r="P152" s="73" t="n">
        <v>0.08618000000000001</v>
      </c>
      <c r="Q152" s="73" t="n">
        <v>0.091311</v>
      </c>
      <c r="R152" s="73" t="n">
        <v>0.096607</v>
      </c>
      <c r="S152" s="73" t="n">
        <v>0.102032</v>
      </c>
      <c r="T152" s="73" t="n">
        <v>0.10762</v>
      </c>
      <c r="U152" s="73" t="n">
        <v>0.113445</v>
      </c>
      <c r="V152" s="73" t="n">
        <v>0.11955</v>
      </c>
      <c r="W152" s="73" t="n">
        <v>0.125956</v>
      </c>
      <c r="X152" s="73" t="n">
        <v>0.132742</v>
      </c>
      <c r="Y152" s="73" t="n">
        <v>0.139792</v>
      </c>
      <c r="Z152" s="73" t="n">
        <v>0.147298</v>
      </c>
      <c r="AA152" s="73" t="n">
        <v>0.155258</v>
      </c>
      <c r="AB152" s="73" t="n">
        <v>0.163588</v>
      </c>
      <c r="AC152" s="73" t="n">
        <v>0.172257</v>
      </c>
      <c r="AD152" s="73" t="n">
        <v>0.181215</v>
      </c>
      <c r="AE152" s="73" t="n">
        <v>0.190496</v>
      </c>
      <c r="AF152" s="73" t="n">
        <v>0.200012</v>
      </c>
      <c r="AG152" s="73" t="n">
        <v>0.20997</v>
      </c>
      <c r="AH152" s="73" t="n">
        <v>0.220364</v>
      </c>
      <c r="AI152" s="103" t="n">
        <v>0.067136</v>
      </c>
      <c r="AJ152" s="74" t="n"/>
      <c r="AK152" s="104" t="n"/>
    </row>
    <row r="153" ht="15" customHeight="1" s="44">
      <c r="A153" s="62" t="inlineStr">
        <is>
          <t>FTE000:ja_electric</t>
        </is>
      </c>
      <c r="B153" s="66" t="inlineStr">
        <is>
          <t xml:space="preserve">      Electric</t>
        </is>
      </c>
      <c r="C153" s="73" t="n">
        <v>4e-06</v>
      </c>
      <c r="D153" s="73" t="n">
        <v>0.000236</v>
      </c>
      <c r="E153" s="73" t="n">
        <v>0.000453</v>
      </c>
      <c r="F153" s="73" t="n">
        <v>0.0007</v>
      </c>
      <c r="G153" s="73" t="n">
        <v>0.000962</v>
      </c>
      <c r="H153" s="73" t="n">
        <v>0.001235</v>
      </c>
      <c r="I153" s="73" t="n">
        <v>0.001518</v>
      </c>
      <c r="J153" s="73" t="n">
        <v>0.001812</v>
      </c>
      <c r="K153" s="73" t="n">
        <v>0.002117</v>
      </c>
      <c r="L153" s="73" t="n">
        <v>0.002435</v>
      </c>
      <c r="M153" s="73" t="n">
        <v>0.002765</v>
      </c>
      <c r="N153" s="73" t="n">
        <v>0.003108</v>
      </c>
      <c r="O153" s="73" t="n">
        <v>0.003463</v>
      </c>
      <c r="P153" s="73" t="n">
        <v>0.003829</v>
      </c>
      <c r="Q153" s="73" t="n">
        <v>0.004207</v>
      </c>
      <c r="R153" s="73" t="n">
        <v>0.004596</v>
      </c>
      <c r="S153" s="73" t="n">
        <v>0.004995</v>
      </c>
      <c r="T153" s="73" t="n">
        <v>0.005405</v>
      </c>
      <c r="U153" s="73" t="n">
        <v>0.005831</v>
      </c>
      <c r="V153" s="73" t="n">
        <v>0.006274</v>
      </c>
      <c r="W153" s="73" t="n">
        <v>0.006737</v>
      </c>
      <c r="X153" s="73" t="n">
        <v>0.007223</v>
      </c>
      <c r="Y153" s="73" t="n">
        <v>0.007736</v>
      </c>
      <c r="Z153" s="73" t="n">
        <v>0.008272</v>
      </c>
      <c r="AA153" s="73" t="n">
        <v>0.008832</v>
      </c>
      <c r="AB153" s="73" t="n">
        <v>0.009416000000000001</v>
      </c>
      <c r="AC153" s="73" t="n">
        <v>0.01002</v>
      </c>
      <c r="AD153" s="73" t="n">
        <v>0.010645</v>
      </c>
      <c r="AE153" s="73" t="n">
        <v>0.011293</v>
      </c>
      <c r="AF153" s="73" t="n">
        <v>0.011962</v>
      </c>
      <c r="AG153" s="73" t="n">
        <v>0.012656</v>
      </c>
      <c r="AH153" s="73" t="n">
        <v>0.013375</v>
      </c>
      <c r="AI153" s="103" t="n">
        <v>0.299335</v>
      </c>
      <c r="AJ153" s="74" t="n"/>
      <c r="AK153" s="104" t="n"/>
    </row>
    <row r="154" ht="15" customHeight="1" s="44">
      <c r="A154" s="62" t="inlineStr">
        <is>
          <t>FTE000:ja_plugindiesel</t>
        </is>
      </c>
      <c r="B154" s="66" t="inlineStr">
        <is>
          <t xml:space="preserve">      Plug-in Diesel Hybrid</t>
        </is>
      </c>
      <c r="C154" s="73" t="n">
        <v>0</v>
      </c>
      <c r="D154" s="73" t="n">
        <v>0.000255</v>
      </c>
      <c r="E154" s="73" t="n">
        <v>0.000494</v>
      </c>
      <c r="F154" s="73" t="n">
        <v>0.000766</v>
      </c>
      <c r="G154" s="73" t="n">
        <v>0.001054</v>
      </c>
      <c r="H154" s="73" t="n">
        <v>0.001355</v>
      </c>
      <c r="I154" s="73" t="n">
        <v>0.001667</v>
      </c>
      <c r="J154" s="73" t="n">
        <v>0.00199</v>
      </c>
      <c r="K154" s="73" t="n">
        <v>0.002326</v>
      </c>
      <c r="L154" s="73" t="n">
        <v>0.002676</v>
      </c>
      <c r="M154" s="73" t="n">
        <v>0.00304</v>
      </c>
      <c r="N154" s="73" t="n">
        <v>0.003418</v>
      </c>
      <c r="O154" s="73" t="n">
        <v>0.003808</v>
      </c>
      <c r="P154" s="73" t="n">
        <v>0.004212</v>
      </c>
      <c r="Q154" s="73" t="n">
        <v>0.004627</v>
      </c>
      <c r="R154" s="73" t="n">
        <v>0.005056</v>
      </c>
      <c r="S154" s="73" t="n">
        <v>0.005495</v>
      </c>
      <c r="T154" s="73" t="n">
        <v>0.005947</v>
      </c>
      <c r="U154" s="73" t="n">
        <v>0.006416</v>
      </c>
      <c r="V154" s="73" t="n">
        <v>0.006904</v>
      </c>
      <c r="W154" s="73" t="n">
        <v>0.007414</v>
      </c>
      <c r="X154" s="73" t="n">
        <v>0.007948999999999999</v>
      </c>
      <c r="Y154" s="73" t="n">
        <v>0.008513</v>
      </c>
      <c r="Z154" s="73" t="n">
        <v>0.009103</v>
      </c>
      <c r="AA154" s="73" t="n">
        <v>0.009721</v>
      </c>
      <c r="AB154" s="73" t="n">
        <v>0.010363</v>
      </c>
      <c r="AC154" s="73" t="n">
        <v>0.011029</v>
      </c>
      <c r="AD154" s="73" t="n">
        <v>0.011717</v>
      </c>
      <c r="AE154" s="73" t="n">
        <v>0.012429</v>
      </c>
      <c r="AF154" s="73" t="n">
        <v>0.013166</v>
      </c>
      <c r="AG154" s="73" t="n">
        <v>0.013931</v>
      </c>
      <c r="AH154" s="73" t="n">
        <v>0.014723</v>
      </c>
      <c r="AI154" s="103" t="inlineStr">
        <is>
          <t>- -</t>
        </is>
      </c>
      <c r="AJ154" s="74" t="n"/>
      <c r="AK154" s="104" t="n"/>
    </row>
    <row r="155" ht="15" customHeight="1" s="44">
      <c r="A155" s="62" t="inlineStr">
        <is>
          <t>FTE000:ja_plugingasolin</t>
        </is>
      </c>
      <c r="B155" s="66" t="inlineStr">
        <is>
          <t xml:space="preserve">      Plug-in Gasoline Hybrid</t>
        </is>
      </c>
      <c r="C155" s="73" t="n">
        <v>0</v>
      </c>
      <c r="D155" s="73" t="n">
        <v>0.00022</v>
      </c>
      <c r="E155" s="73" t="n">
        <v>0.000426</v>
      </c>
      <c r="F155" s="73" t="n">
        <v>0.00066</v>
      </c>
      <c r="G155" s="73" t="n">
        <v>0.000908</v>
      </c>
      <c r="H155" s="73" t="n">
        <v>0.001167</v>
      </c>
      <c r="I155" s="73" t="n">
        <v>0.001436</v>
      </c>
      <c r="J155" s="73" t="n">
        <v>0.001715</v>
      </c>
      <c r="K155" s="73" t="n">
        <v>0.002005</v>
      </c>
      <c r="L155" s="73" t="n">
        <v>0.002306</v>
      </c>
      <c r="M155" s="73" t="n">
        <v>0.00262</v>
      </c>
      <c r="N155" s="73" t="n">
        <v>0.002945</v>
      </c>
      <c r="O155" s="73" t="n">
        <v>0.003282</v>
      </c>
      <c r="P155" s="73" t="n">
        <v>0.003629</v>
      </c>
      <c r="Q155" s="73" t="n">
        <v>0.003988</v>
      </c>
      <c r="R155" s="73" t="n">
        <v>0.004357</v>
      </c>
      <c r="S155" s="73" t="n">
        <v>0.004736</v>
      </c>
      <c r="T155" s="73" t="n">
        <v>0.005125</v>
      </c>
      <c r="U155" s="73" t="n">
        <v>0.005529</v>
      </c>
      <c r="V155" s="73" t="n">
        <v>0.00595</v>
      </c>
      <c r="W155" s="73" t="n">
        <v>0.006389</v>
      </c>
      <c r="X155" s="73" t="n">
        <v>0.00685</v>
      </c>
      <c r="Y155" s="73" t="n">
        <v>0.007336</v>
      </c>
      <c r="Z155" s="73" t="n">
        <v>0.007845</v>
      </c>
      <c r="AA155" s="73" t="n">
        <v>0.008377000000000001</v>
      </c>
      <c r="AB155" s="73" t="n">
        <v>0.008931</v>
      </c>
      <c r="AC155" s="73" t="n">
        <v>0.009505</v>
      </c>
      <c r="AD155" s="73" t="n">
        <v>0.010098</v>
      </c>
      <c r="AE155" s="73" t="n">
        <v>0.010712</v>
      </c>
      <c r="AF155" s="73" t="n">
        <v>0.011346</v>
      </c>
      <c r="AG155" s="73" t="n">
        <v>0.012006</v>
      </c>
      <c r="AH155" s="73" t="n">
        <v>0.012688</v>
      </c>
      <c r="AI155" s="103" t="inlineStr">
        <is>
          <t>- -</t>
        </is>
      </c>
      <c r="AJ155" s="74" t="n"/>
      <c r="AK155" s="104" t="n"/>
    </row>
    <row r="156" ht="15" customHeight="1" s="44">
      <c r="A156" s="62" t="inlineStr">
        <is>
          <t>FTE000:ja_fuelcell</t>
        </is>
      </c>
      <c r="B156" s="66" t="inlineStr">
        <is>
          <t xml:space="preserve">      Fuel Cell</t>
        </is>
      </c>
      <c r="C156" s="73" t="n">
        <v>0</v>
      </c>
      <c r="D156" s="73" t="n">
        <v>0.000392</v>
      </c>
      <c r="E156" s="73" t="n">
        <v>0.00076</v>
      </c>
      <c r="F156" s="73" t="n">
        <v>0.001177</v>
      </c>
      <c r="G156" s="73" t="n">
        <v>0.00162</v>
      </c>
      <c r="H156" s="73" t="n">
        <v>0.002082</v>
      </c>
      <c r="I156" s="73" t="n">
        <v>0.002562</v>
      </c>
      <c r="J156" s="73" t="n">
        <v>0.003059</v>
      </c>
      <c r="K156" s="73" t="n">
        <v>0.003575</v>
      </c>
      <c r="L156" s="73" t="n">
        <v>0.004113</v>
      </c>
      <c r="M156" s="73" t="n">
        <v>0.004672</v>
      </c>
      <c r="N156" s="73" t="n">
        <v>0.005253</v>
      </c>
      <c r="O156" s="73" t="n">
        <v>0.005853</v>
      </c>
      <c r="P156" s="73" t="n">
        <v>0.006473</v>
      </c>
      <c r="Q156" s="73" t="n">
        <v>0.007112</v>
      </c>
      <c r="R156" s="73" t="n">
        <v>0.007771</v>
      </c>
      <c r="S156" s="73" t="n">
        <v>0.008446</v>
      </c>
      <c r="T156" s="73" t="n">
        <v>0.009140000000000001</v>
      </c>
      <c r="U156" s="73" t="n">
        <v>0.009861</v>
      </c>
      <c r="V156" s="73" t="n">
        <v>0.010612</v>
      </c>
      <c r="W156" s="73" t="n">
        <v>0.011394</v>
      </c>
      <c r="X156" s="73" t="n">
        <v>0.012217</v>
      </c>
      <c r="Y156" s="73" t="n">
        <v>0.013084</v>
      </c>
      <c r="Z156" s="73" t="n">
        <v>0.013992</v>
      </c>
      <c r="AA156" s="73" t="n">
        <v>0.014941</v>
      </c>
      <c r="AB156" s="73" t="n">
        <v>0.015928</v>
      </c>
      <c r="AC156" s="73" t="n">
        <v>0.016951</v>
      </c>
      <c r="AD156" s="73" t="n">
        <v>0.018009</v>
      </c>
      <c r="AE156" s="73" t="n">
        <v>0.019104</v>
      </c>
      <c r="AF156" s="73" t="n">
        <v>0.020236</v>
      </c>
      <c r="AG156" s="73" t="n">
        <v>0.021411</v>
      </c>
      <c r="AH156" s="73" t="n">
        <v>0.022628</v>
      </c>
      <c r="AI156" s="103" t="inlineStr">
        <is>
          <t>- -</t>
        </is>
      </c>
      <c r="AJ156" s="74" t="n"/>
      <c r="AK156" s="104" t="n"/>
    </row>
    <row r="157" ht="15" customHeight="1" s="44">
      <c r="A157" s="62" t="inlineStr">
        <is>
          <t>FTE000:ja_MediumSubtota</t>
        </is>
      </c>
      <c r="B157" s="66" t="inlineStr">
        <is>
          <t xml:space="preserve">        Medium Subtotal</t>
        </is>
      </c>
      <c r="C157" s="73" t="n">
        <v>3.444949</v>
      </c>
      <c r="D157" s="73" t="n">
        <v>3.503851</v>
      </c>
      <c r="E157" s="73" t="n">
        <v>3.547665</v>
      </c>
      <c r="F157" s="73" t="n">
        <v>3.609069</v>
      </c>
      <c r="G157" s="73" t="n">
        <v>3.675282</v>
      </c>
      <c r="H157" s="73" t="n">
        <v>3.745122</v>
      </c>
      <c r="I157" s="73" t="n">
        <v>3.818891</v>
      </c>
      <c r="J157" s="73" t="n">
        <v>3.895902</v>
      </c>
      <c r="K157" s="73" t="n">
        <v>3.97534</v>
      </c>
      <c r="L157" s="73" t="n">
        <v>4.056993</v>
      </c>
      <c r="M157" s="73" t="n">
        <v>4.138012</v>
      </c>
      <c r="N157" s="73" t="n">
        <v>4.222461</v>
      </c>
      <c r="O157" s="73" t="n">
        <v>4.305017</v>
      </c>
      <c r="P157" s="73" t="n">
        <v>4.390906</v>
      </c>
      <c r="Q157" s="73" t="n">
        <v>4.471347</v>
      </c>
      <c r="R157" s="73" t="n">
        <v>4.549719</v>
      </c>
      <c r="S157" s="73" t="n">
        <v>4.630324</v>
      </c>
      <c r="T157" s="73" t="n">
        <v>4.714063</v>
      </c>
      <c r="U157" s="73" t="n">
        <v>4.801563</v>
      </c>
      <c r="V157" s="73" t="n">
        <v>4.89139</v>
      </c>
      <c r="W157" s="73" t="n">
        <v>4.983526</v>
      </c>
      <c r="X157" s="73" t="n">
        <v>5.077222</v>
      </c>
      <c r="Y157" s="73" t="n">
        <v>5.175916</v>
      </c>
      <c r="Z157" s="73" t="n">
        <v>5.280979</v>
      </c>
      <c r="AA157" s="73" t="n">
        <v>5.398271</v>
      </c>
      <c r="AB157" s="73" t="n">
        <v>5.524879</v>
      </c>
      <c r="AC157" s="73" t="n">
        <v>5.653965</v>
      </c>
      <c r="AD157" s="73" t="n">
        <v>5.782359</v>
      </c>
      <c r="AE157" s="73" t="n">
        <v>5.912629</v>
      </c>
      <c r="AF157" s="73" t="n">
        <v>6.043523</v>
      </c>
      <c r="AG157" s="73" t="n">
        <v>6.174296</v>
      </c>
      <c r="AH157" s="73" t="n">
        <v>6.303002</v>
      </c>
      <c r="AI157" s="103" t="n">
        <v>0.019679</v>
      </c>
      <c r="AJ157" s="74" t="n"/>
      <c r="AK157" s="104" t="n"/>
    </row>
    <row r="158" ht="15" customHeight="1" s="44">
      <c r="A158" s="58" t="n"/>
      <c r="B158" s="65" t="inlineStr">
        <is>
          <t xml:space="preserve">    Heavy</t>
        </is>
      </c>
      <c r="C158" s="58" t="n"/>
      <c r="D158" s="58" t="n"/>
      <c r="E158" s="58" t="n"/>
      <c r="F158" s="58" t="n"/>
      <c r="G158" s="58" t="n"/>
      <c r="H158" s="58" t="n"/>
      <c r="I158" s="58" t="n"/>
      <c r="J158" s="58" t="n"/>
      <c r="K158" s="58" t="n"/>
      <c r="L158" s="58" t="n"/>
      <c r="M158" s="58" t="n"/>
      <c r="N158" s="58" t="n"/>
      <c r="O158" s="58" t="n"/>
      <c r="P158" s="58" t="n"/>
      <c r="Q158" s="58" t="n"/>
      <c r="R158" s="58" t="n"/>
      <c r="S158" s="58" t="n"/>
      <c r="T158" s="58" t="n"/>
      <c r="U158" s="58" t="n"/>
      <c r="V158" s="58" t="n"/>
      <c r="W158" s="58" t="n"/>
      <c r="X158" s="58" t="n"/>
      <c r="Y158" s="58" t="n"/>
      <c r="Z158" s="58" t="n"/>
      <c r="AA158" s="58" t="n"/>
      <c r="AB158" s="58" t="n"/>
      <c r="AC158" s="58" t="n"/>
      <c r="AD158" s="58" t="n"/>
      <c r="AE158" s="58" t="n"/>
      <c r="AF158" s="58" t="n"/>
      <c r="AG158" s="58" t="n"/>
      <c r="AH158" s="58" t="n"/>
      <c r="AI158" s="58" t="n"/>
    </row>
    <row r="159" ht="15" customHeight="1" s="44">
      <c r="A159" s="62" t="inlineStr">
        <is>
          <t>FTE000:ka_Diesel</t>
        </is>
      </c>
      <c r="B159" s="66" t="inlineStr">
        <is>
          <t xml:space="preserve">      Diesel</t>
        </is>
      </c>
      <c r="C159" s="73" t="n">
        <v>4.968137</v>
      </c>
      <c r="D159" s="73" t="n">
        <v>5.082649</v>
      </c>
      <c r="E159" s="73" t="n">
        <v>5.16147</v>
      </c>
      <c r="F159" s="73" t="n">
        <v>5.256327</v>
      </c>
      <c r="G159" s="73" t="n">
        <v>5.348822</v>
      </c>
      <c r="H159" s="73" t="n">
        <v>5.436595</v>
      </c>
      <c r="I159" s="73" t="n">
        <v>5.521212</v>
      </c>
      <c r="J159" s="73" t="n">
        <v>5.603008</v>
      </c>
      <c r="K159" s="73" t="n">
        <v>5.680353</v>
      </c>
      <c r="L159" s="73" t="n">
        <v>5.752449</v>
      </c>
      <c r="M159" s="73" t="n">
        <v>5.816129</v>
      </c>
      <c r="N159" s="73" t="n">
        <v>5.876286</v>
      </c>
      <c r="O159" s="73" t="n">
        <v>5.932186</v>
      </c>
      <c r="P159" s="73" t="n">
        <v>5.982244</v>
      </c>
      <c r="Q159" s="73" t="n">
        <v>6.022868</v>
      </c>
      <c r="R159" s="73" t="n">
        <v>6.052944</v>
      </c>
      <c r="S159" s="73" t="n">
        <v>6.079148</v>
      </c>
      <c r="T159" s="73" t="n">
        <v>6.105567</v>
      </c>
      <c r="U159" s="73" t="n">
        <v>6.12993</v>
      </c>
      <c r="V159" s="73" t="n">
        <v>6.1521</v>
      </c>
      <c r="W159" s="73" t="n">
        <v>6.166383</v>
      </c>
      <c r="X159" s="73" t="n">
        <v>6.175989</v>
      </c>
      <c r="Y159" s="73" t="n">
        <v>6.17744</v>
      </c>
      <c r="Z159" s="73" t="n">
        <v>6.187911</v>
      </c>
      <c r="AA159" s="73" t="n">
        <v>6.202796</v>
      </c>
      <c r="AB159" s="73" t="n">
        <v>6.221655</v>
      </c>
      <c r="AC159" s="73" t="n">
        <v>6.239901</v>
      </c>
      <c r="AD159" s="73" t="n">
        <v>6.250962</v>
      </c>
      <c r="AE159" s="73" t="n">
        <v>6.256007</v>
      </c>
      <c r="AF159" s="73" t="n">
        <v>6.256</v>
      </c>
      <c r="AG159" s="73" t="n">
        <v>6.248481</v>
      </c>
      <c r="AH159" s="73" t="n">
        <v>6.231263</v>
      </c>
      <c r="AI159" s="103" t="n">
        <v>0.007334</v>
      </c>
      <c r="AJ159" s="74" t="n"/>
      <c r="AK159" s="104" t="n"/>
    </row>
    <row r="160" ht="15" customHeight="1" s="44">
      <c r="A160" s="62" t="inlineStr">
        <is>
          <t>FTE000:ka_Gasoline</t>
        </is>
      </c>
      <c r="B160" s="66" t="inlineStr">
        <is>
          <t xml:space="preserve">      Motor Gasoline</t>
        </is>
      </c>
      <c r="C160" s="73" t="n">
        <v>0.049465</v>
      </c>
      <c r="D160" s="73" t="n">
        <v>0.043989</v>
      </c>
      <c r="E160" s="73" t="n">
        <v>0.039055</v>
      </c>
      <c r="F160" s="73" t="n">
        <v>0.034757</v>
      </c>
      <c r="G160" s="73" t="n">
        <v>0.031023</v>
      </c>
      <c r="H160" s="73" t="n">
        <v>0.027683</v>
      </c>
      <c r="I160" s="73" t="n">
        <v>0.024738</v>
      </c>
      <c r="J160" s="73" t="n">
        <v>0.022302</v>
      </c>
      <c r="K160" s="73" t="n">
        <v>0.020313</v>
      </c>
      <c r="L160" s="73" t="n">
        <v>0.018655</v>
      </c>
      <c r="M160" s="73" t="n">
        <v>0.017199</v>
      </c>
      <c r="N160" s="73" t="n">
        <v>0.01598</v>
      </c>
      <c r="O160" s="73" t="n">
        <v>0.014883</v>
      </c>
      <c r="P160" s="73" t="n">
        <v>0.013951</v>
      </c>
      <c r="Q160" s="73" t="n">
        <v>0.013193</v>
      </c>
      <c r="R160" s="73" t="n">
        <v>0.01258</v>
      </c>
      <c r="S160" s="73" t="n">
        <v>0.01212</v>
      </c>
      <c r="T160" s="73" t="n">
        <v>0.011725</v>
      </c>
      <c r="U160" s="73" t="n">
        <v>0.011451</v>
      </c>
      <c r="V160" s="73" t="n">
        <v>0.011254</v>
      </c>
      <c r="W160" s="73" t="n">
        <v>0.011079</v>
      </c>
      <c r="X160" s="73" t="n">
        <v>0.010899</v>
      </c>
      <c r="Y160" s="73" t="n">
        <v>0.010755</v>
      </c>
      <c r="Z160" s="73" t="n">
        <v>0.010592</v>
      </c>
      <c r="AA160" s="73" t="n">
        <v>0.010448</v>
      </c>
      <c r="AB160" s="73" t="n">
        <v>0.010386</v>
      </c>
      <c r="AC160" s="73" t="n">
        <v>0.010377</v>
      </c>
      <c r="AD160" s="73" t="n">
        <v>0.010396</v>
      </c>
      <c r="AE160" s="73" t="n">
        <v>0.01043</v>
      </c>
      <c r="AF160" s="73" t="n">
        <v>0.010478</v>
      </c>
      <c r="AG160" s="73" t="n">
        <v>0.010518</v>
      </c>
      <c r="AH160" s="73" t="n">
        <v>0.010551</v>
      </c>
      <c r="AI160" s="103" t="n">
        <v>-0.048617</v>
      </c>
      <c r="AJ160" s="74" t="n"/>
      <c r="AK160" s="104" t="n"/>
    </row>
    <row r="161" ht="15" customHeight="1" s="44">
      <c r="A161" s="62" t="inlineStr">
        <is>
          <t>FTE000:ka_LiquefiedPetr</t>
        </is>
      </c>
      <c r="B161" s="66" t="inlineStr">
        <is>
          <t xml:space="preserve">      Propane</t>
        </is>
      </c>
      <c r="C161" s="73" t="n">
        <v>0.004008</v>
      </c>
      <c r="D161" s="73" t="n">
        <v>0.004108</v>
      </c>
      <c r="E161" s="73" t="n">
        <v>0.004174</v>
      </c>
      <c r="F161" s="73" t="n">
        <v>0.004255</v>
      </c>
      <c r="G161" s="73" t="n">
        <v>0.004331</v>
      </c>
      <c r="H161" s="73" t="n">
        <v>0.004408</v>
      </c>
      <c r="I161" s="73" t="n">
        <v>0.004489</v>
      </c>
      <c r="J161" s="73" t="n">
        <v>0.004592</v>
      </c>
      <c r="K161" s="73" t="n">
        <v>0.004696</v>
      </c>
      <c r="L161" s="73" t="n">
        <v>0.004789</v>
      </c>
      <c r="M161" s="73" t="n">
        <v>0.004849</v>
      </c>
      <c r="N161" s="73" t="n">
        <v>0.004914</v>
      </c>
      <c r="O161" s="73" t="n">
        <v>0.004975</v>
      </c>
      <c r="P161" s="73" t="n">
        <v>0.005025</v>
      </c>
      <c r="Q161" s="73" t="n">
        <v>0.005098</v>
      </c>
      <c r="R161" s="73" t="n">
        <v>0.005185</v>
      </c>
      <c r="S161" s="73" t="n">
        <v>0.005277</v>
      </c>
      <c r="T161" s="73" t="n">
        <v>0.005369</v>
      </c>
      <c r="U161" s="73" t="n">
        <v>0.005461</v>
      </c>
      <c r="V161" s="73" t="n">
        <v>0.00555</v>
      </c>
      <c r="W161" s="73" t="n">
        <v>0.005637</v>
      </c>
      <c r="X161" s="73" t="n">
        <v>0.005722</v>
      </c>
      <c r="Y161" s="73" t="n">
        <v>0.005804</v>
      </c>
      <c r="Z161" s="73" t="n">
        <v>0.005883</v>
      </c>
      <c r="AA161" s="73" t="n">
        <v>0.005957</v>
      </c>
      <c r="AB161" s="73" t="n">
        <v>0.006027</v>
      </c>
      <c r="AC161" s="73" t="n">
        <v>0.006091</v>
      </c>
      <c r="AD161" s="73" t="n">
        <v>0.00615</v>
      </c>
      <c r="AE161" s="73" t="n">
        <v>0.006204</v>
      </c>
      <c r="AF161" s="73" t="n">
        <v>0.006251</v>
      </c>
      <c r="AG161" s="73" t="n">
        <v>0.006283</v>
      </c>
      <c r="AH161" s="73" t="n">
        <v>0.006298</v>
      </c>
      <c r="AI161" s="103" t="n">
        <v>0.014682</v>
      </c>
      <c r="AJ161" s="74" t="n"/>
      <c r="AK161" s="104" t="n"/>
    </row>
    <row r="162" ht="15" customHeight="1" s="44">
      <c r="A162" s="62" t="inlineStr">
        <is>
          <t>FTE000:ka_CompressedNat</t>
        </is>
      </c>
      <c r="B162" s="66" t="inlineStr">
        <is>
          <t xml:space="preserve">      Compressed/Liquefied Natural Gas</t>
        </is>
      </c>
      <c r="C162" s="73" t="n">
        <v>0.04317</v>
      </c>
      <c r="D162" s="73" t="n">
        <v>0.047559</v>
      </c>
      <c r="E162" s="73" t="n">
        <v>0.051058</v>
      </c>
      <c r="F162" s="73" t="n">
        <v>0.054484</v>
      </c>
      <c r="G162" s="73" t="n">
        <v>0.057616</v>
      </c>
      <c r="H162" s="73" t="n">
        <v>0.060453</v>
      </c>
      <c r="I162" s="73" t="n">
        <v>0.063003</v>
      </c>
      <c r="J162" s="73" t="n">
        <v>0.06537800000000001</v>
      </c>
      <c r="K162" s="73" t="n">
        <v>0.067611</v>
      </c>
      <c r="L162" s="73" t="n">
        <v>0.069788</v>
      </c>
      <c r="M162" s="73" t="n">
        <v>0.071935</v>
      </c>
      <c r="N162" s="73" t="n">
        <v>0.074084</v>
      </c>
      <c r="O162" s="73" t="n">
        <v>0.076255</v>
      </c>
      <c r="P162" s="73" t="n">
        <v>0.078531</v>
      </c>
      <c r="Q162" s="73" t="n">
        <v>0.080941</v>
      </c>
      <c r="R162" s="73" t="n">
        <v>0.083546</v>
      </c>
      <c r="S162" s="73" t="n">
        <v>0.086337</v>
      </c>
      <c r="T162" s="73" t="n">
        <v>0.089405</v>
      </c>
      <c r="U162" s="73" t="n">
        <v>0.092839</v>
      </c>
      <c r="V162" s="73" t="n">
        <v>0.09664300000000001</v>
      </c>
      <c r="W162" s="73" t="n">
        <v>0.100859</v>
      </c>
      <c r="X162" s="73" t="n">
        <v>0.105591</v>
      </c>
      <c r="Y162" s="73" t="n">
        <v>0.110911</v>
      </c>
      <c r="Z162" s="73" t="n">
        <v>0.11682</v>
      </c>
      <c r="AA162" s="73" t="n">
        <v>0.12334</v>
      </c>
      <c r="AB162" s="73" t="n">
        <v>0.130619</v>
      </c>
      <c r="AC162" s="73" t="n">
        <v>0.138573</v>
      </c>
      <c r="AD162" s="73" t="n">
        <v>0.147192</v>
      </c>
      <c r="AE162" s="73" t="n">
        <v>0.156676</v>
      </c>
      <c r="AF162" s="73" t="n">
        <v>0.166898</v>
      </c>
      <c r="AG162" s="73" t="n">
        <v>0.178042</v>
      </c>
      <c r="AH162" s="73" t="n">
        <v>0.190238</v>
      </c>
      <c r="AI162" s="103" t="n">
        <v>0.049006</v>
      </c>
      <c r="AJ162" s="74" t="n"/>
      <c r="AK162" s="104" t="n"/>
    </row>
    <row r="163" ht="15" customHeight="1" s="44">
      <c r="A163" s="62" t="inlineStr">
        <is>
          <t>FTE000:ka_ethanolflex</t>
        </is>
      </c>
      <c r="B163" s="66" t="inlineStr">
        <is>
          <t xml:space="preserve">      Ethanol-Flex Fuel</t>
        </is>
      </c>
      <c r="C163" s="73" t="n">
        <v>0</v>
      </c>
      <c r="D163" s="73" t="n">
        <v>0</v>
      </c>
      <c r="E163" s="73" t="n">
        <v>0</v>
      </c>
      <c r="F163" s="73" t="n">
        <v>0</v>
      </c>
      <c r="G163" s="73" t="n">
        <v>0</v>
      </c>
      <c r="H163" s="73" t="n">
        <v>0</v>
      </c>
      <c r="I163" s="73" t="n">
        <v>0</v>
      </c>
      <c r="J163" s="73" t="n">
        <v>0</v>
      </c>
      <c r="K163" s="73" t="n">
        <v>0</v>
      </c>
      <c r="L163" s="73" t="n">
        <v>0</v>
      </c>
      <c r="M163" s="73" t="n">
        <v>0</v>
      </c>
      <c r="N163" s="73" t="n">
        <v>0</v>
      </c>
      <c r="O163" s="73" t="n">
        <v>0</v>
      </c>
      <c r="P163" s="73" t="n">
        <v>0</v>
      </c>
      <c r="Q163" s="73" t="n">
        <v>0</v>
      </c>
      <c r="R163" s="73" t="n">
        <v>0</v>
      </c>
      <c r="S163" s="73" t="n">
        <v>0</v>
      </c>
      <c r="T163" s="73" t="n">
        <v>0</v>
      </c>
      <c r="U163" s="73" t="n">
        <v>0</v>
      </c>
      <c r="V163" s="73" t="n">
        <v>0</v>
      </c>
      <c r="W163" s="73" t="n">
        <v>0</v>
      </c>
      <c r="X163" s="73" t="n">
        <v>0</v>
      </c>
      <c r="Y163" s="73" t="n">
        <v>0</v>
      </c>
      <c r="Z163" s="73" t="n">
        <v>0</v>
      </c>
      <c r="AA163" s="73" t="n">
        <v>0</v>
      </c>
      <c r="AB163" s="73" t="n">
        <v>0</v>
      </c>
      <c r="AC163" s="73" t="n">
        <v>0</v>
      </c>
      <c r="AD163" s="73" t="n">
        <v>0</v>
      </c>
      <c r="AE163" s="73" t="n">
        <v>0</v>
      </c>
      <c r="AF163" s="73" t="n">
        <v>0</v>
      </c>
      <c r="AG163" s="73" t="n">
        <v>0</v>
      </c>
      <c r="AH163" s="73" t="n">
        <v>0</v>
      </c>
      <c r="AI163" s="103" t="inlineStr">
        <is>
          <t>- -</t>
        </is>
      </c>
      <c r="AJ163" s="74" t="n"/>
      <c r="AK163" s="104" t="n"/>
    </row>
    <row r="164" ht="15" customHeight="1" s="44">
      <c r="A164" s="62" t="inlineStr">
        <is>
          <t>FTE000:ka_electric</t>
        </is>
      </c>
      <c r="B164" s="66" t="inlineStr">
        <is>
          <t xml:space="preserve">      Electric</t>
        </is>
      </c>
      <c r="C164" s="73" t="n">
        <v>0</v>
      </c>
      <c r="D164" s="73" t="n">
        <v>0.00011</v>
      </c>
      <c r="E164" s="73" t="n">
        <v>0.000211</v>
      </c>
      <c r="F164" s="73" t="n">
        <v>0.000323</v>
      </c>
      <c r="G164" s="73" t="n">
        <v>0.000439</v>
      </c>
      <c r="H164" s="73" t="n">
        <v>0.000557</v>
      </c>
      <c r="I164" s="73" t="n">
        <v>0.000677</v>
      </c>
      <c r="J164" s="73" t="n">
        <v>0.000799</v>
      </c>
      <c r="K164" s="73" t="n">
        <v>0.000922</v>
      </c>
      <c r="L164" s="73" t="n">
        <v>0.001047</v>
      </c>
      <c r="M164" s="73" t="n">
        <v>0.001174</v>
      </c>
      <c r="N164" s="73" t="n">
        <v>0.001302</v>
      </c>
      <c r="O164" s="73" t="n">
        <v>0.001432</v>
      </c>
      <c r="P164" s="73" t="n">
        <v>0.001562</v>
      </c>
      <c r="Q164" s="73" t="n">
        <v>0.001692</v>
      </c>
      <c r="R164" s="73" t="n">
        <v>0.001823</v>
      </c>
      <c r="S164" s="73" t="n">
        <v>0.001953</v>
      </c>
      <c r="T164" s="73" t="n">
        <v>0.002083</v>
      </c>
      <c r="U164" s="73" t="n">
        <v>0.002214</v>
      </c>
      <c r="V164" s="73" t="n">
        <v>0.002346</v>
      </c>
      <c r="W164" s="73" t="n">
        <v>0.00248</v>
      </c>
      <c r="X164" s="73" t="n">
        <v>0.002616</v>
      </c>
      <c r="Y164" s="73" t="n">
        <v>0.002755</v>
      </c>
      <c r="Z164" s="73" t="n">
        <v>0.002897</v>
      </c>
      <c r="AA164" s="73" t="n">
        <v>0.00304</v>
      </c>
      <c r="AB164" s="73" t="n">
        <v>0.003184</v>
      </c>
      <c r="AC164" s="73" t="n">
        <v>0.003328</v>
      </c>
      <c r="AD164" s="73" t="n">
        <v>0.003472</v>
      </c>
      <c r="AE164" s="73" t="n">
        <v>0.003616</v>
      </c>
      <c r="AF164" s="73" t="n">
        <v>0.00376</v>
      </c>
      <c r="AG164" s="73" t="n">
        <v>0.003905</v>
      </c>
      <c r="AH164" s="73" t="n">
        <v>0.004049</v>
      </c>
      <c r="AI164" s="103" t="inlineStr">
        <is>
          <t>- -</t>
        </is>
      </c>
      <c r="AJ164" s="74" t="n"/>
      <c r="AK164" s="104" t="n"/>
    </row>
    <row r="165" ht="15" customHeight="1" s="44">
      <c r="A165" s="62" t="inlineStr">
        <is>
          <t>FTE000:ka_plugindiesel</t>
        </is>
      </c>
      <c r="B165" s="66" t="inlineStr">
        <is>
          <t xml:space="preserve">      Plug-in Diesel Hybrid</t>
        </is>
      </c>
      <c r="C165" s="73" t="n">
        <v>9.7e-05</v>
      </c>
      <c r="D165" s="73" t="n">
        <v>0.000248</v>
      </c>
      <c r="E165" s="73" t="n">
        <v>0.000386</v>
      </c>
      <c r="F165" s="73" t="n">
        <v>0.000539</v>
      </c>
      <c r="G165" s="73" t="n">
        <v>0.0006980000000000001</v>
      </c>
      <c r="H165" s="73" t="n">
        <v>0.000859</v>
      </c>
      <c r="I165" s="73" t="n">
        <v>0.001023</v>
      </c>
      <c r="J165" s="73" t="n">
        <v>0.001188</v>
      </c>
      <c r="K165" s="73" t="n">
        <v>0.001355</v>
      </c>
      <c r="L165" s="73" t="n">
        <v>0.001525</v>
      </c>
      <c r="M165" s="73" t="n">
        <v>0.001697</v>
      </c>
      <c r="N165" s="73" t="n">
        <v>0.001872</v>
      </c>
      <c r="O165" s="73" t="n">
        <v>0.002047</v>
      </c>
      <c r="P165" s="73" t="n">
        <v>0.002223</v>
      </c>
      <c r="Q165" s="73" t="n">
        <v>0.002399</v>
      </c>
      <c r="R165" s="73" t="n">
        <v>0.002575</v>
      </c>
      <c r="S165" s="73" t="n">
        <v>0.002751</v>
      </c>
      <c r="T165" s="73" t="n">
        <v>0.002926</v>
      </c>
      <c r="U165" s="73" t="n">
        <v>0.003103</v>
      </c>
      <c r="V165" s="73" t="n">
        <v>0.003281</v>
      </c>
      <c r="W165" s="73" t="n">
        <v>0.003461</v>
      </c>
      <c r="X165" s="73" t="n">
        <v>0.003645</v>
      </c>
      <c r="Y165" s="73" t="n">
        <v>0.003833</v>
      </c>
      <c r="Z165" s="73" t="n">
        <v>0.004023</v>
      </c>
      <c r="AA165" s="73" t="n">
        <v>0.004216</v>
      </c>
      <c r="AB165" s="73" t="n">
        <v>0.00441</v>
      </c>
      <c r="AC165" s="73" t="n">
        <v>0.004605</v>
      </c>
      <c r="AD165" s="73" t="n">
        <v>0.0048</v>
      </c>
      <c r="AE165" s="73" t="n">
        <v>0.004995</v>
      </c>
      <c r="AF165" s="73" t="n">
        <v>0.005189</v>
      </c>
      <c r="AG165" s="73" t="n">
        <v>0.005384</v>
      </c>
      <c r="AH165" s="73" t="n">
        <v>0.00558</v>
      </c>
      <c r="AI165" s="103" t="n">
        <v>0.139611</v>
      </c>
      <c r="AJ165" s="74" t="n"/>
      <c r="AK165" s="104" t="n"/>
    </row>
    <row r="166" ht="15" customHeight="1" s="44">
      <c r="A166" s="62" t="inlineStr">
        <is>
          <t>FTE000:ka_plugingasolin</t>
        </is>
      </c>
      <c r="B166" s="66" t="inlineStr">
        <is>
          <t xml:space="preserve">      Plug-in Gasoline Hybrid</t>
        </is>
      </c>
      <c r="C166" s="73" t="n">
        <v>0.000105</v>
      </c>
      <c r="D166" s="73" t="n">
        <v>0.000262</v>
      </c>
      <c r="E166" s="73" t="n">
        <v>0.000407</v>
      </c>
      <c r="F166" s="73" t="n">
        <v>0.000567</v>
      </c>
      <c r="G166" s="73" t="n">
        <v>0.000733</v>
      </c>
      <c r="H166" s="73" t="n">
        <v>0.000902</v>
      </c>
      <c r="I166" s="73" t="n">
        <v>0.001073</v>
      </c>
      <c r="J166" s="73" t="n">
        <v>0.001246</v>
      </c>
      <c r="K166" s="73" t="n">
        <v>0.001421</v>
      </c>
      <c r="L166" s="73" t="n">
        <v>0.001598</v>
      </c>
      <c r="M166" s="73" t="n">
        <v>0.001778</v>
      </c>
      <c r="N166" s="73" t="n">
        <v>0.00196</v>
      </c>
      <c r="O166" s="73" t="n">
        <v>0.002143</v>
      </c>
      <c r="P166" s="73" t="n">
        <v>0.002327</v>
      </c>
      <c r="Q166" s="73" t="n">
        <v>0.002512</v>
      </c>
      <c r="R166" s="73" t="n">
        <v>0.002696</v>
      </c>
      <c r="S166" s="73" t="n">
        <v>0.00288</v>
      </c>
      <c r="T166" s="73" t="n">
        <v>0.003063</v>
      </c>
      <c r="U166" s="73" t="n">
        <v>0.003248</v>
      </c>
      <c r="V166" s="73" t="n">
        <v>0.003434</v>
      </c>
      <c r="W166" s="73" t="n">
        <v>0.003622</v>
      </c>
      <c r="X166" s="73" t="n">
        <v>0.003814</v>
      </c>
      <c r="Y166" s="73" t="n">
        <v>0.004011</v>
      </c>
      <c r="Z166" s="73" t="n">
        <v>0.00421</v>
      </c>
      <c r="AA166" s="73" t="n">
        <v>0.004412</v>
      </c>
      <c r="AB166" s="73" t="n">
        <v>0.004615</v>
      </c>
      <c r="AC166" s="73" t="n">
        <v>0.004818</v>
      </c>
      <c r="AD166" s="73" t="n">
        <v>0.005022</v>
      </c>
      <c r="AE166" s="73" t="n">
        <v>0.005226</v>
      </c>
      <c r="AF166" s="73" t="n">
        <v>0.005429</v>
      </c>
      <c r="AG166" s="73" t="n">
        <v>0.005633</v>
      </c>
      <c r="AH166" s="73" t="n">
        <v>0.005837</v>
      </c>
      <c r="AI166" s="103" t="n">
        <v>0.138547</v>
      </c>
      <c r="AJ166" s="74" t="n"/>
      <c r="AK166" s="104" t="n"/>
    </row>
    <row r="167" ht="15" customHeight="1" s="44">
      <c r="A167" s="62" t="inlineStr">
        <is>
          <t>FTE000:ka_fuelcell</t>
        </is>
      </c>
      <c r="B167" s="66" t="inlineStr">
        <is>
          <t xml:space="preserve">      Fuel Cell</t>
        </is>
      </c>
      <c r="C167" s="73" t="n">
        <v>0.000114</v>
      </c>
      <c r="D167" s="73" t="n">
        <v>0.000327</v>
      </c>
      <c r="E167" s="73" t="n">
        <v>0.000522</v>
      </c>
      <c r="F167" s="73" t="n">
        <v>0.000739</v>
      </c>
      <c r="G167" s="73" t="n">
        <v>0.000963</v>
      </c>
      <c r="H167" s="73" t="n">
        <v>0.001191</v>
      </c>
      <c r="I167" s="73" t="n">
        <v>0.001423</v>
      </c>
      <c r="J167" s="73" t="n">
        <v>0.001656</v>
      </c>
      <c r="K167" s="73" t="n">
        <v>0.001893</v>
      </c>
      <c r="L167" s="73" t="n">
        <v>0.002134</v>
      </c>
      <c r="M167" s="73" t="n">
        <v>0.002378</v>
      </c>
      <c r="N167" s="73" t="n">
        <v>0.002624</v>
      </c>
      <c r="O167" s="73" t="n">
        <v>0.002872</v>
      </c>
      <c r="P167" s="73" t="n">
        <v>0.003121</v>
      </c>
      <c r="Q167" s="73" t="n">
        <v>0.003371</v>
      </c>
      <c r="R167" s="73" t="n">
        <v>0.003621</v>
      </c>
      <c r="S167" s="73" t="n">
        <v>0.00387</v>
      </c>
      <c r="T167" s="73" t="n">
        <v>0.004119</v>
      </c>
      <c r="U167" s="73" t="n">
        <v>0.004369</v>
      </c>
      <c r="V167" s="73" t="n">
        <v>0.004621</v>
      </c>
      <c r="W167" s="73" t="n">
        <v>0.004877</v>
      </c>
      <c r="X167" s="73" t="n">
        <v>0.005137</v>
      </c>
      <c r="Y167" s="73" t="n">
        <v>0.005403</v>
      </c>
      <c r="Z167" s="73" t="n">
        <v>0.005673</v>
      </c>
      <c r="AA167" s="73" t="n">
        <v>0.005947</v>
      </c>
      <c r="AB167" s="73" t="n">
        <v>0.006222</v>
      </c>
      <c r="AC167" s="73" t="n">
        <v>0.006498</v>
      </c>
      <c r="AD167" s="73" t="n">
        <v>0.006774</v>
      </c>
      <c r="AE167" s="73" t="n">
        <v>0.00705</v>
      </c>
      <c r="AF167" s="73" t="n">
        <v>0.007326</v>
      </c>
      <c r="AG167" s="73" t="n">
        <v>0.007603</v>
      </c>
      <c r="AH167" s="73" t="n">
        <v>0.007879000000000001</v>
      </c>
      <c r="AI167" s="103" t="n">
        <v>0.14655</v>
      </c>
      <c r="AJ167" s="74" t="n"/>
      <c r="AK167" s="104" t="n"/>
    </row>
    <row r="168" ht="15" customHeight="1" s="44">
      <c r="A168" s="62" t="inlineStr">
        <is>
          <t>FTE000:ka_HeavySubtotal</t>
        </is>
      </c>
      <c r="B168" s="66" t="inlineStr">
        <is>
          <t xml:space="preserve">        Heavy Subtotal</t>
        </is>
      </c>
      <c r="C168" s="73" t="n">
        <v>5.065094</v>
      </c>
      <c r="D168" s="73" t="n">
        <v>5.179252</v>
      </c>
      <c r="E168" s="73" t="n">
        <v>5.257284</v>
      </c>
      <c r="F168" s="73" t="n">
        <v>5.351993</v>
      </c>
      <c r="G168" s="73" t="n">
        <v>5.444627</v>
      </c>
      <c r="H168" s="73" t="n">
        <v>5.532649</v>
      </c>
      <c r="I168" s="73" t="n">
        <v>5.617638</v>
      </c>
      <c r="J168" s="73" t="n">
        <v>5.700171</v>
      </c>
      <c r="K168" s="73" t="n">
        <v>5.778563</v>
      </c>
      <c r="L168" s="73" t="n">
        <v>5.851986</v>
      </c>
      <c r="M168" s="73" t="n">
        <v>5.917138</v>
      </c>
      <c r="N168" s="73" t="n">
        <v>5.979019</v>
      </c>
      <c r="O168" s="73" t="n">
        <v>6.036795</v>
      </c>
      <c r="P168" s="73" t="n">
        <v>6.088986</v>
      </c>
      <c r="Q168" s="73" t="n">
        <v>6.132074</v>
      </c>
      <c r="R168" s="73" t="n">
        <v>6.16497</v>
      </c>
      <c r="S168" s="73" t="n">
        <v>6.194337</v>
      </c>
      <c r="T168" s="73" t="n">
        <v>6.22426</v>
      </c>
      <c r="U168" s="73" t="n">
        <v>6.252614</v>
      </c>
      <c r="V168" s="73" t="n">
        <v>6.279234</v>
      </c>
      <c r="W168" s="73" t="n">
        <v>6.298402</v>
      </c>
      <c r="X168" s="73" t="n">
        <v>6.313411</v>
      </c>
      <c r="Y168" s="73" t="n">
        <v>6.32091</v>
      </c>
      <c r="Z168" s="73" t="n">
        <v>6.33801</v>
      </c>
      <c r="AA168" s="73" t="n">
        <v>6.360157</v>
      </c>
      <c r="AB168" s="73" t="n">
        <v>6.387119</v>
      </c>
      <c r="AC168" s="73" t="n">
        <v>6.414192</v>
      </c>
      <c r="AD168" s="73" t="n">
        <v>6.434764</v>
      </c>
      <c r="AE168" s="73" t="n">
        <v>6.450204</v>
      </c>
      <c r="AF168" s="73" t="n">
        <v>6.461337</v>
      </c>
      <c r="AG168" s="73" t="n">
        <v>6.465849</v>
      </c>
      <c r="AH168" s="73" t="n">
        <v>6.461696</v>
      </c>
      <c r="AI168" s="103" t="n">
        <v>0.007886000000000001</v>
      </c>
      <c r="AJ168" s="74" t="n"/>
      <c r="AK168" s="104" t="n"/>
    </row>
    <row r="169" ht="15" customHeight="1" s="44">
      <c r="A169" s="62" t="inlineStr">
        <is>
          <t>FTE000:ka_TotalStock</t>
        </is>
      </c>
      <c r="B169" s="65" t="inlineStr">
        <is>
          <t xml:space="preserve">  Total Stock</t>
        </is>
      </c>
      <c r="C169" s="75" t="n">
        <v>12.343863</v>
      </c>
      <c r="D169" s="75" t="n">
        <v>12.694749</v>
      </c>
      <c r="E169" s="75" t="n">
        <v>12.992682</v>
      </c>
      <c r="F169" s="75" t="n">
        <v>13.322811</v>
      </c>
      <c r="G169" s="75" t="n">
        <v>13.6558</v>
      </c>
      <c r="H169" s="75" t="n">
        <v>13.986465</v>
      </c>
      <c r="I169" s="75" t="n">
        <v>14.317487</v>
      </c>
      <c r="J169" s="75" t="n">
        <v>14.648015</v>
      </c>
      <c r="K169" s="75" t="n">
        <v>14.975437</v>
      </c>
      <c r="L169" s="75" t="n">
        <v>15.297017</v>
      </c>
      <c r="M169" s="75" t="n">
        <v>15.605245</v>
      </c>
      <c r="N169" s="75" t="n">
        <v>15.911191</v>
      </c>
      <c r="O169" s="75" t="n">
        <v>16.2055</v>
      </c>
      <c r="P169" s="75" t="n">
        <v>16.497097</v>
      </c>
      <c r="Q169" s="75" t="n">
        <v>16.760742</v>
      </c>
      <c r="R169" s="75" t="n">
        <v>17.006424</v>
      </c>
      <c r="S169" s="75" t="n">
        <v>17.243559</v>
      </c>
      <c r="T169" s="75" t="n">
        <v>17.484844</v>
      </c>
      <c r="U169" s="75" t="n">
        <v>17.72858</v>
      </c>
      <c r="V169" s="75" t="n">
        <v>17.972973</v>
      </c>
      <c r="W169" s="75" t="n">
        <v>18.205839</v>
      </c>
      <c r="X169" s="75" t="n">
        <v>18.427462</v>
      </c>
      <c r="Y169" s="75" t="n">
        <v>18.651854</v>
      </c>
      <c r="Z169" s="75" t="n">
        <v>18.889456</v>
      </c>
      <c r="AA169" s="75" t="n">
        <v>19.160164</v>
      </c>
      <c r="AB169" s="75" t="n">
        <v>19.459173</v>
      </c>
      <c r="AC169" s="75" t="n">
        <v>19.757915</v>
      </c>
      <c r="AD169" s="75" t="n">
        <v>20.04422</v>
      </c>
      <c r="AE169" s="75" t="n">
        <v>20.332657</v>
      </c>
      <c r="AF169" s="75" t="n">
        <v>20.620497</v>
      </c>
      <c r="AG169" s="75" t="n">
        <v>20.888853</v>
      </c>
      <c r="AH169" s="75" t="n">
        <v>21.14576</v>
      </c>
      <c r="AI169" s="107" t="n">
        <v>0.017516</v>
      </c>
      <c r="AJ169" s="75" t="n"/>
      <c r="AK169" s="107" t="n"/>
    </row>
    <row r="171" ht="15" customHeight="1" s="44">
      <c r="A171" s="58" t="n"/>
      <c r="B171" s="65" t="inlineStr">
        <is>
          <t>New Trucks by Size Class</t>
        </is>
      </c>
      <c r="C171" s="58" t="n"/>
      <c r="D171" s="58" t="n"/>
      <c r="E171" s="58" t="n"/>
      <c r="F171" s="58" t="n"/>
      <c r="G171" s="58" t="n"/>
      <c r="H171" s="58" t="n"/>
      <c r="I171" s="58" t="n"/>
      <c r="J171" s="58" t="n"/>
      <c r="K171" s="58" t="n"/>
      <c r="L171" s="58" t="n"/>
      <c r="M171" s="58" t="n"/>
      <c r="N171" s="58" t="n"/>
      <c r="O171" s="58" t="n"/>
      <c r="P171" s="58" t="n"/>
      <c r="Q171" s="58" t="n"/>
      <c r="R171" s="58" t="n"/>
      <c r="S171" s="58" t="n"/>
      <c r="T171" s="58" t="n"/>
      <c r="U171" s="58" t="n"/>
      <c r="V171" s="58" t="n"/>
      <c r="W171" s="58" t="n"/>
      <c r="X171" s="58" t="n"/>
      <c r="Y171" s="58" t="n"/>
      <c r="Z171" s="58" t="n"/>
      <c r="AA171" s="58" t="n"/>
      <c r="AB171" s="58" t="n"/>
      <c r="AC171" s="58" t="n"/>
      <c r="AD171" s="58" t="n"/>
      <c r="AE171" s="58" t="n"/>
      <c r="AF171" s="58" t="n"/>
      <c r="AG171" s="58" t="n"/>
      <c r="AH171" s="58" t="n"/>
      <c r="AI171" s="58" t="n"/>
    </row>
    <row r="173" ht="15" customHeight="1" s="44">
      <c r="A173" s="58" t="n"/>
      <c r="B173" s="65" t="inlineStr">
        <is>
          <t xml:space="preserve">  Fuel Efficiency (miles per gallon)</t>
        </is>
      </c>
      <c r="C173" s="58" t="n"/>
      <c r="D173" s="58" t="n"/>
      <c r="E173" s="58" t="n"/>
      <c r="F173" s="58" t="n"/>
      <c r="G173" s="58" t="n"/>
      <c r="H173" s="58" t="n"/>
      <c r="I173" s="58" t="n"/>
      <c r="J173" s="58" t="n"/>
      <c r="K173" s="58" t="n"/>
      <c r="L173" s="58" t="n"/>
      <c r="M173" s="58" t="n"/>
      <c r="N173" s="58" t="n"/>
      <c r="O173" s="58" t="n"/>
      <c r="P173" s="58" t="n"/>
      <c r="Q173" s="58" t="n"/>
      <c r="R173" s="58" t="n"/>
      <c r="S173" s="58" t="n"/>
      <c r="T173" s="58" t="n"/>
      <c r="U173" s="58" t="n"/>
      <c r="V173" s="58" t="n"/>
      <c r="W173" s="58" t="n"/>
      <c r="X173" s="58" t="n"/>
      <c r="Y173" s="58" t="n"/>
      <c r="Z173" s="58" t="n"/>
      <c r="AA173" s="58" t="n"/>
      <c r="AB173" s="58" t="n"/>
      <c r="AC173" s="58" t="n"/>
      <c r="AD173" s="58" t="n"/>
      <c r="AE173" s="58" t="n"/>
      <c r="AF173" s="58" t="n"/>
      <c r="AG173" s="58" t="n"/>
      <c r="AH173" s="58" t="n"/>
      <c r="AI173" s="58" t="n"/>
    </row>
    <row r="174" ht="15" customHeight="1" s="44">
      <c r="A174" s="58" t="n"/>
      <c r="B174" s="65" t="inlineStr">
        <is>
          <t xml:space="preserve">    Light Medium</t>
        </is>
      </c>
      <c r="C174" s="58" t="n"/>
      <c r="D174" s="58" t="n"/>
      <c r="E174" s="58" t="n"/>
      <c r="F174" s="58" t="n"/>
      <c r="G174" s="58" t="n"/>
      <c r="H174" s="58" t="n"/>
      <c r="I174" s="58" t="n"/>
      <c r="J174" s="58" t="n"/>
      <c r="K174" s="58" t="n"/>
      <c r="L174" s="58" t="n"/>
      <c r="M174" s="58" t="n"/>
      <c r="N174" s="58" t="n"/>
      <c r="O174" s="58" t="n"/>
      <c r="P174" s="58" t="n"/>
      <c r="Q174" s="58" t="n"/>
      <c r="R174" s="58" t="n"/>
      <c r="S174" s="58" t="n"/>
      <c r="T174" s="58" t="n"/>
      <c r="U174" s="58" t="n"/>
      <c r="V174" s="58" t="n"/>
      <c r="W174" s="58" t="n"/>
      <c r="X174" s="58" t="n"/>
      <c r="Y174" s="58" t="n"/>
      <c r="Z174" s="58" t="n"/>
      <c r="AA174" s="58" t="n"/>
      <c r="AB174" s="58" t="n"/>
      <c r="AC174" s="58" t="n"/>
      <c r="AD174" s="58" t="n"/>
      <c r="AE174" s="58" t="n"/>
      <c r="AF174" s="58" t="n"/>
      <c r="AG174" s="58" t="n"/>
      <c r="AH174" s="58" t="n"/>
      <c r="AI174" s="58" t="n"/>
    </row>
    <row r="175" ht="15" customHeight="1" s="44">
      <c r="A175" s="62" t="inlineStr">
        <is>
          <t>FTE000:lm_mpg_new_Dies</t>
        </is>
      </c>
      <c r="B175" s="66" t="inlineStr">
        <is>
          <t xml:space="preserve">      Diesel</t>
        </is>
      </c>
      <c r="C175" s="105" t="n">
        <v>15.833444</v>
      </c>
      <c r="D175" s="105" t="n">
        <v>15.917239</v>
      </c>
      <c r="E175" s="105" t="n">
        <v>16.153824</v>
      </c>
      <c r="F175" s="105" t="n">
        <v>16.37113</v>
      </c>
      <c r="G175" s="105" t="n">
        <v>16.667448</v>
      </c>
      <c r="H175" s="105" t="n">
        <v>17.032183</v>
      </c>
      <c r="I175" s="105" t="n">
        <v>17.466902</v>
      </c>
      <c r="J175" s="105" t="n">
        <v>17.887001</v>
      </c>
      <c r="K175" s="105" t="n">
        <v>18.201229</v>
      </c>
      <c r="L175" s="105" t="n">
        <v>18.25646</v>
      </c>
      <c r="M175" s="105" t="n">
        <v>18.345524</v>
      </c>
      <c r="N175" s="105" t="n">
        <v>18.386238</v>
      </c>
      <c r="O175" s="105" t="n">
        <v>18.401806</v>
      </c>
      <c r="P175" s="105" t="n">
        <v>18.393192</v>
      </c>
      <c r="Q175" s="105" t="n">
        <v>18.371422</v>
      </c>
      <c r="R175" s="105" t="n">
        <v>18.353439</v>
      </c>
      <c r="S175" s="105" t="n">
        <v>18.338474</v>
      </c>
      <c r="T175" s="105" t="n">
        <v>18.327166</v>
      </c>
      <c r="U175" s="105" t="n">
        <v>18.318512</v>
      </c>
      <c r="V175" s="105" t="n">
        <v>18.311283</v>
      </c>
      <c r="W175" s="105" t="n">
        <v>18.30514</v>
      </c>
      <c r="X175" s="105" t="n">
        <v>18.299992</v>
      </c>
      <c r="Y175" s="105" t="n">
        <v>18.295383</v>
      </c>
      <c r="Z175" s="105" t="n">
        <v>18.291454</v>
      </c>
      <c r="AA175" s="105" t="n">
        <v>18.288172</v>
      </c>
      <c r="AB175" s="105" t="n">
        <v>18.279964</v>
      </c>
      <c r="AC175" s="105" t="n">
        <v>18.278406</v>
      </c>
      <c r="AD175" s="105" t="n">
        <v>18.277668</v>
      </c>
      <c r="AE175" s="105" t="n">
        <v>18.273069</v>
      </c>
      <c r="AF175" s="105" t="n">
        <v>18.27503</v>
      </c>
      <c r="AG175" s="105" t="n">
        <v>18.278301</v>
      </c>
      <c r="AH175" s="105" t="n">
        <v>18.282661</v>
      </c>
      <c r="AI175" s="103" t="n">
        <v>0.00465</v>
      </c>
      <c r="AJ175" s="106" t="n"/>
      <c r="AK175" s="104" t="n"/>
    </row>
    <row r="176" ht="15" customHeight="1" s="44">
      <c r="A176" s="62" t="inlineStr">
        <is>
          <t>FTE000:lm_mpg_new_Gas</t>
        </is>
      </c>
      <c r="B176" s="66" t="inlineStr">
        <is>
          <t xml:space="preserve">      Motor Gasoline</t>
        </is>
      </c>
      <c r="C176" s="105" t="n">
        <v>10.982303</v>
      </c>
      <c r="D176" s="105" t="n">
        <v>11.05205</v>
      </c>
      <c r="E176" s="105" t="n">
        <v>11.362957</v>
      </c>
      <c r="F176" s="105" t="n">
        <v>11.553221</v>
      </c>
      <c r="G176" s="105" t="n">
        <v>11.764845</v>
      </c>
      <c r="H176" s="105" t="n">
        <v>12.016485</v>
      </c>
      <c r="I176" s="105" t="n">
        <v>12.318313</v>
      </c>
      <c r="J176" s="105" t="n">
        <v>12.605974</v>
      </c>
      <c r="K176" s="105" t="n">
        <v>12.900951</v>
      </c>
      <c r="L176" s="105" t="n">
        <v>13.009373</v>
      </c>
      <c r="M176" s="105" t="n">
        <v>13.224117</v>
      </c>
      <c r="N176" s="105" t="n">
        <v>13.392348</v>
      </c>
      <c r="O176" s="105" t="n">
        <v>13.536885</v>
      </c>
      <c r="P176" s="105" t="n">
        <v>13.626534</v>
      </c>
      <c r="Q176" s="105" t="n">
        <v>13.662161</v>
      </c>
      <c r="R176" s="105" t="n">
        <v>13.688664</v>
      </c>
      <c r="S176" s="105" t="n">
        <v>13.71661</v>
      </c>
      <c r="T176" s="105" t="n">
        <v>13.595336</v>
      </c>
      <c r="U176" s="105" t="n">
        <v>13.636975</v>
      </c>
      <c r="V176" s="105" t="n">
        <v>13.688661</v>
      </c>
      <c r="W176" s="105" t="n">
        <v>13.749402</v>
      </c>
      <c r="X176" s="105" t="n">
        <v>13.82032</v>
      </c>
      <c r="Y176" s="105" t="n">
        <v>13.911472</v>
      </c>
      <c r="Z176" s="105" t="n">
        <v>14.018928</v>
      </c>
      <c r="AA176" s="105" t="n">
        <v>14.130243</v>
      </c>
      <c r="AB176" s="105" t="n">
        <v>14.234919</v>
      </c>
      <c r="AC176" s="105" t="n">
        <v>14.324709</v>
      </c>
      <c r="AD176" s="105" t="n">
        <v>14.401025</v>
      </c>
      <c r="AE176" s="105" t="n">
        <v>14.431746</v>
      </c>
      <c r="AF176" s="105" t="n">
        <v>14.463142</v>
      </c>
      <c r="AG176" s="105" t="n">
        <v>14.477657</v>
      </c>
      <c r="AH176" s="105" t="n">
        <v>14.496719</v>
      </c>
      <c r="AI176" s="103" t="n">
        <v>0.008996000000000001</v>
      </c>
      <c r="AJ176" s="106" t="n"/>
      <c r="AK176" s="104" t="n"/>
    </row>
    <row r="177" ht="15" customHeight="1" s="44">
      <c r="A177" s="62" t="inlineStr">
        <is>
          <t>FTE000:lm_mpg_new_Liq</t>
        </is>
      </c>
      <c r="B177" s="66" t="inlineStr">
        <is>
          <t xml:space="preserve">      Propane</t>
        </is>
      </c>
      <c r="C177" s="105" t="n">
        <v>12.17399</v>
      </c>
      <c r="D177" s="105" t="n">
        <v>12.207247</v>
      </c>
      <c r="E177" s="105" t="n">
        <v>12.355082</v>
      </c>
      <c r="F177" s="105" t="n">
        <v>12.458644</v>
      </c>
      <c r="G177" s="105" t="n">
        <v>12.605206</v>
      </c>
      <c r="H177" s="105" t="n">
        <v>12.801225</v>
      </c>
      <c r="I177" s="105" t="n">
        <v>13.053908</v>
      </c>
      <c r="J177" s="105" t="n">
        <v>13.354058</v>
      </c>
      <c r="K177" s="105" t="n">
        <v>13.676672</v>
      </c>
      <c r="L177" s="105" t="n">
        <v>13.745378</v>
      </c>
      <c r="M177" s="105" t="n">
        <v>13.918806</v>
      </c>
      <c r="N177" s="105" t="n">
        <v>14.053828</v>
      </c>
      <c r="O177" s="105" t="n">
        <v>14.147812</v>
      </c>
      <c r="P177" s="105" t="n">
        <v>14.18984</v>
      </c>
      <c r="Q177" s="105" t="n">
        <v>14.200593</v>
      </c>
      <c r="R177" s="105" t="n">
        <v>14.199894</v>
      </c>
      <c r="S177" s="105" t="n">
        <v>14.188663</v>
      </c>
      <c r="T177" s="105" t="n">
        <v>14.179311</v>
      </c>
      <c r="U177" s="105" t="n">
        <v>14.171576</v>
      </c>
      <c r="V177" s="105" t="n">
        <v>14.165271</v>
      </c>
      <c r="W177" s="105" t="n">
        <v>14.151152</v>
      </c>
      <c r="X177" s="105" t="n">
        <v>14.147625</v>
      </c>
      <c r="Y177" s="105" t="n">
        <v>14.145243</v>
      </c>
      <c r="Z177" s="105" t="n">
        <v>14.144108</v>
      </c>
      <c r="AA177" s="105" t="n">
        <v>14.144388</v>
      </c>
      <c r="AB177" s="105" t="n">
        <v>14.146143</v>
      </c>
      <c r="AC177" s="105" t="n">
        <v>14.149204</v>
      </c>
      <c r="AD177" s="105" t="n">
        <v>14.153306</v>
      </c>
      <c r="AE177" s="105" t="n">
        <v>14.157944</v>
      </c>
      <c r="AF177" s="105" t="n">
        <v>14.127242</v>
      </c>
      <c r="AG177" s="105" t="n">
        <v>14.142487</v>
      </c>
      <c r="AH177" s="105" t="n">
        <v>14.163594</v>
      </c>
      <c r="AI177" s="103" t="n">
        <v>0.004895</v>
      </c>
      <c r="AJ177" s="106" t="n"/>
      <c r="AK177" s="104" t="n"/>
    </row>
    <row r="178" ht="15" customHeight="1" s="44">
      <c r="A178" s="62" t="inlineStr">
        <is>
          <t>FTE000:lm_mpg_new_NGas</t>
        </is>
      </c>
      <c r="B178" s="66" t="inlineStr">
        <is>
          <t xml:space="preserve">      Compressed/Liquefied Natural Gas</t>
        </is>
      </c>
      <c r="C178" s="105" t="n">
        <v>12.041198</v>
      </c>
      <c r="D178" s="105" t="n">
        <v>12.075239</v>
      </c>
      <c r="E178" s="105" t="n">
        <v>12.249382</v>
      </c>
      <c r="F178" s="105" t="n">
        <v>12.364997</v>
      </c>
      <c r="G178" s="105" t="n">
        <v>12.524848</v>
      </c>
      <c r="H178" s="105" t="n">
        <v>12.735784</v>
      </c>
      <c r="I178" s="105" t="n">
        <v>13.000175</v>
      </c>
      <c r="J178" s="105" t="n">
        <v>13.282722</v>
      </c>
      <c r="K178" s="105" t="n">
        <v>13.579573</v>
      </c>
      <c r="L178" s="105" t="n">
        <v>13.58147</v>
      </c>
      <c r="M178" s="105" t="n">
        <v>13.684814</v>
      </c>
      <c r="N178" s="105" t="n">
        <v>13.771167</v>
      </c>
      <c r="O178" s="105" t="n">
        <v>13.824059</v>
      </c>
      <c r="P178" s="105" t="n">
        <v>13.835372</v>
      </c>
      <c r="Q178" s="105" t="n">
        <v>13.808502</v>
      </c>
      <c r="R178" s="105" t="n">
        <v>13.759385</v>
      </c>
      <c r="S178" s="105" t="n">
        <v>13.715176</v>
      </c>
      <c r="T178" s="105" t="n">
        <v>13.67172</v>
      </c>
      <c r="U178" s="105" t="n">
        <v>13.638633</v>
      </c>
      <c r="V178" s="105" t="n">
        <v>13.607639</v>
      </c>
      <c r="W178" s="105" t="n">
        <v>13.57661</v>
      </c>
      <c r="X178" s="105" t="n">
        <v>13.547029</v>
      </c>
      <c r="Y178" s="105" t="n">
        <v>13.518987</v>
      </c>
      <c r="Z178" s="105" t="n">
        <v>13.495782</v>
      </c>
      <c r="AA178" s="105" t="n">
        <v>13.473947</v>
      </c>
      <c r="AB178" s="105" t="n">
        <v>13.453491</v>
      </c>
      <c r="AC178" s="105" t="n">
        <v>13.434054</v>
      </c>
      <c r="AD178" s="105" t="n">
        <v>13.416242</v>
      </c>
      <c r="AE178" s="105" t="n">
        <v>13.399222</v>
      </c>
      <c r="AF178" s="105" t="n">
        <v>13.388555</v>
      </c>
      <c r="AG178" s="105" t="n">
        <v>13.378608</v>
      </c>
      <c r="AH178" s="105" t="n">
        <v>13.369485</v>
      </c>
      <c r="AI178" s="103" t="n">
        <v>0.003381</v>
      </c>
      <c r="AJ178" s="106" t="n"/>
      <c r="AK178" s="104" t="n"/>
    </row>
    <row r="179" ht="15" customHeight="1" s="44">
      <c r="A179" s="62" t="inlineStr">
        <is>
          <t>FTE000:lm_mpg_new_Ethfl</t>
        </is>
      </c>
      <c r="B179" s="66" t="inlineStr">
        <is>
          <t xml:space="preserve">      Ethanol-Flex Fuel</t>
        </is>
      </c>
      <c r="C179" s="105" t="n">
        <v>10.610325</v>
      </c>
      <c r="D179" s="105" t="n">
        <v>10.709913</v>
      </c>
      <c r="E179" s="105" t="n">
        <v>11.050867</v>
      </c>
      <c r="F179" s="105" t="n">
        <v>11.259223</v>
      </c>
      <c r="G179" s="105" t="n">
        <v>11.488021</v>
      </c>
      <c r="H179" s="105" t="n">
        <v>11.753047</v>
      </c>
      <c r="I179" s="105" t="n">
        <v>12.058527</v>
      </c>
      <c r="J179" s="105" t="n">
        <v>12.372031</v>
      </c>
      <c r="K179" s="105" t="n">
        <v>12.684063</v>
      </c>
      <c r="L179" s="105" t="n">
        <v>12.786493</v>
      </c>
      <c r="M179" s="105" t="n">
        <v>12.959385</v>
      </c>
      <c r="N179" s="105" t="n">
        <v>13.120592</v>
      </c>
      <c r="O179" s="105" t="n">
        <v>13.244595</v>
      </c>
      <c r="P179" s="105" t="n">
        <v>13.2978</v>
      </c>
      <c r="Q179" s="105" t="n">
        <v>13.300013</v>
      </c>
      <c r="R179" s="105" t="n">
        <v>13.295665</v>
      </c>
      <c r="S179" s="105" t="n">
        <v>13.293401</v>
      </c>
      <c r="T179" s="105" t="n">
        <v>13.153244</v>
      </c>
      <c r="U179" s="105" t="n">
        <v>13.165462</v>
      </c>
      <c r="V179" s="105" t="n">
        <v>13.18522</v>
      </c>
      <c r="W179" s="105" t="n">
        <v>13.215465</v>
      </c>
      <c r="X179" s="105" t="n">
        <v>13.275074</v>
      </c>
      <c r="Y179" s="105" t="n">
        <v>13.335015</v>
      </c>
      <c r="Z179" s="105" t="n">
        <v>13.400862</v>
      </c>
      <c r="AA179" s="105" t="n">
        <v>13.470009</v>
      </c>
      <c r="AB179" s="105" t="n">
        <v>13.532146</v>
      </c>
      <c r="AC179" s="105" t="n">
        <v>13.588974</v>
      </c>
      <c r="AD179" s="105" t="n">
        <v>13.626767</v>
      </c>
      <c r="AE179" s="105" t="n">
        <v>13.626595</v>
      </c>
      <c r="AF179" s="105" t="n">
        <v>13.62647</v>
      </c>
      <c r="AG179" s="105" t="n">
        <v>13.652269</v>
      </c>
      <c r="AH179" s="105" t="n">
        <v>13.679828</v>
      </c>
      <c r="AI179" s="103" t="n">
        <v>0.008229999999999999</v>
      </c>
      <c r="AJ179" s="106" t="n"/>
      <c r="AK179" s="104" t="n"/>
    </row>
    <row r="180" ht="15" customHeight="1" s="44">
      <c r="A180" s="62" t="inlineStr">
        <is>
          <t>FTE000:lm_mpg_new_lectr</t>
        </is>
      </c>
      <c r="B180" s="66" t="inlineStr">
        <is>
          <t xml:space="preserve">      Electric</t>
        </is>
      </c>
      <c r="C180" s="105" t="n">
        <v>26.787325</v>
      </c>
      <c r="D180" s="105" t="n">
        <v>26.787325</v>
      </c>
      <c r="E180" s="105" t="n">
        <v>26.950548</v>
      </c>
      <c r="F180" s="105" t="n">
        <v>27.066061</v>
      </c>
      <c r="G180" s="105" t="n">
        <v>27.186705</v>
      </c>
      <c r="H180" s="105" t="n">
        <v>27.351543</v>
      </c>
      <c r="I180" s="105" t="n">
        <v>27.570593</v>
      </c>
      <c r="J180" s="105" t="n">
        <v>27.848465</v>
      </c>
      <c r="K180" s="105" t="n">
        <v>28.186659</v>
      </c>
      <c r="L180" s="105" t="n">
        <v>28.383816</v>
      </c>
      <c r="M180" s="105" t="n">
        <v>28.708372</v>
      </c>
      <c r="N180" s="105" t="n">
        <v>28.982939</v>
      </c>
      <c r="O180" s="105" t="n">
        <v>29.158928</v>
      </c>
      <c r="P180" s="105" t="n">
        <v>29.2202</v>
      </c>
      <c r="Q180" s="105" t="n">
        <v>29.238834</v>
      </c>
      <c r="R180" s="105" t="n">
        <v>29.213278</v>
      </c>
      <c r="S180" s="105" t="n">
        <v>29.242924</v>
      </c>
      <c r="T180" s="105" t="n">
        <v>29.269352</v>
      </c>
      <c r="U180" s="105" t="n">
        <v>29.291002</v>
      </c>
      <c r="V180" s="105" t="n">
        <v>29.30895</v>
      </c>
      <c r="W180" s="105" t="n">
        <v>29.32321</v>
      </c>
      <c r="X180" s="105" t="n">
        <v>29.334188</v>
      </c>
      <c r="Y180" s="105" t="n">
        <v>29.343019</v>
      </c>
      <c r="Z180" s="105" t="n">
        <v>29.349813</v>
      </c>
      <c r="AA180" s="105" t="n">
        <v>29.354443</v>
      </c>
      <c r="AB180" s="105" t="n">
        <v>29.355064</v>
      </c>
      <c r="AC180" s="105" t="n">
        <v>29.355101</v>
      </c>
      <c r="AD180" s="105" t="n">
        <v>29.355104</v>
      </c>
      <c r="AE180" s="105" t="n">
        <v>29.355101</v>
      </c>
      <c r="AF180" s="105" t="n">
        <v>29.355104</v>
      </c>
      <c r="AG180" s="105" t="n">
        <v>29.355106</v>
      </c>
      <c r="AH180" s="105" t="n">
        <v>29.355104</v>
      </c>
      <c r="AI180" s="103" t="n">
        <v>0.002957</v>
      </c>
      <c r="AJ180" s="106" t="n"/>
      <c r="AK180" s="104" t="n"/>
    </row>
    <row r="181" ht="15" customHeight="1" s="44">
      <c r="A181" s="62" t="inlineStr">
        <is>
          <t>FTE000:lm_mpg_new_PlgDs</t>
        </is>
      </c>
      <c r="B181" s="66" t="inlineStr">
        <is>
          <t xml:space="preserve">      Plug-in Diesel Hybrid</t>
        </is>
      </c>
      <c r="C181" s="105" t="n">
        <v>0</v>
      </c>
      <c r="D181" s="105" t="n">
        <v>22.487862</v>
      </c>
      <c r="E181" s="105" t="n">
        <v>22.936607</v>
      </c>
      <c r="F181" s="105" t="n">
        <v>23.303875</v>
      </c>
      <c r="G181" s="105" t="n">
        <v>23.698215</v>
      </c>
      <c r="H181" s="105" t="n">
        <v>24.210663</v>
      </c>
      <c r="I181" s="105" t="n">
        <v>24.896505</v>
      </c>
      <c r="J181" s="105" t="n">
        <v>25.681921</v>
      </c>
      <c r="K181" s="105" t="n">
        <v>26.575504</v>
      </c>
      <c r="L181" s="105" t="n">
        <v>26.958759</v>
      </c>
      <c r="M181" s="105" t="n">
        <v>27.663181</v>
      </c>
      <c r="N181" s="105" t="n">
        <v>28.188143</v>
      </c>
      <c r="O181" s="105" t="n">
        <v>28.478565</v>
      </c>
      <c r="P181" s="105" t="n">
        <v>28.541342</v>
      </c>
      <c r="Q181" s="105" t="n">
        <v>28.55485</v>
      </c>
      <c r="R181" s="105" t="n">
        <v>28.554604</v>
      </c>
      <c r="S181" s="105" t="n">
        <v>28.543713</v>
      </c>
      <c r="T181" s="105" t="n">
        <v>28.534615</v>
      </c>
      <c r="U181" s="105" t="n">
        <v>28.526482</v>
      </c>
      <c r="V181" s="105" t="n">
        <v>28.519625</v>
      </c>
      <c r="W181" s="105" t="n">
        <v>28.513811</v>
      </c>
      <c r="X181" s="105" t="n">
        <v>28.508783</v>
      </c>
      <c r="Y181" s="105" t="n">
        <v>28.504524</v>
      </c>
      <c r="Z181" s="105" t="n">
        <v>28.500961</v>
      </c>
      <c r="AA181" s="105" t="n">
        <v>28.498081</v>
      </c>
      <c r="AB181" s="105" t="n">
        <v>28.495825</v>
      </c>
      <c r="AC181" s="105" t="n">
        <v>28.494091</v>
      </c>
      <c r="AD181" s="105" t="n">
        <v>28.492794</v>
      </c>
      <c r="AE181" s="105" t="n">
        <v>28.491941</v>
      </c>
      <c r="AF181" s="105" t="n">
        <v>28.491484</v>
      </c>
      <c r="AG181" s="105" t="n">
        <v>28.500711</v>
      </c>
      <c r="AH181" s="105" t="n">
        <v>28.522314</v>
      </c>
      <c r="AI181" s="103" t="inlineStr">
        <is>
          <t>- -</t>
        </is>
      </c>
      <c r="AJ181" s="106" t="n"/>
      <c r="AK181" s="104" t="n"/>
    </row>
    <row r="182" ht="15" customHeight="1" s="44">
      <c r="A182" s="62" t="inlineStr">
        <is>
          <t>FTE000:lm_mpg_new_PlgGs</t>
        </is>
      </c>
      <c r="B182" s="66" t="inlineStr">
        <is>
          <t xml:space="preserve">      Plug-in Gasoline Hybrid</t>
        </is>
      </c>
      <c r="C182" s="105" t="n">
        <v>0</v>
      </c>
      <c r="D182" s="105" t="n">
        <v>17.978458</v>
      </c>
      <c r="E182" s="105" t="n">
        <v>18.38475</v>
      </c>
      <c r="F182" s="105" t="n">
        <v>18.509783</v>
      </c>
      <c r="G182" s="105" t="n">
        <v>18.643955</v>
      </c>
      <c r="H182" s="105" t="n">
        <v>18.827602</v>
      </c>
      <c r="I182" s="105" t="n">
        <v>19.081377</v>
      </c>
      <c r="J182" s="105" t="n">
        <v>19.36725</v>
      </c>
      <c r="K182" s="105" t="n">
        <v>19.716135</v>
      </c>
      <c r="L182" s="105" t="n">
        <v>19.824932</v>
      </c>
      <c r="M182" s="105" t="n">
        <v>20.074278</v>
      </c>
      <c r="N182" s="105" t="n">
        <v>20.267632</v>
      </c>
      <c r="O182" s="105" t="n">
        <v>20.409233</v>
      </c>
      <c r="P182" s="105" t="n">
        <v>20.490761</v>
      </c>
      <c r="Q182" s="105" t="n">
        <v>20.524866</v>
      </c>
      <c r="R182" s="105" t="n">
        <v>20.538214</v>
      </c>
      <c r="S182" s="105" t="n">
        <v>20.542965</v>
      </c>
      <c r="T182" s="105" t="n">
        <v>20.454268</v>
      </c>
      <c r="U182" s="105" t="n">
        <v>20.459389</v>
      </c>
      <c r="V182" s="105" t="n">
        <v>20.468161</v>
      </c>
      <c r="W182" s="105" t="n">
        <v>20.480989</v>
      </c>
      <c r="X182" s="105" t="n">
        <v>20.473053</v>
      </c>
      <c r="Y182" s="105" t="n">
        <v>20.497604</v>
      </c>
      <c r="Z182" s="105" t="n">
        <v>20.526625</v>
      </c>
      <c r="AA182" s="105" t="n">
        <v>20.560326</v>
      </c>
      <c r="AB182" s="105" t="n">
        <v>20.598198</v>
      </c>
      <c r="AC182" s="105" t="n">
        <v>20.609852</v>
      </c>
      <c r="AD182" s="105" t="n">
        <v>20.658335</v>
      </c>
      <c r="AE182" s="105" t="n">
        <v>20.710789</v>
      </c>
      <c r="AF182" s="105" t="n">
        <v>20.766069</v>
      </c>
      <c r="AG182" s="105" t="n">
        <v>20.824072</v>
      </c>
      <c r="AH182" s="105" t="n">
        <v>20.884277</v>
      </c>
      <c r="AI182" s="103" t="inlineStr">
        <is>
          <t>- -</t>
        </is>
      </c>
      <c r="AJ182" s="106" t="n"/>
      <c r="AK182" s="104" t="n"/>
    </row>
    <row r="183" ht="15" customHeight="1" s="44">
      <c r="A183" s="62" t="inlineStr">
        <is>
          <t>FTE000:lm_mpg_new_FuCel</t>
        </is>
      </c>
      <c r="B183" s="66" t="inlineStr">
        <is>
          <t xml:space="preserve">      Fuel Cell</t>
        </is>
      </c>
      <c r="C183" s="105" t="n">
        <v>0</v>
      </c>
      <c r="D183" s="105" t="n">
        <v>18.347479</v>
      </c>
      <c r="E183" s="105" t="n">
        <v>16.244858</v>
      </c>
      <c r="F183" s="105" t="n">
        <v>16.244858</v>
      </c>
      <c r="G183" s="105" t="n">
        <v>16.244858</v>
      </c>
      <c r="H183" s="105" t="n">
        <v>16.244858</v>
      </c>
      <c r="I183" s="105" t="n">
        <v>16.244858</v>
      </c>
      <c r="J183" s="105" t="n">
        <v>16.244858</v>
      </c>
      <c r="K183" s="105" t="n">
        <v>16.244858</v>
      </c>
      <c r="L183" s="105" t="n">
        <v>16.244858</v>
      </c>
      <c r="M183" s="105" t="n">
        <v>16.244858</v>
      </c>
      <c r="N183" s="105" t="n">
        <v>16.244858</v>
      </c>
      <c r="O183" s="105" t="n">
        <v>16.244858</v>
      </c>
      <c r="P183" s="105" t="n">
        <v>16.244858</v>
      </c>
      <c r="Q183" s="105" t="n">
        <v>16.244858</v>
      </c>
      <c r="R183" s="105" t="n">
        <v>16.244858</v>
      </c>
      <c r="S183" s="105" t="n">
        <v>16.244858</v>
      </c>
      <c r="T183" s="105" t="n">
        <v>16.244858</v>
      </c>
      <c r="U183" s="105" t="n">
        <v>16.244858</v>
      </c>
      <c r="V183" s="105" t="n">
        <v>16.244858</v>
      </c>
      <c r="W183" s="105" t="n">
        <v>16.244858</v>
      </c>
      <c r="X183" s="105" t="n">
        <v>16.244858</v>
      </c>
      <c r="Y183" s="105" t="n">
        <v>16.244858</v>
      </c>
      <c r="Z183" s="105" t="n">
        <v>16.244858</v>
      </c>
      <c r="AA183" s="105" t="n">
        <v>16.244858</v>
      </c>
      <c r="AB183" s="105" t="n">
        <v>16.244858</v>
      </c>
      <c r="AC183" s="105" t="n">
        <v>16.244858</v>
      </c>
      <c r="AD183" s="105" t="n">
        <v>16.244858</v>
      </c>
      <c r="AE183" s="105" t="n">
        <v>16.244858</v>
      </c>
      <c r="AF183" s="105" t="n">
        <v>16.244858</v>
      </c>
      <c r="AG183" s="105" t="n">
        <v>16.244858</v>
      </c>
      <c r="AH183" s="105" t="n">
        <v>16.244858</v>
      </c>
      <c r="AI183" s="103" t="inlineStr">
        <is>
          <t>- -</t>
        </is>
      </c>
      <c r="AJ183" s="106" t="n"/>
      <c r="AK183" s="104" t="n"/>
    </row>
    <row r="184" ht="15" customHeight="1" s="44">
      <c r="A184" s="62" t="inlineStr">
        <is>
          <t>FTE000:lm_mpg_new_total</t>
        </is>
      </c>
      <c r="B184" s="66" t="inlineStr">
        <is>
          <t xml:space="preserve">        Light Medium Average</t>
        </is>
      </c>
      <c r="C184" s="105" t="n">
        <v>14.746924</v>
      </c>
      <c r="D184" s="105" t="n">
        <v>14.810667</v>
      </c>
      <c r="E184" s="105" t="n">
        <v>15.057954</v>
      </c>
      <c r="F184" s="105" t="n">
        <v>15.25329</v>
      </c>
      <c r="G184" s="105" t="n">
        <v>15.510656</v>
      </c>
      <c r="H184" s="105" t="n">
        <v>15.828522</v>
      </c>
      <c r="I184" s="105" t="n">
        <v>16.213882</v>
      </c>
      <c r="J184" s="105" t="n">
        <v>16.584883</v>
      </c>
      <c r="K184" s="105" t="n">
        <v>16.879576</v>
      </c>
      <c r="L184" s="105" t="n">
        <v>16.94352</v>
      </c>
      <c r="M184" s="105" t="n">
        <v>17.055088</v>
      </c>
      <c r="N184" s="105" t="n">
        <v>17.12221</v>
      </c>
      <c r="O184" s="105" t="n">
        <v>17.160734</v>
      </c>
      <c r="P184" s="105" t="n">
        <v>17.163105</v>
      </c>
      <c r="Q184" s="105" t="n">
        <v>17.141998</v>
      </c>
      <c r="R184" s="105" t="n">
        <v>17.121689</v>
      </c>
      <c r="S184" s="105" t="n">
        <v>17.103891</v>
      </c>
      <c r="T184" s="105" t="n">
        <v>17.038971</v>
      </c>
      <c r="U184" s="105" t="n">
        <v>17.02903</v>
      </c>
      <c r="V184" s="105" t="n">
        <v>17.028341</v>
      </c>
      <c r="W184" s="105" t="n">
        <v>17.037998</v>
      </c>
      <c r="X184" s="105" t="n">
        <v>17.046396</v>
      </c>
      <c r="Y184" s="105" t="n">
        <v>17.061281</v>
      </c>
      <c r="Z184" s="105" t="n">
        <v>17.08123</v>
      </c>
      <c r="AA184" s="105" t="n">
        <v>17.10335</v>
      </c>
      <c r="AB184" s="105" t="n">
        <v>17.122034</v>
      </c>
      <c r="AC184" s="105" t="n">
        <v>17.13962</v>
      </c>
      <c r="AD184" s="105" t="n">
        <v>17.153608</v>
      </c>
      <c r="AE184" s="105" t="n">
        <v>17.149851</v>
      </c>
      <c r="AF184" s="105" t="n">
        <v>17.149319</v>
      </c>
      <c r="AG184" s="105" t="n">
        <v>17.144802</v>
      </c>
      <c r="AH184" s="105" t="n">
        <v>17.142405</v>
      </c>
      <c r="AI184" s="103" t="n">
        <v>0.004867</v>
      </c>
      <c r="AJ184" s="106" t="n"/>
      <c r="AK184" s="104" t="n"/>
    </row>
    <row r="185" ht="15" customHeight="1" s="44">
      <c r="A185" s="58" t="n"/>
      <c r="B185" s="65" t="inlineStr">
        <is>
          <t xml:space="preserve">    Medium</t>
        </is>
      </c>
      <c r="C185" s="58" t="n"/>
      <c r="D185" s="58" t="n"/>
      <c r="E185" s="58" t="n"/>
      <c r="F185" s="58" t="n"/>
      <c r="G185" s="58" t="n"/>
      <c r="H185" s="58" t="n"/>
      <c r="I185" s="58" t="n"/>
      <c r="J185" s="58" t="n"/>
      <c r="K185" s="58" t="n"/>
      <c r="L185" s="58" t="n"/>
      <c r="M185" s="58" t="n"/>
      <c r="N185" s="58" t="n"/>
      <c r="O185" s="58" t="n"/>
      <c r="P185" s="58" t="n"/>
      <c r="Q185" s="58" t="n"/>
      <c r="R185" s="58" t="n"/>
      <c r="S185" s="58" t="n"/>
      <c r="T185" s="58" t="n"/>
      <c r="U185" s="58" t="n"/>
      <c r="V185" s="58" t="n"/>
      <c r="W185" s="58" t="n"/>
      <c r="X185" s="58" t="n"/>
      <c r="Y185" s="58" t="n"/>
      <c r="Z185" s="58" t="n"/>
      <c r="AA185" s="58" t="n"/>
      <c r="AB185" s="58" t="n"/>
      <c r="AC185" s="58" t="n"/>
      <c r="AD185" s="58" t="n"/>
      <c r="AE185" s="58" t="n"/>
      <c r="AF185" s="58" t="n"/>
      <c r="AG185" s="58" t="n"/>
      <c r="AH185" s="58" t="n"/>
      <c r="AI185" s="58" t="n"/>
    </row>
    <row r="186" ht="15" customHeight="1" s="44">
      <c r="A186" s="62" t="inlineStr">
        <is>
          <t>FTE000:ma_Diesel</t>
        </is>
      </c>
      <c r="B186" s="66" t="inlineStr">
        <is>
          <t xml:space="preserve">      Diesel</t>
        </is>
      </c>
      <c r="C186" s="105" t="n">
        <v>9.627988999999999</v>
      </c>
      <c r="D186" s="105" t="n">
        <v>9.667111999999999</v>
      </c>
      <c r="E186" s="105" t="n">
        <v>9.987518</v>
      </c>
      <c r="F186" s="105" t="n">
        <v>10.170784</v>
      </c>
      <c r="G186" s="105" t="n">
        <v>10.4141</v>
      </c>
      <c r="H186" s="105" t="n">
        <v>10.708048</v>
      </c>
      <c r="I186" s="105" t="n">
        <v>11.04224</v>
      </c>
      <c r="J186" s="105" t="n">
        <v>11.375086</v>
      </c>
      <c r="K186" s="105" t="n">
        <v>11.737513</v>
      </c>
      <c r="L186" s="105" t="n">
        <v>11.92095</v>
      </c>
      <c r="M186" s="105" t="n">
        <v>12.235959</v>
      </c>
      <c r="N186" s="105" t="n">
        <v>12.521532</v>
      </c>
      <c r="O186" s="105" t="n">
        <v>12.784723</v>
      </c>
      <c r="P186" s="105" t="n">
        <v>12.920662</v>
      </c>
      <c r="Q186" s="105" t="n">
        <v>12.916271</v>
      </c>
      <c r="R186" s="105" t="n">
        <v>12.912498</v>
      </c>
      <c r="S186" s="105" t="n">
        <v>12.909034</v>
      </c>
      <c r="T186" s="105" t="n">
        <v>12.906145</v>
      </c>
      <c r="U186" s="105" t="n">
        <v>12.903797</v>
      </c>
      <c r="V186" s="105" t="n">
        <v>12.901917</v>
      </c>
      <c r="W186" s="105" t="n">
        <v>12.900428</v>
      </c>
      <c r="X186" s="105" t="n">
        <v>12.899246</v>
      </c>
      <c r="Y186" s="105" t="n">
        <v>12.898365</v>
      </c>
      <c r="Z186" s="105" t="n">
        <v>12.897755</v>
      </c>
      <c r="AA186" s="105" t="n">
        <v>12.896927</v>
      </c>
      <c r="AB186" s="105" t="n">
        <v>12.896331</v>
      </c>
      <c r="AC186" s="105" t="n">
        <v>12.895953</v>
      </c>
      <c r="AD186" s="105" t="n">
        <v>12.89575</v>
      </c>
      <c r="AE186" s="105" t="n">
        <v>12.879478</v>
      </c>
      <c r="AF186" s="105" t="n">
        <v>12.882497</v>
      </c>
      <c r="AG186" s="105" t="n">
        <v>12.887113</v>
      </c>
      <c r="AH186" s="105" t="n">
        <v>12.897583</v>
      </c>
      <c r="AI186" s="103" t="n">
        <v>0.009476</v>
      </c>
      <c r="AJ186" s="106" t="n"/>
      <c r="AK186" s="104" t="n"/>
    </row>
    <row r="187" ht="15" customHeight="1" s="44">
      <c r="A187" s="62" t="inlineStr">
        <is>
          <t>FTE000:ma_Gasoline</t>
        </is>
      </c>
      <c r="B187" s="66" t="inlineStr">
        <is>
          <t xml:space="preserve">      Motor Gasoline</t>
        </is>
      </c>
      <c r="C187" s="105" t="n">
        <v>7.047481</v>
      </c>
      <c r="D187" s="105" t="n">
        <v>7.073248</v>
      </c>
      <c r="E187" s="105" t="n">
        <v>7.296373</v>
      </c>
      <c r="F187" s="105" t="n">
        <v>7.412623</v>
      </c>
      <c r="G187" s="105" t="n">
        <v>7.550284</v>
      </c>
      <c r="H187" s="105" t="n">
        <v>7.722884</v>
      </c>
      <c r="I187" s="105" t="n">
        <v>7.928922</v>
      </c>
      <c r="J187" s="105" t="n">
        <v>8.140974999999999</v>
      </c>
      <c r="K187" s="105" t="n">
        <v>8.379666</v>
      </c>
      <c r="L187" s="105" t="n">
        <v>8.467821000000001</v>
      </c>
      <c r="M187" s="105" t="n">
        <v>8.678798</v>
      </c>
      <c r="N187" s="105" t="n">
        <v>8.867188000000001</v>
      </c>
      <c r="O187" s="105" t="n">
        <v>9.043528</v>
      </c>
      <c r="P187" s="105" t="n">
        <v>9.163548</v>
      </c>
      <c r="Q187" s="105" t="n">
        <v>9.20715</v>
      </c>
      <c r="R187" s="105" t="n">
        <v>9.205688</v>
      </c>
      <c r="S187" s="105" t="n">
        <v>9.20471</v>
      </c>
      <c r="T187" s="105" t="n">
        <v>9.203785999999999</v>
      </c>
      <c r="U187" s="105" t="n">
        <v>9.202821999999999</v>
      </c>
      <c r="V187" s="105" t="n">
        <v>9.201817</v>
      </c>
      <c r="W187" s="105" t="n">
        <v>9.200773</v>
      </c>
      <c r="X187" s="105" t="n">
        <v>9.199693</v>
      </c>
      <c r="Y187" s="105" t="n">
        <v>9.198567000000001</v>
      </c>
      <c r="Z187" s="105" t="n">
        <v>9.197414</v>
      </c>
      <c r="AA187" s="105" t="n">
        <v>9.196664999999999</v>
      </c>
      <c r="AB187" s="105" t="n">
        <v>9.195881</v>
      </c>
      <c r="AC187" s="105" t="n">
        <v>9.195064</v>
      </c>
      <c r="AD187" s="105" t="n">
        <v>9.19421</v>
      </c>
      <c r="AE187" s="105" t="n">
        <v>9.193317</v>
      </c>
      <c r="AF187" s="105" t="n">
        <v>9.192379000000001</v>
      </c>
      <c r="AG187" s="105" t="n">
        <v>9.191402999999999</v>
      </c>
      <c r="AH187" s="105" t="n">
        <v>9.190416000000001</v>
      </c>
      <c r="AI187" s="103" t="n">
        <v>0.008600999999999999</v>
      </c>
      <c r="AJ187" s="106" t="n"/>
      <c r="AK187" s="104" t="n"/>
    </row>
    <row r="188" ht="15" customHeight="1" s="44">
      <c r="A188" s="62" t="inlineStr">
        <is>
          <t>FTE000:ma_LiquefiedPetr</t>
        </is>
      </c>
      <c r="B188" s="66" t="inlineStr">
        <is>
          <t xml:space="preserve">      Propane</t>
        </is>
      </c>
      <c r="C188" s="105" t="n">
        <v>7.117485</v>
      </c>
      <c r="D188" s="105" t="n">
        <v>7.146706</v>
      </c>
      <c r="E188" s="105" t="n">
        <v>7.383017</v>
      </c>
      <c r="F188" s="105" t="n">
        <v>7.513676</v>
      </c>
      <c r="G188" s="105" t="n">
        <v>7.691078</v>
      </c>
      <c r="H188" s="105" t="n">
        <v>7.908839</v>
      </c>
      <c r="I188" s="105" t="n">
        <v>8.164248000000001</v>
      </c>
      <c r="J188" s="105" t="n">
        <v>8.409475</v>
      </c>
      <c r="K188" s="105" t="n">
        <v>8.653969999999999</v>
      </c>
      <c r="L188" s="105" t="n">
        <v>8.749069</v>
      </c>
      <c r="M188" s="105" t="n">
        <v>8.961682</v>
      </c>
      <c r="N188" s="105" t="n">
        <v>9.150197</v>
      </c>
      <c r="O188" s="105" t="n">
        <v>9.323968000000001</v>
      </c>
      <c r="P188" s="105" t="n">
        <v>9.438737</v>
      </c>
      <c r="Q188" s="105" t="n">
        <v>9.477658</v>
      </c>
      <c r="R188" s="105" t="n">
        <v>9.479832</v>
      </c>
      <c r="S188" s="105" t="n">
        <v>9.477220000000001</v>
      </c>
      <c r="T188" s="105" t="n">
        <v>9.474747000000001</v>
      </c>
      <c r="U188" s="105" t="n">
        <v>9.473445</v>
      </c>
      <c r="V188" s="105" t="n">
        <v>9.473402999999999</v>
      </c>
      <c r="W188" s="105" t="n">
        <v>9.473371999999999</v>
      </c>
      <c r="X188" s="105" t="n">
        <v>9.473345</v>
      </c>
      <c r="Y188" s="105" t="n">
        <v>9.473324</v>
      </c>
      <c r="Z188" s="105" t="n">
        <v>9.473307</v>
      </c>
      <c r="AA188" s="105" t="n">
        <v>9.473292000000001</v>
      </c>
      <c r="AB188" s="105" t="n">
        <v>9.473279</v>
      </c>
      <c r="AC188" s="105" t="n">
        <v>9.473269999999999</v>
      </c>
      <c r="AD188" s="105" t="n">
        <v>9.473262</v>
      </c>
      <c r="AE188" s="105" t="n">
        <v>9.473255</v>
      </c>
      <c r="AF188" s="105" t="n">
        <v>9.473248999999999</v>
      </c>
      <c r="AG188" s="105" t="n">
        <v>9.473246</v>
      </c>
      <c r="AH188" s="105" t="n">
        <v>9.473240000000001</v>
      </c>
      <c r="AI188" s="103" t="n">
        <v>0.009266</v>
      </c>
      <c r="AJ188" s="106" t="n"/>
      <c r="AK188" s="104" t="n"/>
    </row>
    <row r="189" ht="15" customHeight="1" s="44">
      <c r="A189" s="62" t="inlineStr">
        <is>
          <t>FTE000:ma_CompressedNat</t>
        </is>
      </c>
      <c r="B189" s="66" t="inlineStr">
        <is>
          <t xml:space="preserve">      Compressed/Liquefied Natural Gas</t>
        </is>
      </c>
      <c r="C189" s="105" t="n">
        <v>6.947856</v>
      </c>
      <c r="D189" s="105" t="n">
        <v>6.998529</v>
      </c>
      <c r="E189" s="105" t="n">
        <v>7.238242</v>
      </c>
      <c r="F189" s="105" t="n">
        <v>7.377197</v>
      </c>
      <c r="G189" s="105" t="n">
        <v>7.561073</v>
      </c>
      <c r="H189" s="105" t="n">
        <v>7.79494</v>
      </c>
      <c r="I189" s="105" t="n">
        <v>8.071866999999999</v>
      </c>
      <c r="J189" s="105" t="n">
        <v>8.370186</v>
      </c>
      <c r="K189" s="105" t="n">
        <v>8.657142</v>
      </c>
      <c r="L189" s="105" t="n">
        <v>8.778086999999999</v>
      </c>
      <c r="M189" s="105" t="n">
        <v>9.007669</v>
      </c>
      <c r="N189" s="105" t="n">
        <v>9.210656999999999</v>
      </c>
      <c r="O189" s="105" t="n">
        <v>9.393190000000001</v>
      </c>
      <c r="P189" s="105" t="n">
        <v>9.510104999999999</v>
      </c>
      <c r="Q189" s="105" t="n">
        <v>9.543087</v>
      </c>
      <c r="R189" s="105" t="n">
        <v>9.545356</v>
      </c>
      <c r="S189" s="105" t="n">
        <v>9.546027</v>
      </c>
      <c r="T189" s="105" t="n">
        <v>9.547094</v>
      </c>
      <c r="U189" s="105" t="n">
        <v>9.548488000000001</v>
      </c>
      <c r="V189" s="105" t="n">
        <v>9.550271</v>
      </c>
      <c r="W189" s="105" t="n">
        <v>9.552432</v>
      </c>
      <c r="X189" s="105" t="n">
        <v>9.554710999999999</v>
      </c>
      <c r="Y189" s="105" t="n">
        <v>9.557790000000001</v>
      </c>
      <c r="Z189" s="105" t="n">
        <v>9.561225</v>
      </c>
      <c r="AA189" s="105" t="n">
        <v>9.565014</v>
      </c>
      <c r="AB189" s="105" t="n">
        <v>9.569153</v>
      </c>
      <c r="AC189" s="105" t="n">
        <v>9.573634</v>
      </c>
      <c r="AD189" s="105" t="n">
        <v>9.578459000000001</v>
      </c>
      <c r="AE189" s="105" t="n">
        <v>9.583619000000001</v>
      </c>
      <c r="AF189" s="105" t="n">
        <v>9.589497</v>
      </c>
      <c r="AG189" s="105" t="n">
        <v>9.595224999999999</v>
      </c>
      <c r="AH189" s="105" t="n">
        <v>9.598461</v>
      </c>
      <c r="AI189" s="103" t="n">
        <v>0.010479</v>
      </c>
      <c r="AJ189" s="106" t="n"/>
      <c r="AK189" s="104" t="n"/>
    </row>
    <row r="190" ht="15" customHeight="1" s="44">
      <c r="A190" s="62" t="inlineStr">
        <is>
          <t>FTE000:ma_ethanolflex</t>
        </is>
      </c>
      <c r="B190" s="66" t="inlineStr">
        <is>
          <t xml:space="preserve">      Ethanol-Flex Fuel</t>
        </is>
      </c>
      <c r="C190" s="105" t="n">
        <v>7.011361</v>
      </c>
      <c r="D190" s="105" t="n">
        <v>7.03565</v>
      </c>
      <c r="E190" s="105" t="n">
        <v>7.258245</v>
      </c>
      <c r="F190" s="105" t="n">
        <v>7.371917</v>
      </c>
      <c r="G190" s="105" t="n">
        <v>7.509356</v>
      </c>
      <c r="H190" s="105" t="n">
        <v>7.677468</v>
      </c>
      <c r="I190" s="105" t="n">
        <v>7.879275</v>
      </c>
      <c r="J190" s="105" t="n">
        <v>8.088179999999999</v>
      </c>
      <c r="K190" s="105" t="n">
        <v>8.325258</v>
      </c>
      <c r="L190" s="105" t="n">
        <v>8.411728999999999</v>
      </c>
      <c r="M190" s="105" t="n">
        <v>8.622588</v>
      </c>
      <c r="N190" s="105" t="n">
        <v>8.810962999999999</v>
      </c>
      <c r="O190" s="105" t="n">
        <v>8.989352</v>
      </c>
      <c r="P190" s="105" t="n">
        <v>9.11139</v>
      </c>
      <c r="Q190" s="105" t="n">
        <v>9.158916</v>
      </c>
      <c r="R190" s="105" t="n">
        <v>9.158916</v>
      </c>
      <c r="S190" s="105" t="n">
        <v>9.158916</v>
      </c>
      <c r="T190" s="105" t="n">
        <v>9.158916</v>
      </c>
      <c r="U190" s="105" t="n">
        <v>9.158916</v>
      </c>
      <c r="V190" s="105" t="n">
        <v>9.158916</v>
      </c>
      <c r="W190" s="105" t="n">
        <v>9.158916</v>
      </c>
      <c r="X190" s="105" t="n">
        <v>9.158916</v>
      </c>
      <c r="Y190" s="105" t="n">
        <v>9.158916</v>
      </c>
      <c r="Z190" s="105" t="n">
        <v>9.158916</v>
      </c>
      <c r="AA190" s="105" t="n">
        <v>9.158916</v>
      </c>
      <c r="AB190" s="105" t="n">
        <v>9.158916</v>
      </c>
      <c r="AC190" s="105" t="n">
        <v>9.158916</v>
      </c>
      <c r="AD190" s="105" t="n">
        <v>9.158916</v>
      </c>
      <c r="AE190" s="105" t="n">
        <v>9.158916</v>
      </c>
      <c r="AF190" s="105" t="n">
        <v>9.158916</v>
      </c>
      <c r="AG190" s="105" t="n">
        <v>9.158916</v>
      </c>
      <c r="AH190" s="105" t="n">
        <v>9.158916</v>
      </c>
      <c r="AI190" s="103" t="n">
        <v>0.008657</v>
      </c>
      <c r="AJ190" s="106" t="n"/>
      <c r="AK190" s="104" t="n"/>
    </row>
    <row r="191" ht="15" customHeight="1" s="44">
      <c r="A191" s="62" t="inlineStr">
        <is>
          <t>FTE000:ma_electric</t>
        </is>
      </c>
      <c r="B191" s="66" t="inlineStr">
        <is>
          <t xml:space="preserve">      Electric</t>
        </is>
      </c>
      <c r="C191" s="105" t="n">
        <v>16.819811</v>
      </c>
      <c r="D191" s="105" t="n">
        <v>16.819811</v>
      </c>
      <c r="E191" s="105" t="n">
        <v>17.33252</v>
      </c>
      <c r="F191" s="105" t="n">
        <v>17.522345</v>
      </c>
      <c r="G191" s="105" t="n">
        <v>17.77804</v>
      </c>
      <c r="H191" s="105" t="n">
        <v>18.10874</v>
      </c>
      <c r="I191" s="105" t="n">
        <v>18.525387</v>
      </c>
      <c r="J191" s="105" t="n">
        <v>19.03162</v>
      </c>
      <c r="K191" s="105" t="n">
        <v>19.620623</v>
      </c>
      <c r="L191" s="105" t="n">
        <v>19.878893</v>
      </c>
      <c r="M191" s="105" t="n">
        <v>20.329453</v>
      </c>
      <c r="N191" s="105" t="n">
        <v>20.708103</v>
      </c>
      <c r="O191" s="105" t="n">
        <v>21.034248</v>
      </c>
      <c r="P191" s="105" t="n">
        <v>21.191544</v>
      </c>
      <c r="Q191" s="105" t="n">
        <v>21.178888</v>
      </c>
      <c r="R191" s="105" t="n">
        <v>21.158516</v>
      </c>
      <c r="S191" s="105" t="n">
        <v>21.137659</v>
      </c>
      <c r="T191" s="105" t="n">
        <v>21.11924</v>
      </c>
      <c r="U191" s="105" t="n">
        <v>21.101967</v>
      </c>
      <c r="V191" s="105" t="n">
        <v>21.08658</v>
      </c>
      <c r="W191" s="105" t="n">
        <v>21.073</v>
      </c>
      <c r="X191" s="105" t="n">
        <v>21.060812</v>
      </c>
      <c r="Y191" s="105" t="n">
        <v>21.050364</v>
      </c>
      <c r="Z191" s="105" t="n">
        <v>21.041416</v>
      </c>
      <c r="AA191" s="105" t="n">
        <v>21.033012</v>
      </c>
      <c r="AB191" s="105" t="n">
        <v>21.025124</v>
      </c>
      <c r="AC191" s="105" t="n">
        <v>21.017513</v>
      </c>
      <c r="AD191" s="105" t="n">
        <v>21.010483</v>
      </c>
      <c r="AE191" s="105" t="n">
        <v>21.004126</v>
      </c>
      <c r="AF191" s="105" t="n">
        <v>20.998594</v>
      </c>
      <c r="AG191" s="105" t="n">
        <v>20.993429</v>
      </c>
      <c r="AH191" s="105" t="n">
        <v>20.988737</v>
      </c>
      <c r="AI191" s="103" t="n">
        <v>0.007168</v>
      </c>
      <c r="AJ191" s="106" t="n"/>
      <c r="AK191" s="104" t="n"/>
    </row>
    <row r="192" ht="15" customHeight="1" s="44">
      <c r="A192" s="62" t="inlineStr">
        <is>
          <t>FTE000:ma_plugindiesel</t>
        </is>
      </c>
      <c r="B192" s="66" t="inlineStr">
        <is>
          <t xml:space="preserve">      Plug-in Diesel Hybrid</t>
        </is>
      </c>
      <c r="C192" s="105" t="n">
        <v>0</v>
      </c>
      <c r="D192" s="105" t="n">
        <v>14.139579</v>
      </c>
      <c r="E192" s="105" t="n">
        <v>14.562486</v>
      </c>
      <c r="F192" s="105" t="n">
        <v>14.815503</v>
      </c>
      <c r="G192" s="105" t="n">
        <v>15.094546</v>
      </c>
      <c r="H192" s="105" t="n">
        <v>15.496686</v>
      </c>
      <c r="I192" s="105" t="n">
        <v>16.008955</v>
      </c>
      <c r="J192" s="105" t="n">
        <v>16.41748</v>
      </c>
      <c r="K192" s="105" t="n">
        <v>16.818796</v>
      </c>
      <c r="L192" s="105" t="n">
        <v>17.00342</v>
      </c>
      <c r="M192" s="105" t="n">
        <v>17.396574</v>
      </c>
      <c r="N192" s="105" t="n">
        <v>17.754154</v>
      </c>
      <c r="O192" s="105" t="n">
        <v>18.063908</v>
      </c>
      <c r="P192" s="105" t="n">
        <v>18.266521</v>
      </c>
      <c r="Q192" s="105" t="n">
        <v>18.323675</v>
      </c>
      <c r="R192" s="105" t="n">
        <v>18.346239</v>
      </c>
      <c r="S192" s="105" t="n">
        <v>18.358158</v>
      </c>
      <c r="T192" s="105" t="n">
        <v>18.366045</v>
      </c>
      <c r="U192" s="105" t="n">
        <v>18.37093</v>
      </c>
      <c r="V192" s="105" t="n">
        <v>18.37085</v>
      </c>
      <c r="W192" s="105" t="n">
        <v>18.370785</v>
      </c>
      <c r="X192" s="105" t="n">
        <v>18.370729</v>
      </c>
      <c r="Y192" s="105" t="n">
        <v>18.37068</v>
      </c>
      <c r="Z192" s="105" t="n">
        <v>18.370636</v>
      </c>
      <c r="AA192" s="105" t="n">
        <v>18.370596</v>
      </c>
      <c r="AB192" s="105" t="n">
        <v>18.370567</v>
      </c>
      <c r="AC192" s="105" t="n">
        <v>18.370539</v>
      </c>
      <c r="AD192" s="105" t="n">
        <v>18.370514</v>
      </c>
      <c r="AE192" s="105" t="n">
        <v>18.370493</v>
      </c>
      <c r="AF192" s="105" t="n">
        <v>18.370476</v>
      </c>
      <c r="AG192" s="105" t="n">
        <v>18.370459</v>
      </c>
      <c r="AH192" s="105" t="n">
        <v>18.370445</v>
      </c>
      <c r="AI192" s="103" t="inlineStr">
        <is>
          <t>- -</t>
        </is>
      </c>
      <c r="AJ192" s="106" t="n"/>
      <c r="AK192" s="104" t="n"/>
    </row>
    <row r="193" ht="15" customHeight="1" s="44">
      <c r="A193" s="62" t="inlineStr">
        <is>
          <t>FTE000:ma_plugingasolin</t>
        </is>
      </c>
      <c r="B193" s="66" t="inlineStr">
        <is>
          <t xml:space="preserve">      Plug-in Gasoline Hybrid</t>
        </is>
      </c>
      <c r="C193" s="105" t="n">
        <v>0</v>
      </c>
      <c r="D193" s="105" t="n">
        <v>10.285903</v>
      </c>
      <c r="E193" s="105" t="n">
        <v>10.644248</v>
      </c>
      <c r="F193" s="105" t="n">
        <v>10.795144</v>
      </c>
      <c r="G193" s="105" t="n">
        <v>10.999556</v>
      </c>
      <c r="H193" s="105" t="n">
        <v>11.261169</v>
      </c>
      <c r="I193" s="105" t="n">
        <v>11.58301</v>
      </c>
      <c r="J193" s="105" t="n">
        <v>11.930698</v>
      </c>
      <c r="K193" s="105" t="n">
        <v>12.334553</v>
      </c>
      <c r="L193" s="105" t="n">
        <v>12.483568</v>
      </c>
      <c r="M193" s="105" t="n">
        <v>12.779547</v>
      </c>
      <c r="N193" s="105" t="n">
        <v>13.035545</v>
      </c>
      <c r="O193" s="105" t="n">
        <v>13.246869</v>
      </c>
      <c r="P193" s="105" t="n">
        <v>13.354808</v>
      </c>
      <c r="Q193" s="105" t="n">
        <v>13.35619</v>
      </c>
      <c r="R193" s="105" t="n">
        <v>13.351652</v>
      </c>
      <c r="S193" s="105" t="n">
        <v>13.342103</v>
      </c>
      <c r="T193" s="105" t="n">
        <v>13.33299</v>
      </c>
      <c r="U193" s="105" t="n">
        <v>13.326756</v>
      </c>
      <c r="V193" s="105" t="n">
        <v>13.323082</v>
      </c>
      <c r="W193" s="105" t="n">
        <v>13.321719</v>
      </c>
      <c r="X193" s="105" t="n">
        <v>13.147304</v>
      </c>
      <c r="Y193" s="105" t="n">
        <v>13.182602</v>
      </c>
      <c r="Z193" s="105" t="n">
        <v>13.227904</v>
      </c>
      <c r="AA193" s="105" t="n">
        <v>13.285469</v>
      </c>
      <c r="AB193" s="105" t="n">
        <v>13.356432</v>
      </c>
      <c r="AC193" s="105" t="n">
        <v>13.440202</v>
      </c>
      <c r="AD193" s="105" t="n">
        <v>13.534586</v>
      </c>
      <c r="AE193" s="105" t="n">
        <v>13.6371</v>
      </c>
      <c r="AF193" s="105" t="n">
        <v>13.742203</v>
      </c>
      <c r="AG193" s="105" t="n">
        <v>13.844972</v>
      </c>
      <c r="AH193" s="105" t="n">
        <v>13.939419</v>
      </c>
      <c r="AI193" s="103" t="inlineStr">
        <is>
          <t>- -</t>
        </is>
      </c>
      <c r="AJ193" s="106" t="n"/>
      <c r="AK193" s="104" t="n"/>
    </row>
    <row r="194" ht="15" customHeight="1" s="44">
      <c r="A194" s="62" t="inlineStr">
        <is>
          <t>FTE000:ma_fuelcell</t>
        </is>
      </c>
      <c r="B194" s="66" t="inlineStr">
        <is>
          <t xml:space="preserve">      Fuel Cell</t>
        </is>
      </c>
      <c r="C194" s="105" t="n">
        <v>0</v>
      </c>
      <c r="D194" s="105" t="n">
        <v>11.520413</v>
      </c>
      <c r="E194" s="105" t="n">
        <v>11.520415</v>
      </c>
      <c r="F194" s="105" t="n">
        <v>11.520415</v>
      </c>
      <c r="G194" s="105" t="n">
        <v>11.520414</v>
      </c>
      <c r="H194" s="105" t="n">
        <v>11.520414</v>
      </c>
      <c r="I194" s="105" t="n">
        <v>11.520415</v>
      </c>
      <c r="J194" s="105" t="n">
        <v>11.520413</v>
      </c>
      <c r="K194" s="105" t="n">
        <v>11.520415</v>
      </c>
      <c r="L194" s="105" t="n">
        <v>11.520414</v>
      </c>
      <c r="M194" s="105" t="n">
        <v>11.520415</v>
      </c>
      <c r="N194" s="105" t="n">
        <v>11.520415</v>
      </c>
      <c r="O194" s="105" t="n">
        <v>11.520413</v>
      </c>
      <c r="P194" s="105" t="n">
        <v>11.520415</v>
      </c>
      <c r="Q194" s="105" t="n">
        <v>11.520415</v>
      </c>
      <c r="R194" s="105" t="n">
        <v>11.520414</v>
      </c>
      <c r="S194" s="105" t="n">
        <v>11.520414</v>
      </c>
      <c r="T194" s="105" t="n">
        <v>11.520413</v>
      </c>
      <c r="U194" s="105" t="n">
        <v>11.520415</v>
      </c>
      <c r="V194" s="105" t="n">
        <v>11.520415</v>
      </c>
      <c r="W194" s="105" t="n">
        <v>11.520414</v>
      </c>
      <c r="X194" s="105" t="n">
        <v>11.520414</v>
      </c>
      <c r="Y194" s="105" t="n">
        <v>11.520415</v>
      </c>
      <c r="Z194" s="105" t="n">
        <v>11.520414</v>
      </c>
      <c r="AA194" s="105" t="n">
        <v>11.520414</v>
      </c>
      <c r="AB194" s="105" t="n">
        <v>11.520415</v>
      </c>
      <c r="AC194" s="105" t="n">
        <v>11.520415</v>
      </c>
      <c r="AD194" s="105" t="n">
        <v>11.520415</v>
      </c>
      <c r="AE194" s="105" t="n">
        <v>11.520415</v>
      </c>
      <c r="AF194" s="105" t="n">
        <v>11.520414</v>
      </c>
      <c r="AG194" s="105" t="n">
        <v>11.520415</v>
      </c>
      <c r="AH194" s="105" t="n">
        <v>11.520414</v>
      </c>
      <c r="AI194" s="103" t="inlineStr">
        <is>
          <t>- -</t>
        </is>
      </c>
      <c r="AJ194" s="106" t="n"/>
      <c r="AK194" s="104" t="n"/>
    </row>
    <row r="195" ht="15" customHeight="1" s="44">
      <c r="A195" s="62" t="inlineStr">
        <is>
          <t>FTE000:ma_MediumAverage</t>
        </is>
      </c>
      <c r="B195" s="66" t="inlineStr">
        <is>
          <t xml:space="preserve">        Medium Average</t>
        </is>
      </c>
      <c r="C195" s="105" t="n">
        <v>8.84587</v>
      </c>
      <c r="D195" s="105" t="n">
        <v>8.880447999999999</v>
      </c>
      <c r="E195" s="105" t="n">
        <v>9.170657</v>
      </c>
      <c r="F195" s="105" t="n">
        <v>9.336781999999999</v>
      </c>
      <c r="G195" s="105" t="n">
        <v>9.538745</v>
      </c>
      <c r="H195" s="105" t="n">
        <v>9.784312</v>
      </c>
      <c r="I195" s="105" t="n">
        <v>10.069206</v>
      </c>
      <c r="J195" s="105" t="n">
        <v>10.359458</v>
      </c>
      <c r="K195" s="105" t="n">
        <v>10.68088</v>
      </c>
      <c r="L195" s="105" t="n">
        <v>10.825809</v>
      </c>
      <c r="M195" s="105" t="n">
        <v>11.102153</v>
      </c>
      <c r="N195" s="105" t="n">
        <v>11.353009</v>
      </c>
      <c r="O195" s="105" t="n">
        <v>11.586689</v>
      </c>
      <c r="P195" s="105" t="n">
        <v>11.71981</v>
      </c>
      <c r="Q195" s="105" t="n">
        <v>11.735963</v>
      </c>
      <c r="R195" s="105" t="n">
        <v>11.735806</v>
      </c>
      <c r="S195" s="105" t="n">
        <v>11.736213</v>
      </c>
      <c r="T195" s="105" t="n">
        <v>11.736914</v>
      </c>
      <c r="U195" s="105" t="n">
        <v>11.737876</v>
      </c>
      <c r="V195" s="105" t="n">
        <v>11.739059</v>
      </c>
      <c r="W195" s="105" t="n">
        <v>11.740426</v>
      </c>
      <c r="X195" s="105" t="n">
        <v>11.741935</v>
      </c>
      <c r="Y195" s="105" t="n">
        <v>11.743644</v>
      </c>
      <c r="Z195" s="105" t="n">
        <v>11.746989</v>
      </c>
      <c r="AA195" s="105" t="n">
        <v>11.750397</v>
      </c>
      <c r="AB195" s="105" t="n">
        <v>11.753987</v>
      </c>
      <c r="AC195" s="105" t="n">
        <v>11.757759</v>
      </c>
      <c r="AD195" s="105" t="n">
        <v>11.761699</v>
      </c>
      <c r="AE195" s="105" t="n">
        <v>11.755518</v>
      </c>
      <c r="AF195" s="105" t="n">
        <v>11.761614</v>
      </c>
      <c r="AG195" s="105" t="n">
        <v>11.768813</v>
      </c>
      <c r="AH195" s="105" t="n">
        <v>11.779844</v>
      </c>
      <c r="AI195" s="103" t="n">
        <v>0.009283</v>
      </c>
      <c r="AJ195" s="106" t="n"/>
      <c r="AK195" s="104" t="n"/>
    </row>
    <row r="196" ht="15" customHeight="1" s="44">
      <c r="A196" s="58" t="n"/>
      <c r="B196" s="65" t="inlineStr">
        <is>
          <t xml:space="preserve">    Heavy</t>
        </is>
      </c>
      <c r="C196" s="58" t="n"/>
      <c r="D196" s="58" t="n"/>
      <c r="E196" s="58" t="n"/>
      <c r="F196" s="58" t="n"/>
      <c r="G196" s="58" t="n"/>
      <c r="H196" s="58" t="n"/>
      <c r="I196" s="58" t="n"/>
      <c r="J196" s="58" t="n"/>
      <c r="K196" s="58" t="n"/>
      <c r="L196" s="58" t="n"/>
      <c r="M196" s="58" t="n"/>
      <c r="N196" s="58" t="n"/>
      <c r="O196" s="58" t="n"/>
      <c r="P196" s="58" t="n"/>
      <c r="Q196" s="58" t="n"/>
      <c r="R196" s="58" t="n"/>
      <c r="S196" s="58" t="n"/>
      <c r="T196" s="58" t="n"/>
      <c r="U196" s="58" t="n"/>
      <c r="V196" s="58" t="n"/>
      <c r="W196" s="58" t="n"/>
      <c r="X196" s="58" t="n"/>
      <c r="Y196" s="58" t="n"/>
      <c r="Z196" s="58" t="n"/>
      <c r="AA196" s="58" t="n"/>
      <c r="AB196" s="58" t="n"/>
      <c r="AC196" s="58" t="n"/>
      <c r="AD196" s="58" t="n"/>
      <c r="AE196" s="58" t="n"/>
      <c r="AF196" s="58" t="n"/>
      <c r="AG196" s="58" t="n"/>
      <c r="AH196" s="58" t="n"/>
      <c r="AI196" s="58" t="n"/>
    </row>
    <row r="197" ht="15" customHeight="1" s="44">
      <c r="A197" s="62" t="inlineStr">
        <is>
          <t>FTE000:na_Diesel</t>
        </is>
      </c>
      <c r="B197" s="66" t="inlineStr">
        <is>
          <t xml:space="preserve">      Diesel</t>
        </is>
      </c>
      <c r="C197" s="105" t="n">
        <v>6.232519</v>
      </c>
      <c r="D197" s="105" t="n">
        <v>6.281081</v>
      </c>
      <c r="E197" s="105" t="n">
        <v>6.34974</v>
      </c>
      <c r="F197" s="105" t="n">
        <v>6.461967</v>
      </c>
      <c r="G197" s="105" t="n">
        <v>6.587336</v>
      </c>
      <c r="H197" s="105" t="n">
        <v>6.745351</v>
      </c>
      <c r="I197" s="105" t="n">
        <v>6.923852</v>
      </c>
      <c r="J197" s="105" t="n">
        <v>7.120123</v>
      </c>
      <c r="K197" s="105" t="n">
        <v>7.321103</v>
      </c>
      <c r="L197" s="105" t="n">
        <v>7.423479</v>
      </c>
      <c r="M197" s="105" t="n">
        <v>7.567998</v>
      </c>
      <c r="N197" s="105" t="n">
        <v>7.689641</v>
      </c>
      <c r="O197" s="105" t="n">
        <v>7.797386</v>
      </c>
      <c r="P197" s="105" t="n">
        <v>7.861476</v>
      </c>
      <c r="Q197" s="105" t="n">
        <v>7.869964</v>
      </c>
      <c r="R197" s="105" t="n">
        <v>7.869453</v>
      </c>
      <c r="S197" s="105" t="n">
        <v>7.876125</v>
      </c>
      <c r="T197" s="105" t="n">
        <v>7.885849</v>
      </c>
      <c r="U197" s="105" t="n">
        <v>7.894091</v>
      </c>
      <c r="V197" s="105" t="n">
        <v>7.898349</v>
      </c>
      <c r="W197" s="105" t="n">
        <v>7.901121</v>
      </c>
      <c r="X197" s="105" t="n">
        <v>7.90229</v>
      </c>
      <c r="Y197" s="105" t="n">
        <v>7.903211</v>
      </c>
      <c r="Z197" s="105" t="n">
        <v>7.903657</v>
      </c>
      <c r="AA197" s="105" t="n">
        <v>7.903983</v>
      </c>
      <c r="AB197" s="105" t="n">
        <v>7.90435</v>
      </c>
      <c r="AC197" s="105" t="n">
        <v>7.90505</v>
      </c>
      <c r="AD197" s="105" t="n">
        <v>7.905499</v>
      </c>
      <c r="AE197" s="105" t="n">
        <v>7.90604</v>
      </c>
      <c r="AF197" s="105" t="n">
        <v>7.906973</v>
      </c>
      <c r="AG197" s="105" t="n">
        <v>7.907826</v>
      </c>
      <c r="AH197" s="105" t="n">
        <v>7.908948</v>
      </c>
      <c r="AI197" s="103" t="n">
        <v>0.007714</v>
      </c>
      <c r="AJ197" s="106" t="n"/>
      <c r="AK197" s="104" t="n"/>
    </row>
    <row r="198" ht="15" customHeight="1" s="44">
      <c r="A198" s="62" t="inlineStr">
        <is>
          <t>FTE000:na_Gasoline</t>
        </is>
      </c>
      <c r="B198" s="66" t="inlineStr">
        <is>
          <t xml:space="preserve">      Motor Gasoline</t>
        </is>
      </c>
      <c r="C198" s="105" t="n">
        <v>6.020702</v>
      </c>
      <c r="D198" s="105" t="n">
        <v>6.05502</v>
      </c>
      <c r="E198" s="105" t="n">
        <v>6.212239</v>
      </c>
      <c r="F198" s="105" t="n">
        <v>6.310281</v>
      </c>
      <c r="G198" s="105" t="n">
        <v>6.430505</v>
      </c>
      <c r="H198" s="105" t="n">
        <v>6.566061</v>
      </c>
      <c r="I198" s="105" t="n">
        <v>6.719234</v>
      </c>
      <c r="J198" s="105" t="n">
        <v>6.877006</v>
      </c>
      <c r="K198" s="105" t="n">
        <v>7.035048</v>
      </c>
      <c r="L198" s="105" t="n">
        <v>7.096102</v>
      </c>
      <c r="M198" s="105" t="n">
        <v>7.215368</v>
      </c>
      <c r="N198" s="105" t="n">
        <v>7.329286</v>
      </c>
      <c r="O198" s="105" t="n">
        <v>7.43407</v>
      </c>
      <c r="P198" s="105" t="n">
        <v>7.496261</v>
      </c>
      <c r="Q198" s="105" t="n">
        <v>7.495741</v>
      </c>
      <c r="R198" s="105" t="n">
        <v>7.493732</v>
      </c>
      <c r="S198" s="105" t="n">
        <v>7.444966</v>
      </c>
      <c r="T198" s="105" t="n">
        <v>7.450914</v>
      </c>
      <c r="U198" s="105" t="n">
        <v>7.45811</v>
      </c>
      <c r="V198" s="105" t="n">
        <v>7.46648</v>
      </c>
      <c r="W198" s="105" t="n">
        <v>7.475622</v>
      </c>
      <c r="X198" s="105" t="n">
        <v>7.485018</v>
      </c>
      <c r="Y198" s="105" t="n">
        <v>7.494147</v>
      </c>
      <c r="Z198" s="105" t="n">
        <v>7.502608</v>
      </c>
      <c r="AA198" s="105" t="n">
        <v>7.51012</v>
      </c>
      <c r="AB198" s="105" t="n">
        <v>7.516592</v>
      </c>
      <c r="AC198" s="105" t="n">
        <v>7.521993</v>
      </c>
      <c r="AD198" s="105" t="n">
        <v>7.513414</v>
      </c>
      <c r="AE198" s="105" t="n">
        <v>7.51582</v>
      </c>
      <c r="AF198" s="105" t="n">
        <v>7.518167</v>
      </c>
      <c r="AG198" s="105" t="n">
        <v>7.521384</v>
      </c>
      <c r="AH198" s="105" t="n">
        <v>7.525596</v>
      </c>
      <c r="AI198" s="103" t="n">
        <v>0.007223</v>
      </c>
      <c r="AJ198" s="106" t="n"/>
      <c r="AK198" s="104" t="n"/>
    </row>
    <row r="199" ht="15" customHeight="1" s="44">
      <c r="A199" s="62" t="inlineStr">
        <is>
          <t>FTE000:na_LiquefiedPetr</t>
        </is>
      </c>
      <c r="B199" s="66" t="inlineStr">
        <is>
          <t xml:space="preserve">      Propane</t>
        </is>
      </c>
      <c r="C199" s="105" t="n">
        <v>6.28825</v>
      </c>
      <c r="D199" s="105" t="n">
        <v>6.317962</v>
      </c>
      <c r="E199" s="105" t="n">
        <v>6.489381</v>
      </c>
      <c r="F199" s="105" t="n">
        <v>6.591804</v>
      </c>
      <c r="G199" s="105" t="n">
        <v>6.723209</v>
      </c>
      <c r="H199" s="105" t="n">
        <v>6.885651</v>
      </c>
      <c r="I199" s="105" t="n">
        <v>7.069183</v>
      </c>
      <c r="J199" s="105" t="n">
        <v>7.239233</v>
      </c>
      <c r="K199" s="105" t="n">
        <v>7.414465</v>
      </c>
      <c r="L199" s="105" t="n">
        <v>7.474348</v>
      </c>
      <c r="M199" s="105" t="n">
        <v>7.619336</v>
      </c>
      <c r="N199" s="105" t="n">
        <v>7.740348</v>
      </c>
      <c r="O199" s="105" t="n">
        <v>7.843329</v>
      </c>
      <c r="P199" s="105" t="n">
        <v>7.90262</v>
      </c>
      <c r="Q199" s="105" t="n">
        <v>7.914551</v>
      </c>
      <c r="R199" s="105" t="n">
        <v>7.904262</v>
      </c>
      <c r="S199" s="105" t="n">
        <v>7.885624</v>
      </c>
      <c r="T199" s="105" t="n">
        <v>7.866016</v>
      </c>
      <c r="U199" s="105" t="n">
        <v>7.844956</v>
      </c>
      <c r="V199" s="105" t="n">
        <v>7.823392</v>
      </c>
      <c r="W199" s="105" t="n">
        <v>7.802876</v>
      </c>
      <c r="X199" s="105" t="n">
        <v>7.783599</v>
      </c>
      <c r="Y199" s="105" t="n">
        <v>7.76528</v>
      </c>
      <c r="Z199" s="105" t="n">
        <v>7.747953</v>
      </c>
      <c r="AA199" s="105" t="n">
        <v>7.731646</v>
      </c>
      <c r="AB199" s="105" t="n">
        <v>7.716298</v>
      </c>
      <c r="AC199" s="105" t="n">
        <v>7.700057</v>
      </c>
      <c r="AD199" s="105" t="n">
        <v>7.683415</v>
      </c>
      <c r="AE199" s="105" t="n">
        <v>7.667162</v>
      </c>
      <c r="AF199" s="105" t="n">
        <v>7.651324</v>
      </c>
      <c r="AG199" s="105" t="n">
        <v>7.635934</v>
      </c>
      <c r="AH199" s="105" t="n">
        <v>7.620869</v>
      </c>
      <c r="AI199" s="103" t="n">
        <v>0.00622</v>
      </c>
      <c r="AJ199" s="106" t="n"/>
      <c r="AK199" s="104" t="n"/>
    </row>
    <row r="200" ht="15" customHeight="1" s="44">
      <c r="A200" s="62" t="inlineStr">
        <is>
          <t>FTE000:na_CompressedNat</t>
        </is>
      </c>
      <c r="B200" s="66" t="inlineStr">
        <is>
          <t xml:space="preserve">      Compressed/Liquefied Natural Gas</t>
        </is>
      </c>
      <c r="C200" s="105" t="n">
        <v>5.680372</v>
      </c>
      <c r="D200" s="105" t="n">
        <v>5.738126</v>
      </c>
      <c r="E200" s="105" t="n">
        <v>5.883071</v>
      </c>
      <c r="F200" s="105" t="n">
        <v>6.011966</v>
      </c>
      <c r="G200" s="105" t="n">
        <v>6.163487</v>
      </c>
      <c r="H200" s="105" t="n">
        <v>6.342715</v>
      </c>
      <c r="I200" s="105" t="n">
        <v>6.543034</v>
      </c>
      <c r="J200" s="105" t="n">
        <v>6.75196</v>
      </c>
      <c r="K200" s="105" t="n">
        <v>6.956875</v>
      </c>
      <c r="L200" s="105" t="n">
        <v>7.037077</v>
      </c>
      <c r="M200" s="105" t="n">
        <v>7.174876</v>
      </c>
      <c r="N200" s="105" t="n">
        <v>7.292832</v>
      </c>
      <c r="O200" s="105" t="n">
        <v>7.396451</v>
      </c>
      <c r="P200" s="105" t="n">
        <v>7.458633</v>
      </c>
      <c r="Q200" s="105" t="n">
        <v>7.472213</v>
      </c>
      <c r="R200" s="105" t="n">
        <v>7.474403</v>
      </c>
      <c r="S200" s="105" t="n">
        <v>7.46582</v>
      </c>
      <c r="T200" s="105" t="n">
        <v>7.464061</v>
      </c>
      <c r="U200" s="105" t="n">
        <v>7.458603</v>
      </c>
      <c r="V200" s="105" t="n">
        <v>7.450535</v>
      </c>
      <c r="W200" s="105" t="n">
        <v>7.449889</v>
      </c>
      <c r="X200" s="105" t="n">
        <v>7.451046</v>
      </c>
      <c r="Y200" s="105" t="n">
        <v>7.453228</v>
      </c>
      <c r="Z200" s="105" t="n">
        <v>7.455825</v>
      </c>
      <c r="AA200" s="105" t="n">
        <v>7.458807</v>
      </c>
      <c r="AB200" s="105" t="n">
        <v>7.461808</v>
      </c>
      <c r="AC200" s="105" t="n">
        <v>7.460947</v>
      </c>
      <c r="AD200" s="105" t="n">
        <v>7.464408</v>
      </c>
      <c r="AE200" s="105" t="n">
        <v>7.467839</v>
      </c>
      <c r="AF200" s="105" t="n">
        <v>7.468418</v>
      </c>
      <c r="AG200" s="105" t="n">
        <v>7.472004</v>
      </c>
      <c r="AH200" s="105" t="n">
        <v>7.475319</v>
      </c>
      <c r="AI200" s="103" t="n">
        <v>0.008897</v>
      </c>
      <c r="AJ200" s="106" t="n"/>
      <c r="AK200" s="104" t="n"/>
    </row>
    <row r="201" ht="15" customHeight="1" s="44">
      <c r="A201" s="62" t="inlineStr">
        <is>
          <t>FTE000:na_ethanolflex</t>
        </is>
      </c>
      <c r="B201" s="66" t="inlineStr">
        <is>
          <t xml:space="preserve">      Ethanol-Flex Fuel</t>
        </is>
      </c>
      <c r="C201" s="105" t="n">
        <v>0</v>
      </c>
      <c r="D201" s="105" t="n">
        <v>0</v>
      </c>
      <c r="E201" s="105" t="n">
        <v>0</v>
      </c>
      <c r="F201" s="105" t="n">
        <v>0</v>
      </c>
      <c r="G201" s="105" t="n">
        <v>0</v>
      </c>
      <c r="H201" s="105" t="n">
        <v>0</v>
      </c>
      <c r="I201" s="105" t="n">
        <v>0</v>
      </c>
      <c r="J201" s="105" t="n">
        <v>0</v>
      </c>
      <c r="K201" s="105" t="n">
        <v>0</v>
      </c>
      <c r="L201" s="105" t="n">
        <v>0</v>
      </c>
      <c r="M201" s="105" t="n">
        <v>0</v>
      </c>
      <c r="N201" s="105" t="n">
        <v>0</v>
      </c>
      <c r="O201" s="105" t="n">
        <v>0</v>
      </c>
      <c r="P201" s="105" t="n">
        <v>0</v>
      </c>
      <c r="Q201" s="105" t="n">
        <v>0</v>
      </c>
      <c r="R201" s="105" t="n">
        <v>0</v>
      </c>
      <c r="S201" s="105" t="n">
        <v>0</v>
      </c>
      <c r="T201" s="105" t="n">
        <v>0</v>
      </c>
      <c r="U201" s="105" t="n">
        <v>0</v>
      </c>
      <c r="V201" s="105" t="n">
        <v>0</v>
      </c>
      <c r="W201" s="105" t="n">
        <v>0</v>
      </c>
      <c r="X201" s="105" t="n">
        <v>0</v>
      </c>
      <c r="Y201" s="105" t="n">
        <v>0</v>
      </c>
      <c r="Z201" s="105" t="n">
        <v>0</v>
      </c>
      <c r="AA201" s="105" t="n">
        <v>0</v>
      </c>
      <c r="AB201" s="105" t="n">
        <v>0</v>
      </c>
      <c r="AC201" s="105" t="n">
        <v>0</v>
      </c>
      <c r="AD201" s="105" t="n">
        <v>0</v>
      </c>
      <c r="AE201" s="105" t="n">
        <v>0</v>
      </c>
      <c r="AF201" s="105" t="n">
        <v>0</v>
      </c>
      <c r="AG201" s="105" t="n">
        <v>0</v>
      </c>
      <c r="AH201" s="105" t="n">
        <v>0</v>
      </c>
      <c r="AI201" s="103" t="inlineStr">
        <is>
          <t>- -</t>
        </is>
      </c>
      <c r="AJ201" s="106" t="n"/>
      <c r="AK201" s="104" t="n"/>
    </row>
    <row r="202" ht="15" customHeight="1" s="44">
      <c r="A202" s="62" t="inlineStr">
        <is>
          <t>FTE000:na_electric</t>
        </is>
      </c>
      <c r="B202" s="66" t="inlineStr">
        <is>
          <t xml:space="preserve">      Electric</t>
        </is>
      </c>
      <c r="C202" s="105" t="n">
        <v>0</v>
      </c>
      <c r="D202" s="105" t="n">
        <v>7.261117</v>
      </c>
      <c r="E202" s="105" t="n">
        <v>10.522918</v>
      </c>
      <c r="F202" s="105" t="n">
        <v>10.619126</v>
      </c>
      <c r="G202" s="105" t="n">
        <v>10.746926</v>
      </c>
      <c r="H202" s="105" t="n">
        <v>10.911905</v>
      </c>
      <c r="I202" s="105" t="n">
        <v>11.118338</v>
      </c>
      <c r="J202" s="105" t="n">
        <v>11.367049</v>
      </c>
      <c r="K202" s="105" t="n">
        <v>11.634865</v>
      </c>
      <c r="L202" s="105" t="n">
        <v>11.757944</v>
      </c>
      <c r="M202" s="105" t="n">
        <v>11.976851</v>
      </c>
      <c r="N202" s="105" t="n">
        <v>12.184415</v>
      </c>
      <c r="O202" s="105" t="n">
        <v>12.373977</v>
      </c>
      <c r="P202" s="105" t="n">
        <v>12.475104</v>
      </c>
      <c r="Q202" s="105" t="n">
        <v>12.488769</v>
      </c>
      <c r="R202" s="105" t="n">
        <v>12.493652</v>
      </c>
      <c r="S202" s="105" t="n">
        <v>12.468875</v>
      </c>
      <c r="T202" s="105" t="n">
        <v>12.487149</v>
      </c>
      <c r="U202" s="105" t="n">
        <v>12.499765</v>
      </c>
      <c r="V202" s="105" t="n">
        <v>12.509635</v>
      </c>
      <c r="W202" s="105" t="n">
        <v>12.51759</v>
      </c>
      <c r="X202" s="105" t="n">
        <v>12.523562</v>
      </c>
      <c r="Y202" s="105" t="n">
        <v>12.527927</v>
      </c>
      <c r="Z202" s="105" t="n">
        <v>12.530865</v>
      </c>
      <c r="AA202" s="105" t="n">
        <v>12.532447</v>
      </c>
      <c r="AB202" s="105" t="n">
        <v>12.533169</v>
      </c>
      <c r="AC202" s="105" t="n">
        <v>12.533264</v>
      </c>
      <c r="AD202" s="105" t="n">
        <v>12.533097</v>
      </c>
      <c r="AE202" s="105" t="n">
        <v>12.532501</v>
      </c>
      <c r="AF202" s="105" t="n">
        <v>12.530918</v>
      </c>
      <c r="AG202" s="105" t="n">
        <v>12.529406</v>
      </c>
      <c r="AH202" s="105" t="n">
        <v>12.527952</v>
      </c>
      <c r="AI202" s="103" t="inlineStr">
        <is>
          <t>- -</t>
        </is>
      </c>
      <c r="AJ202" s="106" t="n"/>
      <c r="AK202" s="104" t="n"/>
    </row>
    <row r="203" ht="15" customHeight="1" s="44">
      <c r="A203" s="62" t="inlineStr">
        <is>
          <t>FTE000:na_plugindiesel</t>
        </is>
      </c>
      <c r="B203" s="66" t="inlineStr">
        <is>
          <t xml:space="preserve">      Plug-in Diesel Hybrid</t>
        </is>
      </c>
      <c r="C203" s="105" t="n">
        <v>7.818863</v>
      </c>
      <c r="D203" s="105" t="n">
        <v>7.880538</v>
      </c>
      <c r="E203" s="105" t="n">
        <v>8.842807000000001</v>
      </c>
      <c r="F203" s="105" t="n">
        <v>9.020759999999999</v>
      </c>
      <c r="G203" s="105" t="n">
        <v>9.242298999999999</v>
      </c>
      <c r="H203" s="105" t="n">
        <v>9.511774000000001</v>
      </c>
      <c r="I203" s="105" t="n">
        <v>9.8009</v>
      </c>
      <c r="J203" s="105" t="n">
        <v>10.079709</v>
      </c>
      <c r="K203" s="105" t="n">
        <v>10.362591</v>
      </c>
      <c r="L203" s="105" t="n">
        <v>10.437024</v>
      </c>
      <c r="M203" s="105" t="n">
        <v>10.586903</v>
      </c>
      <c r="N203" s="105" t="n">
        <v>10.700786</v>
      </c>
      <c r="O203" s="105" t="n">
        <v>10.840452</v>
      </c>
      <c r="P203" s="105" t="n">
        <v>10.916928</v>
      </c>
      <c r="Q203" s="105" t="n">
        <v>10.913626</v>
      </c>
      <c r="R203" s="105" t="n">
        <v>10.908852</v>
      </c>
      <c r="S203" s="105" t="n">
        <v>10.904667</v>
      </c>
      <c r="T203" s="105" t="n">
        <v>10.901023</v>
      </c>
      <c r="U203" s="105" t="n">
        <v>10.897676</v>
      </c>
      <c r="V203" s="105" t="n">
        <v>10.894588</v>
      </c>
      <c r="W203" s="105" t="n">
        <v>10.8908</v>
      </c>
      <c r="X203" s="105" t="n">
        <v>10.885185</v>
      </c>
      <c r="Y203" s="105" t="n">
        <v>10.880415</v>
      </c>
      <c r="Z203" s="105" t="n">
        <v>10.876467</v>
      </c>
      <c r="AA203" s="105" t="n">
        <v>10.873294</v>
      </c>
      <c r="AB203" s="105" t="n">
        <v>10.870833</v>
      </c>
      <c r="AC203" s="105" t="n">
        <v>10.869033</v>
      </c>
      <c r="AD203" s="105" t="n">
        <v>10.86777</v>
      </c>
      <c r="AE203" s="105" t="n">
        <v>10.837049</v>
      </c>
      <c r="AF203" s="105" t="n">
        <v>10.819812</v>
      </c>
      <c r="AG203" s="105" t="n">
        <v>10.831398</v>
      </c>
      <c r="AH203" s="105" t="n">
        <v>10.846942</v>
      </c>
      <c r="AI203" s="103" t="n">
        <v>0.010615</v>
      </c>
      <c r="AJ203" s="106" t="n"/>
      <c r="AK203" s="104" t="n"/>
    </row>
    <row r="204" ht="15" customHeight="1" s="44">
      <c r="A204" s="62" t="inlineStr">
        <is>
          <t>FTE000:na_plugingasolin</t>
        </is>
      </c>
      <c r="B204" s="66" t="inlineStr">
        <is>
          <t xml:space="preserve">      Plug-in Gasoline Hybrid</t>
        </is>
      </c>
      <c r="C204" s="105" t="n">
        <v>8.685828000000001</v>
      </c>
      <c r="D204" s="105" t="n">
        <v>8.719410999999999</v>
      </c>
      <c r="E204" s="105" t="n">
        <v>9.097996999999999</v>
      </c>
      <c r="F204" s="105" t="n">
        <v>9.21414</v>
      </c>
      <c r="G204" s="105" t="n">
        <v>9.365529</v>
      </c>
      <c r="H204" s="105" t="n">
        <v>9.554798999999999</v>
      </c>
      <c r="I204" s="105" t="n">
        <v>9.764098000000001</v>
      </c>
      <c r="J204" s="105" t="n">
        <v>9.992381</v>
      </c>
      <c r="K204" s="105" t="n">
        <v>10.237796</v>
      </c>
      <c r="L204" s="105" t="n">
        <v>10.307633</v>
      </c>
      <c r="M204" s="105" t="n">
        <v>10.477574</v>
      </c>
      <c r="N204" s="105" t="n">
        <v>10.632566</v>
      </c>
      <c r="O204" s="105" t="n">
        <v>10.767554</v>
      </c>
      <c r="P204" s="105" t="n">
        <v>10.858356</v>
      </c>
      <c r="Q204" s="105" t="n">
        <v>10.84973</v>
      </c>
      <c r="R204" s="105" t="n">
        <v>10.842128</v>
      </c>
      <c r="S204" s="105" t="n">
        <v>10.83645</v>
      </c>
      <c r="T204" s="105" t="n">
        <v>10.832493</v>
      </c>
      <c r="U204" s="105" t="n">
        <v>10.79295</v>
      </c>
      <c r="V204" s="105" t="n">
        <v>10.795484</v>
      </c>
      <c r="W204" s="105" t="n">
        <v>10.799978</v>
      </c>
      <c r="X204" s="105" t="n">
        <v>10.806623</v>
      </c>
      <c r="Y204" s="105" t="n">
        <v>10.815736</v>
      </c>
      <c r="Z204" s="105" t="n">
        <v>10.793866</v>
      </c>
      <c r="AA204" s="105" t="n">
        <v>10.81093</v>
      </c>
      <c r="AB204" s="105" t="n">
        <v>10.830382</v>
      </c>
      <c r="AC204" s="105" t="n">
        <v>10.851671</v>
      </c>
      <c r="AD204" s="105" t="n">
        <v>10.853095</v>
      </c>
      <c r="AE204" s="105" t="n">
        <v>10.878844</v>
      </c>
      <c r="AF204" s="105" t="n">
        <v>10.905549</v>
      </c>
      <c r="AG204" s="105" t="n">
        <v>10.933128</v>
      </c>
      <c r="AH204" s="105" t="n">
        <v>10.96071</v>
      </c>
      <c r="AI204" s="103" t="n">
        <v>0.007532</v>
      </c>
      <c r="AJ204" s="106" t="n"/>
      <c r="AK204" s="104" t="n"/>
    </row>
    <row r="205" ht="15" customHeight="1" s="44">
      <c r="A205" s="62" t="inlineStr">
        <is>
          <t>FTE000:na_fuelcell</t>
        </is>
      </c>
      <c r="B205" s="66" t="inlineStr">
        <is>
          <t xml:space="preserve">      Fuel Cell</t>
        </is>
      </c>
      <c r="C205" s="105" t="n">
        <v>6.252738</v>
      </c>
      <c r="D205" s="105" t="n">
        <v>6.252738</v>
      </c>
      <c r="E205" s="105" t="n">
        <v>6.90666</v>
      </c>
      <c r="F205" s="105" t="n">
        <v>6.90666</v>
      </c>
      <c r="G205" s="105" t="n">
        <v>6.90666</v>
      </c>
      <c r="H205" s="105" t="n">
        <v>6.90666</v>
      </c>
      <c r="I205" s="105" t="n">
        <v>6.90666</v>
      </c>
      <c r="J205" s="105" t="n">
        <v>6.90666</v>
      </c>
      <c r="K205" s="105" t="n">
        <v>6.90666</v>
      </c>
      <c r="L205" s="105" t="n">
        <v>6.90666</v>
      </c>
      <c r="M205" s="105" t="n">
        <v>6.90666</v>
      </c>
      <c r="N205" s="105" t="n">
        <v>6.90666</v>
      </c>
      <c r="O205" s="105" t="n">
        <v>6.90666</v>
      </c>
      <c r="P205" s="105" t="n">
        <v>6.906659</v>
      </c>
      <c r="Q205" s="105" t="n">
        <v>6.90666</v>
      </c>
      <c r="R205" s="105" t="n">
        <v>6.90666</v>
      </c>
      <c r="S205" s="105" t="n">
        <v>6.90666</v>
      </c>
      <c r="T205" s="105" t="n">
        <v>6.906659</v>
      </c>
      <c r="U205" s="105" t="n">
        <v>6.90666</v>
      </c>
      <c r="V205" s="105" t="n">
        <v>6.90666</v>
      </c>
      <c r="W205" s="105" t="n">
        <v>6.90666</v>
      </c>
      <c r="X205" s="105" t="n">
        <v>6.906659</v>
      </c>
      <c r="Y205" s="105" t="n">
        <v>6.90666</v>
      </c>
      <c r="Z205" s="105" t="n">
        <v>6.90666</v>
      </c>
      <c r="AA205" s="105" t="n">
        <v>6.90666</v>
      </c>
      <c r="AB205" s="105" t="n">
        <v>6.90666</v>
      </c>
      <c r="AC205" s="105" t="n">
        <v>6.90666</v>
      </c>
      <c r="AD205" s="105" t="n">
        <v>6.90666</v>
      </c>
      <c r="AE205" s="105" t="n">
        <v>6.90666</v>
      </c>
      <c r="AF205" s="105" t="n">
        <v>6.906659</v>
      </c>
      <c r="AG205" s="105" t="n">
        <v>6.90666</v>
      </c>
      <c r="AH205" s="105" t="n">
        <v>6.90666</v>
      </c>
      <c r="AI205" s="103" t="n">
        <v>0.003214</v>
      </c>
      <c r="AJ205" s="106" t="n"/>
      <c r="AK205" s="104" t="n"/>
    </row>
    <row r="206" ht="15" customHeight="1" s="44">
      <c r="A206" s="62" t="inlineStr">
        <is>
          <t>FTE000:na_HeavyAverage</t>
        </is>
      </c>
      <c r="B206" s="66" t="inlineStr">
        <is>
          <t xml:space="preserve">        Heavy Average</t>
        </is>
      </c>
      <c r="C206" s="105" t="n">
        <v>6.224025</v>
      </c>
      <c r="D206" s="105" t="n">
        <v>6.273288</v>
      </c>
      <c r="E206" s="105" t="n">
        <v>6.343603</v>
      </c>
      <c r="F206" s="105" t="n">
        <v>6.456406</v>
      </c>
      <c r="G206" s="105" t="n">
        <v>6.582363</v>
      </c>
      <c r="H206" s="105" t="n">
        <v>6.740809</v>
      </c>
      <c r="I206" s="105" t="n">
        <v>6.919689</v>
      </c>
      <c r="J206" s="105" t="n">
        <v>7.116105</v>
      </c>
      <c r="K206" s="105" t="n">
        <v>7.317095</v>
      </c>
      <c r="L206" s="105" t="n">
        <v>7.419074</v>
      </c>
      <c r="M206" s="105" t="n">
        <v>7.563351</v>
      </c>
      <c r="N206" s="105" t="n">
        <v>7.684752</v>
      </c>
      <c r="O206" s="105" t="n">
        <v>7.792183</v>
      </c>
      <c r="P206" s="105" t="n">
        <v>7.855883</v>
      </c>
      <c r="Q206" s="105" t="n">
        <v>7.864023</v>
      </c>
      <c r="R206" s="105" t="n">
        <v>7.863066</v>
      </c>
      <c r="S206" s="105" t="n">
        <v>7.868902</v>
      </c>
      <c r="T206" s="105" t="n">
        <v>7.877711</v>
      </c>
      <c r="U206" s="105" t="n">
        <v>7.884893</v>
      </c>
      <c r="V206" s="105" t="n">
        <v>7.888042</v>
      </c>
      <c r="W206" s="105" t="n">
        <v>7.889836</v>
      </c>
      <c r="X206" s="105" t="n">
        <v>7.890012</v>
      </c>
      <c r="Y206" s="105" t="n">
        <v>7.889884</v>
      </c>
      <c r="Z206" s="105" t="n">
        <v>7.889208</v>
      </c>
      <c r="AA206" s="105" t="n">
        <v>7.888329</v>
      </c>
      <c r="AB206" s="105" t="n">
        <v>7.8873</v>
      </c>
      <c r="AC206" s="105" t="n">
        <v>7.886378</v>
      </c>
      <c r="AD206" s="105" t="n">
        <v>7.885255</v>
      </c>
      <c r="AE206" s="105" t="n">
        <v>7.884003</v>
      </c>
      <c r="AF206" s="105" t="n">
        <v>7.882875</v>
      </c>
      <c r="AG206" s="105" t="n">
        <v>7.881655</v>
      </c>
      <c r="AH206" s="105" t="n">
        <v>7.880464</v>
      </c>
      <c r="AI206" s="103" t="n">
        <v>0.007641</v>
      </c>
      <c r="AJ206" s="106" t="n"/>
      <c r="AK206" s="104" t="n"/>
    </row>
    <row r="207" ht="15" customHeight="1" s="44">
      <c r="A207" s="62" t="inlineStr">
        <is>
          <t>FTE000:na_Average</t>
        </is>
      </c>
      <c r="B207" s="65" t="inlineStr">
        <is>
          <t xml:space="preserve">  Average Fuel Efficiency</t>
        </is>
      </c>
      <c r="C207" s="109" t="n">
        <v>7.311165</v>
      </c>
      <c r="D207" s="109" t="n">
        <v>7.419192</v>
      </c>
      <c r="E207" s="109" t="n">
        <v>7.616027</v>
      </c>
      <c r="F207" s="109" t="n">
        <v>7.698155</v>
      </c>
      <c r="G207" s="109" t="n">
        <v>7.861305</v>
      </c>
      <c r="H207" s="109" t="n">
        <v>8.067251000000001</v>
      </c>
      <c r="I207" s="109" t="n">
        <v>8.301710999999999</v>
      </c>
      <c r="J207" s="109" t="n">
        <v>8.551373</v>
      </c>
      <c r="K207" s="109" t="n">
        <v>8.807649</v>
      </c>
      <c r="L207" s="109" t="n">
        <v>8.938541000000001</v>
      </c>
      <c r="M207" s="109" t="n">
        <v>9.12494</v>
      </c>
      <c r="N207" s="109" t="n">
        <v>9.283047</v>
      </c>
      <c r="O207" s="109" t="n">
        <v>9.429175000000001</v>
      </c>
      <c r="P207" s="109" t="n">
        <v>9.520493999999999</v>
      </c>
      <c r="Q207" s="109" t="n">
        <v>9.549424</v>
      </c>
      <c r="R207" s="109" t="n">
        <v>9.566292000000001</v>
      </c>
      <c r="S207" s="109" t="n">
        <v>9.597016</v>
      </c>
      <c r="T207" s="109" t="n">
        <v>9.626880999999999</v>
      </c>
      <c r="U207" s="109" t="n">
        <v>9.65189</v>
      </c>
      <c r="V207" s="109" t="n">
        <v>9.672953</v>
      </c>
      <c r="W207" s="109" t="n">
        <v>9.691753</v>
      </c>
      <c r="X207" s="109" t="n">
        <v>9.702575</v>
      </c>
      <c r="Y207" s="109" t="n">
        <v>9.713239</v>
      </c>
      <c r="Z207" s="109" t="n">
        <v>9.728377</v>
      </c>
      <c r="AA207" s="109" t="n">
        <v>9.744004</v>
      </c>
      <c r="AB207" s="109" t="n">
        <v>9.766005</v>
      </c>
      <c r="AC207" s="109" t="n">
        <v>9.793122</v>
      </c>
      <c r="AD207" s="109" t="n">
        <v>9.820994000000001</v>
      </c>
      <c r="AE207" s="109" t="n">
        <v>9.843923999999999</v>
      </c>
      <c r="AF207" s="109" t="n">
        <v>9.871069</v>
      </c>
      <c r="AG207" s="109" t="n">
        <v>9.894299</v>
      </c>
      <c r="AH207" s="109" t="n">
        <v>9.921941</v>
      </c>
      <c r="AI207" s="107" t="n">
        <v>0.009899</v>
      </c>
      <c r="AJ207" s="109" t="n"/>
      <c r="AK207" s="107" t="n"/>
    </row>
    <row r="209" ht="15" customHeight="1" s="44">
      <c r="A209" s="58" t="n"/>
      <c r="B209" s="65" t="inlineStr">
        <is>
          <t xml:space="preserve">  Sales (thousands)</t>
        </is>
      </c>
      <c r="C209" s="58" t="n"/>
      <c r="D209" s="58" t="n"/>
      <c r="E209" s="58" t="n"/>
      <c r="F209" s="58" t="n"/>
      <c r="G209" s="58" t="n"/>
      <c r="H209" s="58" t="n"/>
      <c r="I209" s="58" t="n"/>
      <c r="J209" s="58" t="n"/>
      <c r="K209" s="58" t="n"/>
      <c r="L209" s="58" t="n"/>
      <c r="M209" s="58" t="n"/>
      <c r="N209" s="58" t="n"/>
      <c r="O209" s="58" t="n"/>
      <c r="P209" s="58" t="n"/>
      <c r="Q209" s="58" t="n"/>
      <c r="R209" s="58" t="n"/>
      <c r="S209" s="58" t="n"/>
      <c r="T209" s="58" t="n"/>
      <c r="U209" s="58" t="n"/>
      <c r="V209" s="58" t="n"/>
      <c r="W209" s="58" t="n"/>
      <c r="X209" s="58" t="n"/>
      <c r="Y209" s="58" t="n"/>
      <c r="Z209" s="58" t="n"/>
      <c r="AA209" s="58" t="n"/>
      <c r="AB209" s="58" t="n"/>
      <c r="AC209" s="58" t="n"/>
      <c r="AD209" s="58" t="n"/>
      <c r="AE209" s="58" t="n"/>
      <c r="AF209" s="58" t="n"/>
      <c r="AG209" s="58" t="n"/>
      <c r="AH209" s="58" t="n"/>
      <c r="AI209" s="58" t="n"/>
    </row>
    <row r="210" ht="15" customHeight="1" s="44">
      <c r="A210" s="58" t="n"/>
      <c r="B210" s="65" t="inlineStr">
        <is>
          <t xml:space="preserve">    Light Medium</t>
        </is>
      </c>
      <c r="C210" s="58" t="n"/>
      <c r="D210" s="58" t="n"/>
      <c r="E210" s="58" t="n"/>
      <c r="F210" s="58" t="n"/>
      <c r="G210" s="58" t="n"/>
      <c r="H210" s="58" t="n"/>
      <c r="I210" s="58" t="n"/>
      <c r="J210" s="58" t="n"/>
      <c r="K210" s="58" t="n"/>
      <c r="L210" s="58" t="n"/>
      <c r="M210" s="58" t="n"/>
      <c r="N210" s="58" t="n"/>
      <c r="O210" s="58" t="n"/>
      <c r="P210" s="58" t="n"/>
      <c r="Q210" s="58" t="n"/>
      <c r="R210" s="58" t="n"/>
      <c r="S210" s="58" t="n"/>
      <c r="T210" s="58" t="n"/>
      <c r="U210" s="58" t="n"/>
      <c r="V210" s="58" t="n"/>
      <c r="W210" s="58" t="n"/>
      <c r="X210" s="58" t="n"/>
      <c r="Y210" s="58" t="n"/>
      <c r="Z210" s="58" t="n"/>
      <c r="AA210" s="58" t="n"/>
      <c r="AB210" s="58" t="n"/>
      <c r="AC210" s="58" t="n"/>
      <c r="AD210" s="58" t="n"/>
      <c r="AE210" s="58" t="n"/>
      <c r="AF210" s="58" t="n"/>
      <c r="AG210" s="58" t="n"/>
      <c r="AH210" s="58" t="n"/>
      <c r="AI210" s="58" t="n"/>
    </row>
    <row r="211" ht="15" customHeight="1" s="44">
      <c r="A211" s="62" t="inlineStr">
        <is>
          <t>FTE000:lm_sal_new_Dies</t>
        </is>
      </c>
      <c r="B211" s="66" t="inlineStr">
        <is>
          <t xml:space="preserve">      Diesel</t>
        </is>
      </c>
      <c r="C211" s="105" t="n">
        <v>164.36261</v>
      </c>
      <c r="D211" s="105" t="n">
        <v>162.7621</v>
      </c>
      <c r="E211" s="105" t="n">
        <v>161.996933</v>
      </c>
      <c r="F211" s="105" t="n">
        <v>161.182678</v>
      </c>
      <c r="G211" s="105" t="n">
        <v>162.716965</v>
      </c>
      <c r="H211" s="105" t="n">
        <v>163.40625</v>
      </c>
      <c r="I211" s="105" t="n">
        <v>163.328812</v>
      </c>
      <c r="J211" s="105" t="n">
        <v>163.118591</v>
      </c>
      <c r="K211" s="105" t="n">
        <v>163.736191</v>
      </c>
      <c r="L211" s="105" t="n">
        <v>164.944016</v>
      </c>
      <c r="M211" s="105" t="n">
        <v>165.066696</v>
      </c>
      <c r="N211" s="105" t="n">
        <v>164.746124</v>
      </c>
      <c r="O211" s="105" t="n">
        <v>164.256058</v>
      </c>
      <c r="P211" s="105" t="n">
        <v>163.960373</v>
      </c>
      <c r="Q211" s="105" t="n">
        <v>163.707108</v>
      </c>
      <c r="R211" s="105" t="n">
        <v>163.525757</v>
      </c>
      <c r="S211" s="105" t="n">
        <v>163.722244</v>
      </c>
      <c r="T211" s="105" t="n">
        <v>164.386627</v>
      </c>
      <c r="U211" s="105" t="n">
        <v>165.031784</v>
      </c>
      <c r="V211" s="105" t="n">
        <v>166.112839</v>
      </c>
      <c r="W211" s="105" t="n">
        <v>166.687561</v>
      </c>
      <c r="X211" s="105" t="n">
        <v>167.061707</v>
      </c>
      <c r="Y211" s="105" t="n">
        <v>167.70488</v>
      </c>
      <c r="Z211" s="105" t="n">
        <v>167.898361</v>
      </c>
      <c r="AA211" s="105" t="n">
        <v>167.975143</v>
      </c>
      <c r="AB211" s="105" t="n">
        <v>168.481354</v>
      </c>
      <c r="AC211" s="105" t="n">
        <v>169.225586</v>
      </c>
      <c r="AD211" s="105" t="n">
        <v>169.873047</v>
      </c>
      <c r="AE211" s="105" t="n">
        <v>170.216614</v>
      </c>
      <c r="AF211" s="105" t="n">
        <v>170.267517</v>
      </c>
      <c r="AG211" s="105" t="n">
        <v>170.339462</v>
      </c>
      <c r="AH211" s="105" t="n">
        <v>170.629623</v>
      </c>
      <c r="AI211" s="103" t="n">
        <v>0.001208</v>
      </c>
      <c r="AJ211" s="106" t="n"/>
      <c r="AK211" s="104" t="n"/>
    </row>
    <row r="212" ht="15" customHeight="1" s="44">
      <c r="A212" s="62" t="inlineStr">
        <is>
          <t>FTE000:lm_sal_new_Gas</t>
        </is>
      </c>
      <c r="B212" s="66" t="inlineStr">
        <is>
          <t xml:space="preserve">      Motor Gasoline</t>
        </is>
      </c>
      <c r="C212" s="105" t="n">
        <v>56.661766</v>
      </c>
      <c r="D212" s="105" t="n">
        <v>57.289883</v>
      </c>
      <c r="E212" s="105" t="n">
        <v>58.170429</v>
      </c>
      <c r="F212" s="105" t="n">
        <v>59.134914</v>
      </c>
      <c r="G212" s="105" t="n">
        <v>61.024197</v>
      </c>
      <c r="H212" s="105" t="n">
        <v>62.615269</v>
      </c>
      <c r="I212" s="105" t="n">
        <v>63.71516</v>
      </c>
      <c r="J212" s="105" t="n">
        <v>64.690521</v>
      </c>
      <c r="K212" s="105" t="n">
        <v>66.290588</v>
      </c>
      <c r="L212" s="105" t="n">
        <v>67.430397</v>
      </c>
      <c r="M212" s="105" t="n">
        <v>68.882721</v>
      </c>
      <c r="N212" s="105" t="n">
        <v>69.87659499999999</v>
      </c>
      <c r="O212" s="105" t="n">
        <v>71.08622699999999</v>
      </c>
      <c r="P212" s="105" t="n">
        <v>72.559006</v>
      </c>
      <c r="Q212" s="105" t="n">
        <v>73.85161600000001</v>
      </c>
      <c r="R212" s="105" t="n">
        <v>75.114304</v>
      </c>
      <c r="S212" s="105" t="n">
        <v>76.58807400000001</v>
      </c>
      <c r="T212" s="105" t="n">
        <v>78.282822</v>
      </c>
      <c r="U212" s="105" t="n">
        <v>80.110786</v>
      </c>
      <c r="V212" s="105" t="n">
        <v>81.779831</v>
      </c>
      <c r="W212" s="105" t="n">
        <v>82.64175400000001</v>
      </c>
      <c r="X212" s="105" t="n">
        <v>83.919601</v>
      </c>
      <c r="Y212" s="105" t="n">
        <v>85.44265</v>
      </c>
      <c r="Z212" s="105" t="n">
        <v>86.873138</v>
      </c>
      <c r="AA212" s="105" t="n">
        <v>88.24273700000001</v>
      </c>
      <c r="AB212" s="105" t="n">
        <v>89.651093</v>
      </c>
      <c r="AC212" s="105" t="n">
        <v>91.27887699999999</v>
      </c>
      <c r="AD212" s="105" t="n">
        <v>92.847374</v>
      </c>
      <c r="AE212" s="105" t="n">
        <v>94.24054700000001</v>
      </c>
      <c r="AF212" s="105" t="n">
        <v>95.641594</v>
      </c>
      <c r="AG212" s="105" t="n">
        <v>96.975487</v>
      </c>
      <c r="AH212" s="105" t="n">
        <v>98.46736900000001</v>
      </c>
      <c r="AI212" s="103" t="n">
        <v>0.017986</v>
      </c>
      <c r="AJ212" s="106" t="n"/>
      <c r="AK212" s="104" t="n"/>
    </row>
    <row r="213" ht="15" customHeight="1" s="44">
      <c r="A213" s="62" t="inlineStr">
        <is>
          <t>FTE000:lm_sal_new_Liq</t>
        </is>
      </c>
      <c r="B213" s="66" t="inlineStr">
        <is>
          <t xml:space="preserve">      Propane</t>
        </is>
      </c>
      <c r="C213" s="105" t="n">
        <v>0.196262</v>
      </c>
      <c r="D213" s="105" t="n">
        <v>0.202421</v>
      </c>
      <c r="E213" s="105" t="n">
        <v>0.20886</v>
      </c>
      <c r="F213" s="105" t="n">
        <v>0.215574</v>
      </c>
      <c r="G213" s="105" t="n">
        <v>0.22585</v>
      </c>
      <c r="H213" s="105" t="n">
        <v>0.235444</v>
      </c>
      <c r="I213" s="105" t="n">
        <v>0.24459</v>
      </c>
      <c r="J213" s="105" t="n">
        <v>0.253747</v>
      </c>
      <c r="K213" s="105" t="n">
        <v>0.264593</v>
      </c>
      <c r="L213" s="105" t="n">
        <v>0.276167</v>
      </c>
      <c r="M213" s="105" t="n">
        <v>0.287633</v>
      </c>
      <c r="N213" s="105" t="n">
        <v>0.299072</v>
      </c>
      <c r="O213" s="105" t="n">
        <v>0.310417</v>
      </c>
      <c r="P213" s="105" t="n">
        <v>0.322866</v>
      </c>
      <c r="Q213" s="105" t="n">
        <v>0.335667</v>
      </c>
      <c r="R213" s="105" t="n">
        <v>0.349093</v>
      </c>
      <c r="S213" s="105" t="n">
        <v>0.364008</v>
      </c>
      <c r="T213" s="105" t="n">
        <v>0.380697</v>
      </c>
      <c r="U213" s="105" t="n">
        <v>0.398382</v>
      </c>
      <c r="V213" s="105" t="n">
        <v>0.417399</v>
      </c>
      <c r="W213" s="105" t="n">
        <v>0.436638</v>
      </c>
      <c r="X213" s="105" t="n">
        <v>0.4561</v>
      </c>
      <c r="Y213" s="105" t="n">
        <v>0.477058</v>
      </c>
      <c r="Z213" s="105" t="n">
        <v>0.498011</v>
      </c>
      <c r="AA213" s="105" t="n">
        <v>0.519642</v>
      </c>
      <c r="AB213" s="105" t="n">
        <v>0.544017</v>
      </c>
      <c r="AC213" s="105" t="n">
        <v>0.569985</v>
      </c>
      <c r="AD213" s="105" t="n">
        <v>0.596975</v>
      </c>
      <c r="AE213" s="105" t="n">
        <v>0.6242760000000001</v>
      </c>
      <c r="AF213" s="105" t="n">
        <v>0.653162</v>
      </c>
      <c r="AG213" s="105" t="n">
        <v>0.682118</v>
      </c>
      <c r="AH213" s="105" t="n">
        <v>0.712904</v>
      </c>
      <c r="AI213" s="103" t="n">
        <v>0.042487</v>
      </c>
      <c r="AJ213" s="106" t="n"/>
      <c r="AK213" s="104" t="n"/>
    </row>
    <row r="214" ht="15" customHeight="1" s="44">
      <c r="A214" s="62" t="inlineStr">
        <is>
          <t>FTE000:lm_sal_new_NGas</t>
        </is>
      </c>
      <c r="B214" s="66" t="inlineStr">
        <is>
          <t xml:space="preserve">      Compressed/Liquefied Natural Gas</t>
        </is>
      </c>
      <c r="C214" s="105" t="n">
        <v>0.123022</v>
      </c>
      <c r="D214" s="105" t="n">
        <v>0.123276</v>
      </c>
      <c r="E214" s="105" t="n">
        <v>0.123591</v>
      </c>
      <c r="F214" s="105" t="n">
        <v>0.123957</v>
      </c>
      <c r="G214" s="105" t="n">
        <v>0.126204</v>
      </c>
      <c r="H214" s="105" t="n">
        <v>0.127869</v>
      </c>
      <c r="I214" s="105" t="n">
        <v>0.129576</v>
      </c>
      <c r="J214" s="105" t="n">
        <v>0.131187</v>
      </c>
      <c r="K214" s="105" t="n">
        <v>0.133563</v>
      </c>
      <c r="L214" s="105" t="n">
        <v>0.136561</v>
      </c>
      <c r="M214" s="105" t="n">
        <v>0.139441</v>
      </c>
      <c r="N214" s="105" t="n">
        <v>0.141933</v>
      </c>
      <c r="O214" s="105" t="n">
        <v>0.144668</v>
      </c>
      <c r="P214" s="105" t="n">
        <v>0.148135</v>
      </c>
      <c r="Q214" s="105" t="n">
        <v>0.151797</v>
      </c>
      <c r="R214" s="105" t="n">
        <v>0.157128</v>
      </c>
      <c r="S214" s="105" t="n">
        <v>0.163364</v>
      </c>
      <c r="T214" s="105" t="n">
        <v>0.173169</v>
      </c>
      <c r="U214" s="105" t="n">
        <v>0.185608</v>
      </c>
      <c r="V214" s="105" t="n">
        <v>0.199778</v>
      </c>
      <c r="W214" s="105" t="n">
        <v>0.215159</v>
      </c>
      <c r="X214" s="105" t="n">
        <v>0.23188</v>
      </c>
      <c r="Y214" s="105" t="n">
        <v>0.251755</v>
      </c>
      <c r="Z214" s="105" t="n">
        <v>0.273312</v>
      </c>
      <c r="AA214" s="105" t="n">
        <v>0.297107</v>
      </c>
      <c r="AB214" s="105" t="n">
        <v>0.324638</v>
      </c>
      <c r="AC214" s="105" t="n">
        <v>0.356235</v>
      </c>
      <c r="AD214" s="105" t="n">
        <v>0.391431</v>
      </c>
      <c r="AE214" s="105" t="n">
        <v>0.432418</v>
      </c>
      <c r="AF214" s="105" t="n">
        <v>0.478436</v>
      </c>
      <c r="AG214" s="105" t="n">
        <v>0.5288389999999999</v>
      </c>
      <c r="AH214" s="105" t="n">
        <v>0.585784</v>
      </c>
      <c r="AI214" s="103" t="n">
        <v>0.05163</v>
      </c>
      <c r="AJ214" s="106" t="n"/>
      <c r="AK214" s="104" t="n"/>
    </row>
    <row r="215" ht="15" customHeight="1" s="44">
      <c r="A215" s="62" t="inlineStr">
        <is>
          <t>FTE000:lm_sal_new_flxfl</t>
        </is>
      </c>
      <c r="B215" s="66" t="inlineStr">
        <is>
          <t xml:space="preserve">      Ethanol-Flex Fuel</t>
        </is>
      </c>
      <c r="C215" s="105" t="n">
        <v>24.537821</v>
      </c>
      <c r="D215" s="105" t="n">
        <v>24.930105</v>
      </c>
      <c r="E215" s="105" t="n">
        <v>25.212515</v>
      </c>
      <c r="F215" s="105" t="n">
        <v>25.53928</v>
      </c>
      <c r="G215" s="105" t="n">
        <v>26.296892</v>
      </c>
      <c r="H215" s="105" t="n">
        <v>27.008835</v>
      </c>
      <c r="I215" s="105" t="n">
        <v>28.119619</v>
      </c>
      <c r="J215" s="105" t="n">
        <v>29.156687</v>
      </c>
      <c r="K215" s="105" t="n">
        <v>30.075302</v>
      </c>
      <c r="L215" s="105" t="n">
        <v>31.153372</v>
      </c>
      <c r="M215" s="105" t="n">
        <v>32.478367</v>
      </c>
      <c r="N215" s="105" t="n">
        <v>34.283344</v>
      </c>
      <c r="O215" s="105" t="n">
        <v>35.583797</v>
      </c>
      <c r="P215" s="105" t="n">
        <v>37.010818</v>
      </c>
      <c r="Q215" s="105" t="n">
        <v>38.478256</v>
      </c>
      <c r="R215" s="105" t="n">
        <v>40.017365</v>
      </c>
      <c r="S215" s="105" t="n">
        <v>41.727013</v>
      </c>
      <c r="T215" s="105" t="n">
        <v>43.640209</v>
      </c>
      <c r="U215" s="105" t="n">
        <v>45.6674</v>
      </c>
      <c r="V215" s="105" t="n">
        <v>47.84734</v>
      </c>
      <c r="W215" s="105" t="n">
        <v>50.949909</v>
      </c>
      <c r="X215" s="105" t="n">
        <v>53.459896</v>
      </c>
      <c r="Y215" s="105" t="n">
        <v>55.91647</v>
      </c>
      <c r="Z215" s="105" t="n">
        <v>58.372383</v>
      </c>
      <c r="AA215" s="105" t="n">
        <v>60.907795</v>
      </c>
      <c r="AB215" s="105" t="n">
        <v>64.08942399999999</v>
      </c>
      <c r="AC215" s="105" t="n">
        <v>67.14866600000001</v>
      </c>
      <c r="AD215" s="105" t="n">
        <v>70.328247</v>
      </c>
      <c r="AE215" s="105" t="n">
        <v>73.544579</v>
      </c>
      <c r="AF215" s="105" t="n">
        <v>77.28930699999999</v>
      </c>
      <c r="AG215" s="105" t="n">
        <v>80.50636299999999</v>
      </c>
      <c r="AH215" s="105" t="n">
        <v>83.672195</v>
      </c>
      <c r="AI215" s="103" t="n">
        <v>0.040364</v>
      </c>
      <c r="AJ215" s="106" t="n"/>
      <c r="AK215" s="104" t="n"/>
    </row>
    <row r="216" ht="15" customHeight="1" s="44">
      <c r="A216" s="62" t="inlineStr">
        <is>
          <t>FTE000:lm_sal_new_lctrc</t>
        </is>
      </c>
      <c r="B216" s="66" t="inlineStr">
        <is>
          <t xml:space="preserve">      Electric</t>
        </is>
      </c>
      <c r="C216" s="105" t="n">
        <v>0</v>
      </c>
      <c r="D216" s="105" t="n">
        <v>0.289779</v>
      </c>
      <c r="E216" s="105" t="n">
        <v>0.298309</v>
      </c>
      <c r="F216" s="105" t="n">
        <v>0.307898</v>
      </c>
      <c r="G216" s="105" t="n">
        <v>0.322575</v>
      </c>
      <c r="H216" s="105" t="n">
        <v>0.336279</v>
      </c>
      <c r="I216" s="105" t="n">
        <v>0.349341</v>
      </c>
      <c r="J216" s="105" t="n">
        <v>0.362421</v>
      </c>
      <c r="K216" s="105" t="n">
        <v>0.377911</v>
      </c>
      <c r="L216" s="105" t="n">
        <v>0.394443</v>
      </c>
      <c r="M216" s="105" t="n">
        <v>0.41082</v>
      </c>
      <c r="N216" s="105" t="n">
        <v>0.427158</v>
      </c>
      <c r="O216" s="105" t="n">
        <v>0.443361</v>
      </c>
      <c r="P216" s="105" t="n">
        <v>0.461141</v>
      </c>
      <c r="Q216" s="105" t="n">
        <v>0.479425</v>
      </c>
      <c r="R216" s="105" t="n">
        <v>0.498601</v>
      </c>
      <c r="S216" s="105" t="n">
        <v>0.519903</v>
      </c>
      <c r="T216" s="105" t="n">
        <v>0.543741</v>
      </c>
      <c r="U216" s="105" t="n">
        <v>0.568999</v>
      </c>
      <c r="V216" s="105" t="n">
        <v>0.59616</v>
      </c>
      <c r="W216" s="105" t="n">
        <v>0.6236390000000001</v>
      </c>
      <c r="X216" s="105" t="n">
        <v>0.651436</v>
      </c>
      <c r="Y216" s="105" t="n">
        <v>0.68137</v>
      </c>
      <c r="Z216" s="105" t="n">
        <v>0.711297</v>
      </c>
      <c r="AA216" s="105" t="n">
        <v>0.742192</v>
      </c>
      <c r="AB216" s="105" t="n">
        <v>0.7770049999999999</v>
      </c>
      <c r="AC216" s="105" t="n">
        <v>0.814095</v>
      </c>
      <c r="AD216" s="105" t="n">
        <v>0.852644</v>
      </c>
      <c r="AE216" s="105" t="n">
        <v>0.891638</v>
      </c>
      <c r="AF216" s="105" t="n">
        <v>0.932895</v>
      </c>
      <c r="AG216" s="105" t="n">
        <v>0.974251</v>
      </c>
      <c r="AH216" s="105" t="n">
        <v>1.018222</v>
      </c>
      <c r="AI216" s="103" t="inlineStr">
        <is>
          <t>- -</t>
        </is>
      </c>
      <c r="AJ216" s="106" t="n"/>
      <c r="AK216" s="104" t="n"/>
    </row>
    <row r="217" ht="15" customHeight="1" s="44">
      <c r="A217" s="62" t="inlineStr">
        <is>
          <t>FTE000:lm_sal_new_PiDH</t>
        </is>
      </c>
      <c r="B217" s="66" t="inlineStr">
        <is>
          <t xml:space="preserve">      Plug-in Diesel Hybrid</t>
        </is>
      </c>
      <c r="C217" s="105" t="n">
        <v>0</v>
      </c>
      <c r="D217" s="105" t="n">
        <v>0.31817</v>
      </c>
      <c r="E217" s="105" t="n">
        <v>0.328291</v>
      </c>
      <c r="F217" s="105" t="n">
        <v>0.338844</v>
      </c>
      <c r="G217" s="105" t="n">
        <v>0.354996</v>
      </c>
      <c r="H217" s="105" t="n">
        <v>0.370076</v>
      </c>
      <c r="I217" s="105" t="n">
        <v>0.384452</v>
      </c>
      <c r="J217" s="105" t="n">
        <v>0.398846</v>
      </c>
      <c r="K217" s="105" t="n">
        <v>0.415893</v>
      </c>
      <c r="L217" s="105" t="n">
        <v>0.434087</v>
      </c>
      <c r="M217" s="105" t="n">
        <v>0.452109</v>
      </c>
      <c r="N217" s="105" t="n">
        <v>0.470089</v>
      </c>
      <c r="O217" s="105" t="n">
        <v>0.487921</v>
      </c>
      <c r="P217" s="105" t="n">
        <v>0.5074880000000001</v>
      </c>
      <c r="Q217" s="105" t="n">
        <v>0.527609</v>
      </c>
      <c r="R217" s="105" t="n">
        <v>0.548714</v>
      </c>
      <c r="S217" s="105" t="n">
        <v>0.572156</v>
      </c>
      <c r="T217" s="105" t="n">
        <v>0.59839</v>
      </c>
      <c r="U217" s="105" t="n">
        <v>0.626186</v>
      </c>
      <c r="V217" s="105" t="n">
        <v>0.656077</v>
      </c>
      <c r="W217" s="105" t="n">
        <v>0.686318</v>
      </c>
      <c r="X217" s="105" t="n">
        <v>0.716909</v>
      </c>
      <c r="Y217" s="105" t="n">
        <v>0.749852</v>
      </c>
      <c r="Z217" s="105" t="n">
        <v>0.782786</v>
      </c>
      <c r="AA217" s="105" t="n">
        <v>0.816786</v>
      </c>
      <c r="AB217" s="105" t="n">
        <v>0.8550990000000001</v>
      </c>
      <c r="AC217" s="105" t="n">
        <v>0.895916</v>
      </c>
      <c r="AD217" s="105" t="n">
        <v>0.938339</v>
      </c>
      <c r="AE217" s="105" t="n">
        <v>0.981252</v>
      </c>
      <c r="AF217" s="105" t="n">
        <v>1.026657</v>
      </c>
      <c r="AG217" s="105" t="n">
        <v>1.072169</v>
      </c>
      <c r="AH217" s="105" t="n">
        <v>1.12056</v>
      </c>
      <c r="AI217" s="103" t="inlineStr">
        <is>
          <t>- -</t>
        </is>
      </c>
      <c r="AJ217" s="106" t="n"/>
      <c r="AK217" s="104" t="n"/>
    </row>
    <row r="218" ht="15" customHeight="1" s="44">
      <c r="A218" s="62" t="inlineStr">
        <is>
          <t>FTE000:lm_sal_new_PiGH</t>
        </is>
      </c>
      <c r="B218" s="66" t="inlineStr">
        <is>
          <t xml:space="preserve">      Plug-in Gasoline Hybrid</t>
        </is>
      </c>
      <c r="C218" s="105" t="n">
        <v>0</v>
      </c>
      <c r="D218" s="105" t="n">
        <v>0.295017</v>
      </c>
      <c r="E218" s="105" t="n">
        <v>0.304402</v>
      </c>
      <c r="F218" s="105" t="n">
        <v>0.314187</v>
      </c>
      <c r="G218" s="105" t="n">
        <v>0.329164</v>
      </c>
      <c r="H218" s="105" t="n">
        <v>0.343147</v>
      </c>
      <c r="I218" s="105" t="n">
        <v>0.356476</v>
      </c>
      <c r="J218" s="105" t="n">
        <v>0.369823</v>
      </c>
      <c r="K218" s="105" t="n">
        <v>0.38563</v>
      </c>
      <c r="L218" s="105" t="n">
        <v>0.402499</v>
      </c>
      <c r="M218" s="105" t="n">
        <v>0.41921</v>
      </c>
      <c r="N218" s="105" t="n">
        <v>0.435882</v>
      </c>
      <c r="O218" s="105" t="n">
        <v>0.452416</v>
      </c>
      <c r="P218" s="105" t="n">
        <v>0.470559</v>
      </c>
      <c r="Q218" s="105" t="n">
        <v>0.489216</v>
      </c>
      <c r="R218" s="105" t="n">
        <v>0.508785</v>
      </c>
      <c r="S218" s="105" t="n">
        <v>0.530522</v>
      </c>
      <c r="T218" s="105" t="n">
        <v>0.554846</v>
      </c>
      <c r="U218" s="105" t="n">
        <v>0.58062</v>
      </c>
      <c r="V218" s="105" t="n">
        <v>0.608336</v>
      </c>
      <c r="W218" s="105" t="n">
        <v>0.6363760000000001</v>
      </c>
      <c r="X218" s="105" t="n">
        <v>0.664741</v>
      </c>
      <c r="Y218" s="105" t="n">
        <v>0.695287</v>
      </c>
      <c r="Z218" s="105" t="n">
        <v>0.725824</v>
      </c>
      <c r="AA218" s="105" t="n">
        <v>0.757351</v>
      </c>
      <c r="AB218" s="105" t="n">
        <v>0.792875</v>
      </c>
      <c r="AC218" s="105" t="n">
        <v>0.830723</v>
      </c>
      <c r="AD218" s="105" t="n">
        <v>0.870058</v>
      </c>
      <c r="AE218" s="105" t="n">
        <v>0.909849</v>
      </c>
      <c r="AF218" s="105" t="n">
        <v>0.951949</v>
      </c>
      <c r="AG218" s="105" t="n">
        <v>0.99415</v>
      </c>
      <c r="AH218" s="105" t="n">
        <v>1.039019</v>
      </c>
      <c r="AI218" s="103" t="inlineStr">
        <is>
          <t>- -</t>
        </is>
      </c>
      <c r="AJ218" s="106" t="n"/>
      <c r="AK218" s="104" t="n"/>
    </row>
    <row r="219" ht="15" customHeight="1" s="44">
      <c r="A219" s="62" t="inlineStr">
        <is>
          <t>FTE000:lm_sal_new_FlCll</t>
        </is>
      </c>
      <c r="B219" s="66" t="inlineStr">
        <is>
          <t xml:space="preserve">      Fuel Cell</t>
        </is>
      </c>
      <c r="C219" s="105" t="n">
        <v>0</v>
      </c>
      <c r="D219" s="105" t="n">
        <v>0.000205</v>
      </c>
      <c r="E219" s="105" t="n">
        <v>0.000205</v>
      </c>
      <c r="F219" s="105" t="n">
        <v>0.000205</v>
      </c>
      <c r="G219" s="105" t="n">
        <v>0.000207</v>
      </c>
      <c r="H219" s="105" t="n">
        <v>0.000209</v>
      </c>
      <c r="I219" s="105" t="n">
        <v>0.000209</v>
      </c>
      <c r="J219" s="105" t="n">
        <v>0.00021</v>
      </c>
      <c r="K219" s="105" t="n">
        <v>0.00021</v>
      </c>
      <c r="L219" s="105" t="n">
        <v>0.000211</v>
      </c>
      <c r="M219" s="105" t="n">
        <v>0.000211</v>
      </c>
      <c r="N219" s="105" t="n">
        <v>0.00021</v>
      </c>
      <c r="O219" s="105" t="n">
        <v>0.000207</v>
      </c>
      <c r="P219" s="105" t="n">
        <v>0.000205</v>
      </c>
      <c r="Q219" s="105" t="n">
        <v>0.000201</v>
      </c>
      <c r="R219" s="105" t="n">
        <v>0.000197</v>
      </c>
      <c r="S219" s="105" t="n">
        <v>0.000193</v>
      </c>
      <c r="T219" s="105" t="n">
        <v>0.00019</v>
      </c>
      <c r="U219" s="105" t="n">
        <v>0.000188</v>
      </c>
      <c r="V219" s="105" t="n">
        <v>0.000185</v>
      </c>
      <c r="W219" s="105" t="n">
        <v>0.000182</v>
      </c>
      <c r="X219" s="105" t="n">
        <v>0.000179</v>
      </c>
      <c r="Y219" s="105" t="n">
        <v>0.000177</v>
      </c>
      <c r="Z219" s="105" t="n">
        <v>0.000174</v>
      </c>
      <c r="AA219" s="105" t="n">
        <v>0.000171</v>
      </c>
      <c r="AB219" s="105" t="n">
        <v>0.000168</v>
      </c>
      <c r="AC219" s="105" t="n">
        <v>0.000166</v>
      </c>
      <c r="AD219" s="105" t="n">
        <v>0.000164</v>
      </c>
      <c r="AE219" s="105" t="n">
        <v>0.000161</v>
      </c>
      <c r="AF219" s="105" t="n">
        <v>0.000159</v>
      </c>
      <c r="AG219" s="105" t="n">
        <v>0.000156</v>
      </c>
      <c r="AH219" s="105" t="n">
        <v>0.000154</v>
      </c>
      <c r="AI219" s="103" t="inlineStr">
        <is>
          <t>- -</t>
        </is>
      </c>
      <c r="AJ219" s="106" t="n"/>
      <c r="AK219" s="104" t="n"/>
    </row>
    <row r="220" ht="15" customHeight="1" s="44">
      <c r="A220" s="62" t="inlineStr">
        <is>
          <t>FTE000:lm_sal_new_total</t>
        </is>
      </c>
      <c r="B220" s="66" t="inlineStr">
        <is>
          <t xml:space="preserve">        Light Medium Subtotal</t>
        </is>
      </c>
      <c r="C220" s="105" t="n">
        <v>245.8815</v>
      </c>
      <c r="D220" s="105" t="n">
        <v>246.210968</v>
      </c>
      <c r="E220" s="105" t="n">
        <v>246.643509</v>
      </c>
      <c r="F220" s="105" t="n">
        <v>247.157562</v>
      </c>
      <c r="G220" s="105" t="n">
        <v>251.397049</v>
      </c>
      <c r="H220" s="105" t="n">
        <v>254.443375</v>
      </c>
      <c r="I220" s="105" t="n">
        <v>256.628204</v>
      </c>
      <c r="J220" s="105" t="n">
        <v>258.481995</v>
      </c>
      <c r="K220" s="105" t="n">
        <v>261.679871</v>
      </c>
      <c r="L220" s="105" t="n">
        <v>265.171753</v>
      </c>
      <c r="M220" s="105" t="n">
        <v>268.137177</v>
      </c>
      <c r="N220" s="105" t="n">
        <v>270.680389</v>
      </c>
      <c r="O220" s="105" t="n">
        <v>272.765076</v>
      </c>
      <c r="P220" s="105" t="n">
        <v>275.440582</v>
      </c>
      <c r="Q220" s="105" t="n">
        <v>278.020905</v>
      </c>
      <c r="R220" s="105" t="n">
        <v>280.719971</v>
      </c>
      <c r="S220" s="105" t="n">
        <v>284.187439</v>
      </c>
      <c r="T220" s="105" t="n">
        <v>288.56073</v>
      </c>
      <c r="U220" s="105" t="n">
        <v>293.169952</v>
      </c>
      <c r="V220" s="105" t="n">
        <v>298.217896</v>
      </c>
      <c r="W220" s="105" t="n">
        <v>302.877502</v>
      </c>
      <c r="X220" s="105" t="n">
        <v>307.162476</v>
      </c>
      <c r="Y220" s="105" t="n">
        <v>311.919525</v>
      </c>
      <c r="Z220" s="105" t="n">
        <v>316.135315</v>
      </c>
      <c r="AA220" s="105" t="n">
        <v>320.258911</v>
      </c>
      <c r="AB220" s="105" t="n">
        <v>325.515747</v>
      </c>
      <c r="AC220" s="105" t="n">
        <v>331.12027</v>
      </c>
      <c r="AD220" s="105" t="n">
        <v>336.698273</v>
      </c>
      <c r="AE220" s="105" t="n">
        <v>341.841309</v>
      </c>
      <c r="AF220" s="105" t="n">
        <v>347.241638</v>
      </c>
      <c r="AG220" s="105" t="n">
        <v>352.073029</v>
      </c>
      <c r="AH220" s="105" t="n">
        <v>357.245789</v>
      </c>
      <c r="AI220" s="103" t="n">
        <v>0.012124</v>
      </c>
      <c r="AJ220" s="106" t="n"/>
      <c r="AK220" s="104" t="n"/>
    </row>
    <row r="221" ht="15" customHeight="1" s="44">
      <c r="A221" s="58" t="n"/>
      <c r="B221" s="65" t="inlineStr">
        <is>
          <t xml:space="preserve">    Medium</t>
        </is>
      </c>
      <c r="C221" s="58" t="n"/>
      <c r="D221" s="58" t="n"/>
      <c r="E221" s="58" t="n"/>
      <c r="F221" s="58" t="n"/>
      <c r="G221" s="58" t="n"/>
      <c r="H221" s="58" t="n"/>
      <c r="I221" s="58" t="n"/>
      <c r="J221" s="58" t="n"/>
      <c r="K221" s="58" t="n"/>
      <c r="L221" s="58" t="n"/>
      <c r="M221" s="58" t="n"/>
      <c r="N221" s="58" t="n"/>
      <c r="O221" s="58" t="n"/>
      <c r="P221" s="58" t="n"/>
      <c r="Q221" s="58" t="n"/>
      <c r="R221" s="58" t="n"/>
      <c r="S221" s="58" t="n"/>
      <c r="T221" s="58" t="n"/>
      <c r="U221" s="58" t="n"/>
      <c r="V221" s="58" t="n"/>
      <c r="W221" s="58" t="n"/>
      <c r="X221" s="58" t="n"/>
      <c r="Y221" s="58" t="n"/>
      <c r="Z221" s="58" t="n"/>
      <c r="AA221" s="58" t="n"/>
      <c r="AB221" s="58" t="n"/>
      <c r="AC221" s="58" t="n"/>
      <c r="AD221" s="58" t="n"/>
      <c r="AE221" s="58" t="n"/>
      <c r="AF221" s="58" t="n"/>
      <c r="AG221" s="58" t="n"/>
      <c r="AH221" s="58" t="n"/>
      <c r="AI221" s="58" t="n"/>
    </row>
    <row r="222" ht="15" customHeight="1" s="44">
      <c r="A222" s="62" t="inlineStr">
        <is>
          <t>FTE000:oa_Diesel</t>
        </is>
      </c>
      <c r="B222" s="66" t="inlineStr">
        <is>
          <t xml:space="preserve">      Diesel</t>
        </is>
      </c>
      <c r="C222" s="105" t="n">
        <v>133.180786</v>
      </c>
      <c r="D222" s="105" t="n">
        <v>125.091003</v>
      </c>
      <c r="E222" s="105" t="n">
        <v>114.074394</v>
      </c>
      <c r="F222" s="105" t="n">
        <v>126.075699</v>
      </c>
      <c r="G222" s="105" t="n">
        <v>129.105209</v>
      </c>
      <c r="H222" s="105" t="n">
        <v>130.603241</v>
      </c>
      <c r="I222" s="105" t="n">
        <v>131.550476</v>
      </c>
      <c r="J222" s="105" t="n">
        <v>132.920944</v>
      </c>
      <c r="K222" s="105" t="n">
        <v>134.882156</v>
      </c>
      <c r="L222" s="105" t="n">
        <v>137.218536</v>
      </c>
      <c r="M222" s="105" t="n">
        <v>139.452423</v>
      </c>
      <c r="N222" s="105" t="n">
        <v>141.990723</v>
      </c>
      <c r="O222" s="105" t="n">
        <v>143.792694</v>
      </c>
      <c r="P222" s="105" t="n">
        <v>146.154846</v>
      </c>
      <c r="Q222" s="105" t="n">
        <v>148.036652</v>
      </c>
      <c r="R222" s="105" t="n">
        <v>150.472351</v>
      </c>
      <c r="S222" s="105" t="n">
        <v>152.003616</v>
      </c>
      <c r="T222" s="105" t="n">
        <v>154.082779</v>
      </c>
      <c r="U222" s="105" t="n">
        <v>157.525467</v>
      </c>
      <c r="V222" s="105" t="n">
        <v>161.519974</v>
      </c>
      <c r="W222" s="105" t="n">
        <v>165.639191</v>
      </c>
      <c r="X222" s="105" t="n">
        <v>170.903732</v>
      </c>
      <c r="Y222" s="105" t="n">
        <v>176.681244</v>
      </c>
      <c r="Z222" s="105" t="n">
        <v>181.518433</v>
      </c>
      <c r="AA222" s="105" t="n">
        <v>186.312714</v>
      </c>
      <c r="AB222" s="105" t="n">
        <v>190.409698</v>
      </c>
      <c r="AC222" s="105" t="n">
        <v>193.723038</v>
      </c>
      <c r="AD222" s="105" t="n">
        <v>196.824829</v>
      </c>
      <c r="AE222" s="105" t="n">
        <v>200.120193</v>
      </c>
      <c r="AF222" s="105" t="n">
        <v>203.12114</v>
      </c>
      <c r="AG222" s="105" t="n">
        <v>206.799118</v>
      </c>
      <c r="AH222" s="105" t="n">
        <v>209.991806</v>
      </c>
      <c r="AI222" s="103" t="n">
        <v>0.014797</v>
      </c>
      <c r="AJ222" s="106" t="n"/>
      <c r="AK222" s="104" t="n"/>
    </row>
    <row r="223" ht="15" customHeight="1" s="44">
      <c r="A223" s="62" t="inlineStr">
        <is>
          <t>FTE000:oa_Gasoline</t>
        </is>
      </c>
      <c r="B223" s="66" t="inlineStr">
        <is>
          <t xml:space="preserve">      Motor Gasoline</t>
        </is>
      </c>
      <c r="C223" s="105" t="n">
        <v>68.587029</v>
      </c>
      <c r="D223" s="105" t="n">
        <v>64.461258</v>
      </c>
      <c r="E223" s="105" t="n">
        <v>58.775177</v>
      </c>
      <c r="F223" s="105" t="n">
        <v>64.457436</v>
      </c>
      <c r="G223" s="105" t="n">
        <v>66.722458</v>
      </c>
      <c r="H223" s="105" t="n">
        <v>68.38748200000001</v>
      </c>
      <c r="I223" s="105" t="n">
        <v>69.619446</v>
      </c>
      <c r="J223" s="105" t="n">
        <v>70.637978</v>
      </c>
      <c r="K223" s="105" t="n">
        <v>71.727333</v>
      </c>
      <c r="L223" s="105" t="n">
        <v>73.44611399999999</v>
      </c>
      <c r="M223" s="105" t="n">
        <v>75.082031</v>
      </c>
      <c r="N223" s="105" t="n">
        <v>76.683029</v>
      </c>
      <c r="O223" s="105" t="n">
        <v>77.726883</v>
      </c>
      <c r="P223" s="105" t="n">
        <v>78.976151</v>
      </c>
      <c r="Q223" s="105" t="n">
        <v>79.86520400000001</v>
      </c>
      <c r="R223" s="105" t="n">
        <v>80.885796</v>
      </c>
      <c r="S223" s="105" t="n">
        <v>81.392143</v>
      </c>
      <c r="T223" s="105" t="n">
        <v>82.189438</v>
      </c>
      <c r="U223" s="105" t="n">
        <v>83.70819899999999</v>
      </c>
      <c r="V223" s="105" t="n">
        <v>85.510704</v>
      </c>
      <c r="W223" s="105" t="n">
        <v>87.36599</v>
      </c>
      <c r="X223" s="105" t="n">
        <v>89.809479</v>
      </c>
      <c r="Y223" s="105" t="n">
        <v>92.497101</v>
      </c>
      <c r="Z223" s="105" t="n">
        <v>94.492195</v>
      </c>
      <c r="AA223" s="105" t="n">
        <v>96.43145</v>
      </c>
      <c r="AB223" s="105" t="n">
        <v>97.976837</v>
      </c>
      <c r="AC223" s="105" t="n">
        <v>99.088791</v>
      </c>
      <c r="AD223" s="105" t="n">
        <v>100.063683</v>
      </c>
      <c r="AE223" s="105" t="n">
        <v>101.10569</v>
      </c>
      <c r="AF223" s="105" t="n">
        <v>101.967842</v>
      </c>
      <c r="AG223" s="105" t="n">
        <v>103.141083</v>
      </c>
      <c r="AH223" s="105" t="n">
        <v>104.041031</v>
      </c>
      <c r="AI223" s="103" t="n">
        <v>0.013532</v>
      </c>
      <c r="AJ223" s="106" t="n"/>
      <c r="AK223" s="104" t="n"/>
    </row>
    <row r="224" ht="15" customHeight="1" s="44">
      <c r="A224" s="62" t="inlineStr">
        <is>
          <t>FTE000:oa_LiquefiedPetr</t>
        </is>
      </c>
      <c r="B224" s="66" t="inlineStr">
        <is>
          <t xml:space="preserve">      Propane</t>
        </is>
      </c>
      <c r="C224" s="105" t="n">
        <v>0.287275</v>
      </c>
      <c r="D224" s="105" t="n">
        <v>0.270574</v>
      </c>
      <c r="E224" s="105" t="n">
        <v>0.246207</v>
      </c>
      <c r="F224" s="105" t="n">
        <v>0.271082</v>
      </c>
      <c r="G224" s="105" t="n">
        <v>0.278635</v>
      </c>
      <c r="H224" s="105" t="n">
        <v>0.283715</v>
      </c>
      <c r="I224" s="105" t="n">
        <v>0.287693</v>
      </c>
      <c r="J224" s="105" t="n">
        <v>0.2923</v>
      </c>
      <c r="K224" s="105" t="n">
        <v>0.298382</v>
      </c>
      <c r="L224" s="105" t="n">
        <v>0.307002</v>
      </c>
      <c r="M224" s="105" t="n">
        <v>0.31665</v>
      </c>
      <c r="N224" s="105" t="n">
        <v>0.32719</v>
      </c>
      <c r="O224" s="105" t="n">
        <v>0.336251</v>
      </c>
      <c r="P224" s="105" t="n">
        <v>0.348362</v>
      </c>
      <c r="Q224" s="105" t="n">
        <v>0.361444</v>
      </c>
      <c r="R224" s="105" t="n">
        <v>0.376208</v>
      </c>
      <c r="S224" s="105" t="n">
        <v>0.389257</v>
      </c>
      <c r="T224" s="105" t="n">
        <v>0.405246</v>
      </c>
      <c r="U224" s="105" t="n">
        <v>0.426726</v>
      </c>
      <c r="V224" s="105" t="n">
        <v>0.450699</v>
      </c>
      <c r="W224" s="105" t="n">
        <v>0.476115</v>
      </c>
      <c r="X224" s="105" t="n">
        <v>0.506073</v>
      </c>
      <c r="Y224" s="105" t="n">
        <v>0.538988</v>
      </c>
      <c r="Z224" s="105" t="n">
        <v>0.570132</v>
      </c>
      <c r="AA224" s="105" t="n">
        <v>0.602528</v>
      </c>
      <c r="AB224" s="105" t="n">
        <v>0.634039</v>
      </c>
      <c r="AC224" s="105" t="n">
        <v>0.66422</v>
      </c>
      <c r="AD224" s="105" t="n">
        <v>0.694904</v>
      </c>
      <c r="AE224" s="105" t="n">
        <v>0.727544</v>
      </c>
      <c r="AF224" s="105" t="n">
        <v>0.760425</v>
      </c>
      <c r="AG224" s="105" t="n">
        <v>0.797244</v>
      </c>
      <c r="AH224" s="105" t="n">
        <v>0.833668</v>
      </c>
      <c r="AI224" s="103" t="n">
        <v>0.034965</v>
      </c>
      <c r="AJ224" s="106" t="n"/>
      <c r="AK224" s="104" t="n"/>
    </row>
    <row r="225" ht="15" customHeight="1" s="44">
      <c r="A225" s="62" t="inlineStr">
        <is>
          <t>FTE000:oa_CompressedNat</t>
        </is>
      </c>
      <c r="B225" s="66" t="inlineStr">
        <is>
          <t xml:space="preserve">      Compressed/Liquefied Natural Gas</t>
        </is>
      </c>
      <c r="C225" s="105" t="n">
        <v>0.559746</v>
      </c>
      <c r="D225" s="105" t="n">
        <v>0.528834</v>
      </c>
      <c r="E225" s="105" t="n">
        <v>0.482265</v>
      </c>
      <c r="F225" s="105" t="n">
        <v>0.531677</v>
      </c>
      <c r="G225" s="105" t="n">
        <v>0.547275</v>
      </c>
      <c r="H225" s="105" t="n">
        <v>0.557117</v>
      </c>
      <c r="I225" s="105" t="n">
        <v>0.564369</v>
      </c>
      <c r="J225" s="105" t="n">
        <v>0.572423</v>
      </c>
      <c r="K225" s="105" t="n">
        <v>0.582532</v>
      </c>
      <c r="L225" s="105" t="n">
        <v>0.595737</v>
      </c>
      <c r="M225" s="105" t="n">
        <v>0.6086510000000001</v>
      </c>
      <c r="N225" s="105" t="n">
        <v>0.62265</v>
      </c>
      <c r="O225" s="105" t="n">
        <v>0.633227</v>
      </c>
      <c r="P225" s="105" t="n">
        <v>0.64628</v>
      </c>
      <c r="Q225" s="105" t="n">
        <v>0.65799</v>
      </c>
      <c r="R225" s="105" t="n">
        <v>0.671502</v>
      </c>
      <c r="S225" s="105" t="n">
        <v>0.681204</v>
      </c>
      <c r="T225" s="105" t="n">
        <v>0.695722</v>
      </c>
      <c r="U225" s="105" t="n">
        <v>0.717166</v>
      </c>
      <c r="V225" s="105" t="n">
        <v>0.742054</v>
      </c>
      <c r="W225" s="105" t="n">
        <v>0.770161</v>
      </c>
      <c r="X225" s="105" t="n">
        <v>0.805763</v>
      </c>
      <c r="Y225" s="105" t="n">
        <v>0.845669</v>
      </c>
      <c r="Z225" s="105" t="n">
        <v>0.882595</v>
      </c>
      <c r="AA225" s="105" t="n">
        <v>0.921508</v>
      </c>
      <c r="AB225" s="105" t="n">
        <v>0.959361</v>
      </c>
      <c r="AC225" s="105" t="n">
        <v>0.995784</v>
      </c>
      <c r="AD225" s="105" t="n">
        <v>1.033821</v>
      </c>
      <c r="AE225" s="105" t="n">
        <v>1.076669</v>
      </c>
      <c r="AF225" s="105" t="n">
        <v>1.120361</v>
      </c>
      <c r="AG225" s="105" t="n">
        <v>1.165288</v>
      </c>
      <c r="AH225" s="105" t="n">
        <v>1.205248</v>
      </c>
      <c r="AI225" s="103" t="n">
        <v>0.025049</v>
      </c>
      <c r="AJ225" s="106" t="n"/>
      <c r="AK225" s="104" t="n"/>
    </row>
    <row r="226" ht="15" customHeight="1" s="44">
      <c r="A226" s="62" t="inlineStr">
        <is>
          <t>FTE000:oa_ethanolflex</t>
        </is>
      </c>
      <c r="B226" s="66" t="inlineStr">
        <is>
          <t xml:space="preserve">      Ethanol-Flex Fuel</t>
        </is>
      </c>
      <c r="C226" s="105" t="n">
        <v>4.698429</v>
      </c>
      <c r="D226" s="105" t="n">
        <v>4.414648</v>
      </c>
      <c r="E226" s="105" t="n">
        <v>4.007359</v>
      </c>
      <c r="F226" s="105" t="n">
        <v>4.410535</v>
      </c>
      <c r="G226" s="105" t="n">
        <v>4.534223</v>
      </c>
      <c r="H226" s="105" t="n">
        <v>4.631665</v>
      </c>
      <c r="I226" s="105" t="n">
        <v>4.724587</v>
      </c>
      <c r="J226" s="105" t="n">
        <v>4.855953</v>
      </c>
      <c r="K226" s="105" t="n">
        <v>5.02229</v>
      </c>
      <c r="L226" s="105" t="n">
        <v>5.247194</v>
      </c>
      <c r="M226" s="105" t="n">
        <v>5.481699</v>
      </c>
      <c r="N226" s="105" t="n">
        <v>5.760965</v>
      </c>
      <c r="O226" s="105" t="n">
        <v>6.017355</v>
      </c>
      <c r="P226" s="105" t="n">
        <v>6.305815</v>
      </c>
      <c r="Q226" s="105" t="n">
        <v>6.58243</v>
      </c>
      <c r="R226" s="105" t="n">
        <v>6.890814</v>
      </c>
      <c r="S226" s="105" t="n">
        <v>7.16873</v>
      </c>
      <c r="T226" s="105" t="n">
        <v>7.484241</v>
      </c>
      <c r="U226" s="105" t="n">
        <v>7.880954</v>
      </c>
      <c r="V226" s="105" t="n">
        <v>8.323694</v>
      </c>
      <c r="W226" s="105" t="n">
        <v>8.79308</v>
      </c>
      <c r="X226" s="105" t="n">
        <v>9.346356999999999</v>
      </c>
      <c r="Y226" s="105" t="n">
        <v>9.954245999999999</v>
      </c>
      <c r="Z226" s="105" t="n">
        <v>10.529431</v>
      </c>
      <c r="AA226" s="105" t="n">
        <v>11.127728</v>
      </c>
      <c r="AB226" s="105" t="n">
        <v>11.709688</v>
      </c>
      <c r="AC226" s="105" t="n">
        <v>12.267079</v>
      </c>
      <c r="AD226" s="105" t="n">
        <v>12.833762</v>
      </c>
      <c r="AE226" s="105" t="n">
        <v>13.436584</v>
      </c>
      <c r="AF226" s="105" t="n">
        <v>14.043839</v>
      </c>
      <c r="AG226" s="105" t="n">
        <v>14.723816</v>
      </c>
      <c r="AH226" s="105" t="n">
        <v>15.396517</v>
      </c>
      <c r="AI226" s="103" t="n">
        <v>0.03903</v>
      </c>
      <c r="AJ226" s="106" t="n"/>
      <c r="AK226" s="104" t="n"/>
    </row>
    <row r="227" ht="15" customHeight="1" s="44">
      <c r="A227" s="62" t="inlineStr">
        <is>
          <t>FTE000:oa_electric</t>
        </is>
      </c>
      <c r="B227" s="66" t="inlineStr">
        <is>
          <t xml:space="preserve">      Electric</t>
        </is>
      </c>
      <c r="C227" s="105" t="n">
        <v>0</v>
      </c>
      <c r="D227" s="105" t="n">
        <v>0.232024</v>
      </c>
      <c r="E227" s="105" t="n">
        <v>0.217473</v>
      </c>
      <c r="F227" s="105" t="n">
        <v>0.246947</v>
      </c>
      <c r="G227" s="105" t="n">
        <v>0.261473</v>
      </c>
      <c r="H227" s="105" t="n">
        <v>0.273752</v>
      </c>
      <c r="I227" s="105" t="n">
        <v>0.285168</v>
      </c>
      <c r="J227" s="105" t="n">
        <v>0.29738</v>
      </c>
      <c r="K227" s="105" t="n">
        <v>0.311096</v>
      </c>
      <c r="L227" s="105" t="n">
        <v>0.326984</v>
      </c>
      <c r="M227" s="105" t="n">
        <v>0.343278</v>
      </c>
      <c r="N227" s="105" t="n">
        <v>0.360766</v>
      </c>
      <c r="O227" s="105" t="n">
        <v>0.376822</v>
      </c>
      <c r="P227" s="105" t="n">
        <v>0.394886</v>
      </c>
      <c r="Q227" s="105" t="n">
        <v>0.412208</v>
      </c>
      <c r="R227" s="105" t="n">
        <v>0.43152</v>
      </c>
      <c r="S227" s="105" t="n">
        <v>0.448924</v>
      </c>
      <c r="T227" s="105" t="n">
        <v>0.468682</v>
      </c>
      <c r="U227" s="105" t="n">
        <v>0.493525</v>
      </c>
      <c r="V227" s="105" t="n">
        <v>0.52125</v>
      </c>
      <c r="W227" s="105" t="n">
        <v>0.5506450000000001</v>
      </c>
      <c r="X227" s="105" t="n">
        <v>0.585292</v>
      </c>
      <c r="Y227" s="105" t="n">
        <v>0.62336</v>
      </c>
      <c r="Z227" s="105" t="n">
        <v>0.659379</v>
      </c>
      <c r="AA227" s="105" t="n">
        <v>0.696846</v>
      </c>
      <c r="AB227" s="105" t="n">
        <v>0.73329</v>
      </c>
      <c r="AC227" s="105" t="n">
        <v>0.768195</v>
      </c>
      <c r="AD227" s="105" t="n">
        <v>0.803682</v>
      </c>
      <c r="AE227" s="105" t="n">
        <v>0.841432</v>
      </c>
      <c r="AF227" s="105" t="n">
        <v>0.87946</v>
      </c>
      <c r="AG227" s="105" t="n">
        <v>0.922042</v>
      </c>
      <c r="AH227" s="105" t="n">
        <v>0.964168</v>
      </c>
      <c r="AI227" s="103" t="inlineStr">
        <is>
          <t>- -</t>
        </is>
      </c>
      <c r="AJ227" s="106" t="n"/>
      <c r="AK227" s="104" t="n"/>
    </row>
    <row r="228" ht="15" customHeight="1" s="44">
      <c r="A228" s="62" t="inlineStr">
        <is>
          <t>FTE000:oa_plugindiesel</t>
        </is>
      </c>
      <c r="B228" s="66" t="inlineStr">
        <is>
          <t xml:space="preserve">      Plug-in Diesel Hybrid</t>
        </is>
      </c>
      <c r="C228" s="105" t="n">
        <v>0</v>
      </c>
      <c r="D228" s="105" t="n">
        <v>0.254871</v>
      </c>
      <c r="E228" s="105" t="n">
        <v>0.239399</v>
      </c>
      <c r="F228" s="105" t="n">
        <v>0.271846</v>
      </c>
      <c r="G228" s="105" t="n">
        <v>0.287836</v>
      </c>
      <c r="H228" s="105" t="n">
        <v>0.301354</v>
      </c>
      <c r="I228" s="105" t="n">
        <v>0.31392</v>
      </c>
      <c r="J228" s="105" t="n">
        <v>0.327364</v>
      </c>
      <c r="K228" s="105" t="n">
        <v>0.342463</v>
      </c>
      <c r="L228" s="105" t="n">
        <v>0.359952</v>
      </c>
      <c r="M228" s="105" t="n">
        <v>0.377889</v>
      </c>
      <c r="N228" s="105" t="n">
        <v>0.39714</v>
      </c>
      <c r="O228" s="105" t="n">
        <v>0.414815</v>
      </c>
      <c r="P228" s="105" t="n">
        <v>0.4347</v>
      </c>
      <c r="Q228" s="105" t="n">
        <v>0.453769</v>
      </c>
      <c r="R228" s="105" t="n">
        <v>0.475028</v>
      </c>
      <c r="S228" s="105" t="n">
        <v>0.494187</v>
      </c>
      <c r="T228" s="105" t="n">
        <v>0.515937</v>
      </c>
      <c r="U228" s="105" t="n">
        <v>0.543285</v>
      </c>
      <c r="V228" s="105" t="n">
        <v>0.573806</v>
      </c>
      <c r="W228" s="105" t="n">
        <v>0.606163</v>
      </c>
      <c r="X228" s="105" t="n">
        <v>0.644304</v>
      </c>
      <c r="Y228" s="105" t="n">
        <v>0.68621</v>
      </c>
      <c r="Z228" s="105" t="n">
        <v>0.725861</v>
      </c>
      <c r="AA228" s="105" t="n">
        <v>0.767106</v>
      </c>
      <c r="AB228" s="105" t="n">
        <v>0.8072240000000001</v>
      </c>
      <c r="AC228" s="105" t="n">
        <v>0.845648</v>
      </c>
      <c r="AD228" s="105" t="n">
        <v>0.884714</v>
      </c>
      <c r="AE228" s="105" t="n">
        <v>0.92627</v>
      </c>
      <c r="AF228" s="105" t="n">
        <v>0.968132</v>
      </c>
      <c r="AG228" s="105" t="n">
        <v>1.015007</v>
      </c>
      <c r="AH228" s="105" t="n">
        <v>1.061381</v>
      </c>
      <c r="AI228" s="103" t="inlineStr">
        <is>
          <t>- -</t>
        </is>
      </c>
      <c r="AJ228" s="106" t="n"/>
      <c r="AK228" s="104" t="n"/>
    </row>
    <row r="229" ht="15" customHeight="1" s="44">
      <c r="A229" s="62" t="inlineStr">
        <is>
          <t>FTE000:oa_plugingasolin</t>
        </is>
      </c>
      <c r="B229" s="66" t="inlineStr">
        <is>
          <t xml:space="preserve">      Plug-in Gasoline Hybrid</t>
        </is>
      </c>
      <c r="C229" s="105" t="n">
        <v>0</v>
      </c>
      <c r="D229" s="105" t="n">
        <v>0.219646</v>
      </c>
      <c r="E229" s="105" t="n">
        <v>0.206312</v>
      </c>
      <c r="F229" s="105" t="n">
        <v>0.234274</v>
      </c>
      <c r="G229" s="105" t="n">
        <v>0.248055</v>
      </c>
      <c r="H229" s="105" t="n">
        <v>0.259704</v>
      </c>
      <c r="I229" s="105" t="n">
        <v>0.270534</v>
      </c>
      <c r="J229" s="105" t="n">
        <v>0.282119</v>
      </c>
      <c r="K229" s="105" t="n">
        <v>0.295132</v>
      </c>
      <c r="L229" s="105" t="n">
        <v>0.310204</v>
      </c>
      <c r="M229" s="105" t="n">
        <v>0.325661</v>
      </c>
      <c r="N229" s="105" t="n">
        <v>0.342252</v>
      </c>
      <c r="O229" s="105" t="n">
        <v>0.357484</v>
      </c>
      <c r="P229" s="105" t="n">
        <v>0.374621</v>
      </c>
      <c r="Q229" s="105" t="n">
        <v>0.391055</v>
      </c>
      <c r="R229" s="105" t="n">
        <v>0.409375</v>
      </c>
      <c r="S229" s="105" t="n">
        <v>0.425886</v>
      </c>
      <c r="T229" s="105" t="n">
        <v>0.44463</v>
      </c>
      <c r="U229" s="105" t="n">
        <v>0.468198</v>
      </c>
      <c r="V229" s="105" t="n">
        <v>0.494501</v>
      </c>
      <c r="W229" s="105" t="n">
        <v>0.522387</v>
      </c>
      <c r="X229" s="105" t="n">
        <v>0.555256</v>
      </c>
      <c r="Y229" s="105" t="n">
        <v>0.59137</v>
      </c>
      <c r="Z229" s="105" t="n">
        <v>0.625541</v>
      </c>
      <c r="AA229" s="105" t="n">
        <v>0.661085</v>
      </c>
      <c r="AB229" s="105" t="n">
        <v>0.695659</v>
      </c>
      <c r="AC229" s="105" t="n">
        <v>0.728773</v>
      </c>
      <c r="AD229" s="105" t="n">
        <v>0.762439</v>
      </c>
      <c r="AE229" s="105" t="n">
        <v>0.798252</v>
      </c>
      <c r="AF229" s="105" t="n">
        <v>0.834328</v>
      </c>
      <c r="AG229" s="105" t="n">
        <v>0.874725</v>
      </c>
      <c r="AH229" s="105" t="n">
        <v>0.914689</v>
      </c>
      <c r="AI229" s="103" t="inlineStr">
        <is>
          <t>- -</t>
        </is>
      </c>
      <c r="AJ229" s="106" t="n"/>
      <c r="AK229" s="104" t="n"/>
    </row>
    <row r="230" ht="15" customHeight="1" s="44">
      <c r="A230" s="62" t="inlineStr">
        <is>
          <t>FTE000:oa_fuelcell</t>
        </is>
      </c>
      <c r="B230" s="66" t="inlineStr">
        <is>
          <t xml:space="preserve">      Fuel Cell</t>
        </is>
      </c>
      <c r="C230" s="105" t="n">
        <v>0</v>
      </c>
      <c r="D230" s="105" t="n">
        <v>0.391729</v>
      </c>
      <c r="E230" s="105" t="n">
        <v>0.36795</v>
      </c>
      <c r="F230" s="105" t="n">
        <v>0.417819</v>
      </c>
      <c r="G230" s="105" t="n">
        <v>0.442396</v>
      </c>
      <c r="H230" s="105" t="n">
        <v>0.463172</v>
      </c>
      <c r="I230" s="105" t="n">
        <v>0.482487</v>
      </c>
      <c r="J230" s="105" t="n">
        <v>0.503149</v>
      </c>
      <c r="K230" s="105" t="n">
        <v>0.526356</v>
      </c>
      <c r="L230" s="105" t="n">
        <v>0.553236</v>
      </c>
      <c r="M230" s="105" t="n">
        <v>0.580804</v>
      </c>
      <c r="N230" s="105" t="n">
        <v>0.610393</v>
      </c>
      <c r="O230" s="105" t="n">
        <v>0.637559</v>
      </c>
      <c r="P230" s="105" t="n">
        <v>0.668122</v>
      </c>
      <c r="Q230" s="105" t="n">
        <v>0.69743</v>
      </c>
      <c r="R230" s="105" t="n">
        <v>0.730105</v>
      </c>
      <c r="S230" s="105" t="n">
        <v>0.759551</v>
      </c>
      <c r="T230" s="105" t="n">
        <v>0.79298</v>
      </c>
      <c r="U230" s="105" t="n">
        <v>0.835013</v>
      </c>
      <c r="V230" s="105" t="n">
        <v>0.881923</v>
      </c>
      <c r="W230" s="105" t="n">
        <v>0.931656</v>
      </c>
      <c r="X230" s="105" t="n">
        <v>0.990278</v>
      </c>
      <c r="Y230" s="105" t="n">
        <v>1.054686</v>
      </c>
      <c r="Z230" s="105" t="n">
        <v>1.115628</v>
      </c>
      <c r="AA230" s="105" t="n">
        <v>1.17902</v>
      </c>
      <c r="AB230" s="105" t="n">
        <v>1.24068</v>
      </c>
      <c r="AC230" s="105" t="n">
        <v>1.299738</v>
      </c>
      <c r="AD230" s="105" t="n">
        <v>1.35978</v>
      </c>
      <c r="AE230" s="105" t="n">
        <v>1.423651</v>
      </c>
      <c r="AF230" s="105" t="n">
        <v>1.487992</v>
      </c>
      <c r="AG230" s="105" t="n">
        <v>1.560037</v>
      </c>
      <c r="AH230" s="105" t="n">
        <v>1.631312</v>
      </c>
      <c r="AI230" s="103" t="inlineStr">
        <is>
          <t>- -</t>
        </is>
      </c>
      <c r="AJ230" s="106" t="n"/>
      <c r="AK230" s="104" t="n"/>
    </row>
    <row r="231" ht="15" customHeight="1" s="44">
      <c r="A231" s="62" t="inlineStr">
        <is>
          <t>FTE000:oa_MediumSubtota</t>
        </is>
      </c>
      <c r="B231" s="66" t="inlineStr">
        <is>
          <t xml:space="preserve">        Medium Subtotal</t>
        </is>
      </c>
      <c r="C231" s="105" t="n">
        <v>207.313217</v>
      </c>
      <c r="D231" s="105" t="n">
        <v>195.864624</v>
      </c>
      <c r="E231" s="105" t="n">
        <v>178.616547</v>
      </c>
      <c r="F231" s="105" t="n">
        <v>196.917297</v>
      </c>
      <c r="G231" s="105" t="n">
        <v>202.427582</v>
      </c>
      <c r="H231" s="105" t="n">
        <v>205.7612</v>
      </c>
      <c r="I231" s="105" t="n">
        <v>208.098663</v>
      </c>
      <c r="J231" s="105" t="n">
        <v>210.689621</v>
      </c>
      <c r="K231" s="105" t="n">
        <v>213.987717</v>
      </c>
      <c r="L231" s="105" t="n">
        <v>218.364944</v>
      </c>
      <c r="M231" s="105" t="n">
        <v>222.569077</v>
      </c>
      <c r="N231" s="105" t="n">
        <v>227.095123</v>
      </c>
      <c r="O231" s="105" t="n">
        <v>230.293091</v>
      </c>
      <c r="P231" s="105" t="n">
        <v>234.303787</v>
      </c>
      <c r="Q231" s="105" t="n">
        <v>237.458191</v>
      </c>
      <c r="R231" s="105" t="n">
        <v>241.342697</v>
      </c>
      <c r="S231" s="105" t="n">
        <v>243.763504</v>
      </c>
      <c r="T231" s="105" t="n">
        <v>247.079651</v>
      </c>
      <c r="U231" s="105" t="n">
        <v>252.598495</v>
      </c>
      <c r="V231" s="105" t="n">
        <v>259.018616</v>
      </c>
      <c r="W231" s="105" t="n">
        <v>265.655396</v>
      </c>
      <c r="X231" s="105" t="n">
        <v>274.146484</v>
      </c>
      <c r="Y231" s="105" t="n">
        <v>283.4729</v>
      </c>
      <c r="Z231" s="105" t="n">
        <v>291.119263</v>
      </c>
      <c r="AA231" s="105" t="n">
        <v>298.700043</v>
      </c>
      <c r="AB231" s="105" t="n">
        <v>305.166504</v>
      </c>
      <c r="AC231" s="105" t="n">
        <v>310.381317</v>
      </c>
      <c r="AD231" s="105" t="n">
        <v>315.261658</v>
      </c>
      <c r="AE231" s="105" t="n">
        <v>320.456299</v>
      </c>
      <c r="AF231" s="105" t="n">
        <v>325.183533</v>
      </c>
      <c r="AG231" s="105" t="n">
        <v>330.998383</v>
      </c>
      <c r="AH231" s="105" t="n">
        <v>336.039795</v>
      </c>
      <c r="AI231" s="103" t="n">
        <v>0.015703</v>
      </c>
      <c r="AJ231" s="106" t="n"/>
      <c r="AK231" s="104" t="n"/>
    </row>
    <row r="232" ht="15" customHeight="1" s="44">
      <c r="A232" s="58" t="n"/>
      <c r="B232" s="65" t="inlineStr">
        <is>
          <t xml:space="preserve">    Heavy</t>
        </is>
      </c>
      <c r="C232" s="58" t="n"/>
      <c r="D232" s="58" t="n"/>
      <c r="E232" s="58" t="n"/>
      <c r="F232" s="58" t="n"/>
      <c r="G232" s="58" t="n"/>
      <c r="H232" s="58" t="n"/>
      <c r="I232" s="58" t="n"/>
      <c r="J232" s="58" t="n"/>
      <c r="K232" s="58" t="n"/>
      <c r="L232" s="58" t="n"/>
      <c r="M232" s="58" t="n"/>
      <c r="N232" s="58" t="n"/>
      <c r="O232" s="58" t="n"/>
      <c r="P232" s="58" t="n"/>
      <c r="Q232" s="58" t="n"/>
      <c r="R232" s="58" t="n"/>
      <c r="S232" s="58" t="n"/>
      <c r="T232" s="58" t="n"/>
      <c r="U232" s="58" t="n"/>
      <c r="V232" s="58" t="n"/>
      <c r="W232" s="58" t="n"/>
      <c r="X232" s="58" t="n"/>
      <c r="Y232" s="58" t="n"/>
      <c r="Z232" s="58" t="n"/>
      <c r="AA232" s="58" t="n"/>
      <c r="AB232" s="58" t="n"/>
      <c r="AC232" s="58" t="n"/>
      <c r="AD232" s="58" t="n"/>
      <c r="AE232" s="58" t="n"/>
      <c r="AF232" s="58" t="n"/>
      <c r="AG232" s="58" t="n"/>
      <c r="AH232" s="58" t="n"/>
      <c r="AI232" s="58" t="n"/>
    </row>
    <row r="233" ht="15" customHeight="1" s="44">
      <c r="A233" s="62" t="inlineStr">
        <is>
          <t>FTE000:pa_Diesel</t>
        </is>
      </c>
      <c r="B233" s="66" t="inlineStr">
        <is>
          <t xml:space="preserve">      Diesel</t>
        </is>
      </c>
      <c r="C233" s="105" t="n">
        <v>313.00293</v>
      </c>
      <c r="D233" s="105" t="n">
        <v>288.802399</v>
      </c>
      <c r="E233" s="105" t="n">
        <v>257.614441</v>
      </c>
      <c r="F233" s="105" t="n">
        <v>277.781677</v>
      </c>
      <c r="G233" s="105" t="n">
        <v>279.247375</v>
      </c>
      <c r="H233" s="105" t="n">
        <v>277.552612</v>
      </c>
      <c r="I233" s="105" t="n">
        <v>274.476166</v>
      </c>
      <c r="J233" s="105" t="n">
        <v>271.637268</v>
      </c>
      <c r="K233" s="105" t="n">
        <v>269.67041</v>
      </c>
      <c r="L233" s="105" t="n">
        <v>268.927063</v>
      </c>
      <c r="M233" s="105" t="n">
        <v>267.852875</v>
      </c>
      <c r="N233" s="105" t="n">
        <v>267.050842</v>
      </c>
      <c r="O233" s="105" t="n">
        <v>264.588013</v>
      </c>
      <c r="P233" s="105" t="n">
        <v>262.948059</v>
      </c>
      <c r="Q233" s="105" t="n">
        <v>260.264832</v>
      </c>
      <c r="R233" s="105" t="n">
        <v>258.300171</v>
      </c>
      <c r="S233" s="105" t="n">
        <v>254.729446</v>
      </c>
      <c r="T233" s="105" t="n">
        <v>252.013351</v>
      </c>
      <c r="U233" s="105" t="n">
        <v>251.437302</v>
      </c>
      <c r="V233" s="105" t="n">
        <v>251.626846</v>
      </c>
      <c r="W233" s="105" t="n">
        <v>251.842255</v>
      </c>
      <c r="X233" s="105" t="n">
        <v>253.561203</v>
      </c>
      <c r="Y233" s="105" t="n">
        <v>255.739746</v>
      </c>
      <c r="Z233" s="105" t="n">
        <v>256.110504</v>
      </c>
      <c r="AA233" s="105" t="n">
        <v>256.174164</v>
      </c>
      <c r="AB233" s="105" t="n">
        <v>254.981125</v>
      </c>
      <c r="AC233" s="105" t="n">
        <v>252.641678</v>
      </c>
      <c r="AD233" s="105" t="n">
        <v>249.88588</v>
      </c>
      <c r="AE233" s="105" t="n">
        <v>247.158844</v>
      </c>
      <c r="AF233" s="105" t="n">
        <v>243.992966</v>
      </c>
      <c r="AG233" s="105" t="n">
        <v>241.473297</v>
      </c>
      <c r="AH233" s="105" t="n">
        <v>238.195206</v>
      </c>
      <c r="AI233" s="103" t="n">
        <v>-0.008772</v>
      </c>
      <c r="AJ233" s="106" t="n"/>
      <c r="AK233" s="104" t="n"/>
    </row>
    <row r="234" ht="15" customHeight="1" s="44">
      <c r="A234" s="62" t="inlineStr">
        <is>
          <t>FTE000:pa_Gasoline</t>
        </is>
      </c>
      <c r="B234" s="66" t="inlineStr">
        <is>
          <t xml:space="preserve">      Motor Gasoline</t>
        </is>
      </c>
      <c r="C234" s="105" t="n">
        <v>0.500729</v>
      </c>
      <c r="D234" s="105" t="n">
        <v>0.462161</v>
      </c>
      <c r="E234" s="105" t="n">
        <v>0.411782</v>
      </c>
      <c r="F234" s="105" t="n">
        <v>0.443592</v>
      </c>
      <c r="G234" s="105" t="n">
        <v>0.445619</v>
      </c>
      <c r="H234" s="105" t="n">
        <v>0.442682</v>
      </c>
      <c r="I234" s="105" t="n">
        <v>0.437589</v>
      </c>
      <c r="J234" s="105" t="n">
        <v>0.433055</v>
      </c>
      <c r="K234" s="105" t="n">
        <v>0.429953</v>
      </c>
      <c r="L234" s="105" t="n">
        <v>0.42892</v>
      </c>
      <c r="M234" s="105" t="n">
        <v>0.427408</v>
      </c>
      <c r="N234" s="105" t="n">
        <v>0.426377</v>
      </c>
      <c r="O234" s="105" t="n">
        <v>0.42276</v>
      </c>
      <c r="P234" s="105" t="n">
        <v>0.420569</v>
      </c>
      <c r="Q234" s="105" t="n">
        <v>0.416779</v>
      </c>
      <c r="R234" s="105" t="n">
        <v>0.414214</v>
      </c>
      <c r="S234" s="105" t="n">
        <v>0.409111</v>
      </c>
      <c r="T234" s="105" t="n">
        <v>0.405507</v>
      </c>
      <c r="U234" s="105" t="n">
        <v>0.405403</v>
      </c>
      <c r="V234" s="105" t="n">
        <v>0.406522</v>
      </c>
      <c r="W234" s="105" t="n">
        <v>0.407726</v>
      </c>
      <c r="X234" s="105" t="n">
        <v>0.41146</v>
      </c>
      <c r="Y234" s="105" t="n">
        <v>0.416051</v>
      </c>
      <c r="Z234" s="105" t="n">
        <v>0.417819</v>
      </c>
      <c r="AA234" s="105" t="n">
        <v>0.419205</v>
      </c>
      <c r="AB234" s="105" t="n">
        <v>0.418783</v>
      </c>
      <c r="AC234" s="105" t="n">
        <v>0.416481</v>
      </c>
      <c r="AD234" s="105" t="n">
        <v>0.413619</v>
      </c>
      <c r="AE234" s="105" t="n">
        <v>0.411063</v>
      </c>
      <c r="AF234" s="105" t="n">
        <v>0.407809</v>
      </c>
      <c r="AG234" s="105" t="n">
        <v>0.405805</v>
      </c>
      <c r="AH234" s="105" t="n">
        <v>0.402734</v>
      </c>
      <c r="AI234" s="103" t="n">
        <v>-0.007001</v>
      </c>
      <c r="AJ234" s="106" t="n"/>
      <c r="AK234" s="104" t="n"/>
    </row>
    <row r="235" ht="15" customHeight="1" s="44">
      <c r="A235" s="62" t="inlineStr">
        <is>
          <t>FTE000:pa_LiquefiedPetr</t>
        </is>
      </c>
      <c r="B235" s="66" t="inlineStr">
        <is>
          <t xml:space="preserve">      Propane</t>
        </is>
      </c>
      <c r="C235" s="105" t="n">
        <v>0.364237</v>
      </c>
      <c r="D235" s="105" t="n">
        <v>0.329473</v>
      </c>
      <c r="E235" s="105" t="n">
        <v>0.28785</v>
      </c>
      <c r="F235" s="105" t="n">
        <v>0.304222</v>
      </c>
      <c r="G235" s="105" t="n">
        <v>0.300001</v>
      </c>
      <c r="H235" s="105" t="n">
        <v>0.292723</v>
      </c>
      <c r="I235" s="105" t="n">
        <v>0.284381</v>
      </c>
      <c r="J235" s="105" t="n">
        <v>0.276769</v>
      </c>
      <c r="K235" s="105" t="n">
        <v>0.270406</v>
      </c>
      <c r="L235" s="105" t="n">
        <v>0.265633</v>
      </c>
      <c r="M235" s="105" t="n">
        <v>0.260831</v>
      </c>
      <c r="N235" s="105" t="n">
        <v>0.256581</v>
      </c>
      <c r="O235" s="105" t="n">
        <v>0.251048</v>
      </c>
      <c r="P235" s="105" t="n">
        <v>0.246698</v>
      </c>
      <c r="Q235" s="105" t="n">
        <v>0.241676</v>
      </c>
      <c r="R235" s="105" t="n">
        <v>0.237626</v>
      </c>
      <c r="S235" s="105" t="n">
        <v>0.232498</v>
      </c>
      <c r="T235" s="105" t="n">
        <v>0.228807</v>
      </c>
      <c r="U235" s="105" t="n">
        <v>0.227743</v>
      </c>
      <c r="V235" s="105" t="n">
        <v>0.227882</v>
      </c>
      <c r="W235" s="105" t="n">
        <v>0.228677</v>
      </c>
      <c r="X235" s="105" t="n">
        <v>0.231256</v>
      </c>
      <c r="Y235" s="105" t="n">
        <v>0.234649</v>
      </c>
      <c r="Z235" s="105" t="n">
        <v>0.236673</v>
      </c>
      <c r="AA235" s="105" t="n">
        <v>0.238702</v>
      </c>
      <c r="AB235" s="105" t="n">
        <v>0.239963</v>
      </c>
      <c r="AC235" s="105" t="n">
        <v>0.240452</v>
      </c>
      <c r="AD235" s="105" t="n">
        <v>0.240809</v>
      </c>
      <c r="AE235" s="105" t="n">
        <v>0.241532</v>
      </c>
      <c r="AF235" s="105" t="n">
        <v>0.242027</v>
      </c>
      <c r="AG235" s="105" t="n">
        <v>0.243236</v>
      </c>
      <c r="AH235" s="105" t="n">
        <v>0.244194</v>
      </c>
      <c r="AI235" s="103" t="n">
        <v>-0.012815</v>
      </c>
      <c r="AJ235" s="106" t="n"/>
      <c r="AK235" s="104" t="n"/>
    </row>
    <row r="236" ht="15" customHeight="1" s="44">
      <c r="A236" s="62" t="inlineStr">
        <is>
          <t>FTE000:pa_CompressedNat</t>
        </is>
      </c>
      <c r="B236" s="66" t="inlineStr">
        <is>
          <t xml:space="preserve">      Compressed/Liquefied Natural Gas</t>
        </is>
      </c>
      <c r="C236" s="105" t="n">
        <v>5.449653</v>
      </c>
      <c r="D236" s="105" t="n">
        <v>4.649281</v>
      </c>
      <c r="E236" s="105" t="n">
        <v>3.83825</v>
      </c>
      <c r="F236" s="105" t="n">
        <v>3.854776</v>
      </c>
      <c r="G236" s="105" t="n">
        <v>3.662701</v>
      </c>
      <c r="H236" s="105" t="n">
        <v>3.477916</v>
      </c>
      <c r="I236" s="105" t="n">
        <v>3.306337</v>
      </c>
      <c r="J236" s="105" t="n">
        <v>3.250917</v>
      </c>
      <c r="K236" s="105" t="n">
        <v>3.232324</v>
      </c>
      <c r="L236" s="105" t="n">
        <v>3.302001</v>
      </c>
      <c r="M236" s="105" t="n">
        <v>3.398705</v>
      </c>
      <c r="N236" s="105" t="n">
        <v>3.526975</v>
      </c>
      <c r="O236" s="105" t="n">
        <v>3.67486</v>
      </c>
      <c r="P236" s="105" t="n">
        <v>3.903684</v>
      </c>
      <c r="Q236" s="105" t="n">
        <v>4.160025</v>
      </c>
      <c r="R236" s="105" t="n">
        <v>4.474967</v>
      </c>
      <c r="S236" s="105" t="n">
        <v>4.785215</v>
      </c>
      <c r="T236" s="105" t="n">
        <v>5.191228</v>
      </c>
      <c r="U236" s="105" t="n">
        <v>5.675467</v>
      </c>
      <c r="V236" s="105" t="n">
        <v>6.168505</v>
      </c>
      <c r="W236" s="105" t="n">
        <v>6.688262</v>
      </c>
      <c r="X236" s="105" t="n">
        <v>7.306695</v>
      </c>
      <c r="Y236" s="105" t="n">
        <v>8.007225999999999</v>
      </c>
      <c r="Z236" s="105" t="n">
        <v>8.724803</v>
      </c>
      <c r="AA236" s="105" t="n">
        <v>9.505095000000001</v>
      </c>
      <c r="AB236" s="105" t="n">
        <v>10.395624</v>
      </c>
      <c r="AC236" s="105" t="n">
        <v>11.239458</v>
      </c>
      <c r="AD236" s="105" t="n">
        <v>12.144487</v>
      </c>
      <c r="AE236" s="105" t="n">
        <v>13.213756</v>
      </c>
      <c r="AF236" s="105" t="n">
        <v>14.278715</v>
      </c>
      <c r="AG236" s="105" t="n">
        <v>15.489005</v>
      </c>
      <c r="AH236" s="105" t="n">
        <v>16.780832</v>
      </c>
      <c r="AI236" s="103" t="n">
        <v>0.036946</v>
      </c>
      <c r="AJ236" s="106" t="n"/>
      <c r="AK236" s="104" t="n"/>
    </row>
    <row r="237" ht="15" customHeight="1" s="44">
      <c r="A237" s="62" t="inlineStr">
        <is>
          <t>FTE000:pa_ethanolflex</t>
        </is>
      </c>
      <c r="B237" s="66" t="inlineStr">
        <is>
          <t xml:space="preserve">      Ethanol-Flex Fuel</t>
        </is>
      </c>
      <c r="C237" s="105" t="n">
        <v>0</v>
      </c>
      <c r="D237" s="105" t="n">
        <v>0</v>
      </c>
      <c r="E237" s="105" t="n">
        <v>0</v>
      </c>
      <c r="F237" s="105" t="n">
        <v>0</v>
      </c>
      <c r="G237" s="105" t="n">
        <v>0</v>
      </c>
      <c r="H237" s="105" t="n">
        <v>0</v>
      </c>
      <c r="I237" s="105" t="n">
        <v>0</v>
      </c>
      <c r="J237" s="105" t="n">
        <v>0</v>
      </c>
      <c r="K237" s="105" t="n">
        <v>0</v>
      </c>
      <c r="L237" s="105" t="n">
        <v>0</v>
      </c>
      <c r="M237" s="105" t="n">
        <v>0</v>
      </c>
      <c r="N237" s="105" t="n">
        <v>0</v>
      </c>
      <c r="O237" s="105" t="n">
        <v>0</v>
      </c>
      <c r="P237" s="105" t="n">
        <v>0</v>
      </c>
      <c r="Q237" s="105" t="n">
        <v>0</v>
      </c>
      <c r="R237" s="105" t="n">
        <v>0</v>
      </c>
      <c r="S237" s="105" t="n">
        <v>0</v>
      </c>
      <c r="T237" s="105" t="n">
        <v>0</v>
      </c>
      <c r="U237" s="105" t="n">
        <v>0</v>
      </c>
      <c r="V237" s="105" t="n">
        <v>0</v>
      </c>
      <c r="W237" s="105" t="n">
        <v>0</v>
      </c>
      <c r="X237" s="105" t="n">
        <v>0</v>
      </c>
      <c r="Y237" s="105" t="n">
        <v>0</v>
      </c>
      <c r="Z237" s="105" t="n">
        <v>0</v>
      </c>
      <c r="AA237" s="105" t="n">
        <v>0</v>
      </c>
      <c r="AB237" s="105" t="n">
        <v>0</v>
      </c>
      <c r="AC237" s="105" t="n">
        <v>0</v>
      </c>
      <c r="AD237" s="105" t="n">
        <v>0</v>
      </c>
      <c r="AE237" s="105" t="n">
        <v>0</v>
      </c>
      <c r="AF237" s="105" t="n">
        <v>0</v>
      </c>
      <c r="AG237" s="105" t="n">
        <v>0</v>
      </c>
      <c r="AH237" s="105" t="n">
        <v>0</v>
      </c>
      <c r="AI237" s="103" t="inlineStr">
        <is>
          <t>- -</t>
        </is>
      </c>
      <c r="AJ237" s="106" t="n"/>
      <c r="AK237" s="104" t="n"/>
    </row>
    <row r="238" ht="15" customHeight="1" s="44">
      <c r="A238" s="62" t="inlineStr">
        <is>
          <t>FTE000:pa_electric</t>
        </is>
      </c>
      <c r="B238" s="66" t="inlineStr">
        <is>
          <t xml:space="preserve">      Electric</t>
        </is>
      </c>
      <c r="C238" s="105" t="n">
        <v>0</v>
      </c>
      <c r="D238" s="105" t="n">
        <v>0.110192</v>
      </c>
      <c r="E238" s="105" t="n">
        <v>0.100952</v>
      </c>
      <c r="F238" s="105" t="n">
        <v>0.112013</v>
      </c>
      <c r="G238" s="105" t="n">
        <v>0.115901</v>
      </c>
      <c r="H238" s="105" t="n">
        <v>0.118591</v>
      </c>
      <c r="I238" s="105" t="n">
        <v>0.120744</v>
      </c>
      <c r="J238" s="105" t="n">
        <v>0.123077</v>
      </c>
      <c r="K238" s="105" t="n">
        <v>0.125862</v>
      </c>
      <c r="L238" s="105" t="n">
        <v>0.129326</v>
      </c>
      <c r="M238" s="105" t="n">
        <v>0.132736</v>
      </c>
      <c r="N238" s="105" t="n">
        <v>0.136388</v>
      </c>
      <c r="O238" s="105" t="n">
        <v>0.139288</v>
      </c>
      <c r="P238" s="105" t="n">
        <v>0.142724</v>
      </c>
      <c r="Q238" s="105" t="n">
        <v>0.14568</v>
      </c>
      <c r="R238" s="105" t="n">
        <v>0.149127</v>
      </c>
      <c r="S238" s="105" t="n">
        <v>0.151709</v>
      </c>
      <c r="T238" s="105" t="n">
        <v>0.154884</v>
      </c>
      <c r="U238" s="105" t="n">
        <v>0.159489</v>
      </c>
      <c r="V238" s="105" t="n">
        <v>0.164727</v>
      </c>
      <c r="W238" s="105" t="n">
        <v>0.170172</v>
      </c>
      <c r="X238" s="105" t="n">
        <v>0.176882</v>
      </c>
      <c r="Y238" s="105" t="n">
        <v>0.184221</v>
      </c>
      <c r="Z238" s="105" t="n">
        <v>0.190554</v>
      </c>
      <c r="AA238" s="105" t="n">
        <v>0.196922</v>
      </c>
      <c r="AB238" s="105" t="n">
        <v>0.202625</v>
      </c>
      <c r="AC238" s="105" t="n">
        <v>0.207557</v>
      </c>
      <c r="AD238" s="105" t="n">
        <v>0.212314</v>
      </c>
      <c r="AE238" s="105" t="n">
        <v>0.217332</v>
      </c>
      <c r="AF238" s="105" t="n">
        <v>0.22208</v>
      </c>
      <c r="AG238" s="105" t="n">
        <v>0.227619</v>
      </c>
      <c r="AH238" s="105" t="n">
        <v>0.232673</v>
      </c>
      <c r="AI238" s="103" t="inlineStr">
        <is>
          <t>- -</t>
        </is>
      </c>
      <c r="AJ238" s="106" t="n"/>
      <c r="AK238" s="104" t="n"/>
    </row>
    <row r="239" ht="15" customHeight="1" s="44">
      <c r="A239" s="62" t="inlineStr">
        <is>
          <t>FTE000:pa_plugindiesel</t>
        </is>
      </c>
      <c r="B239" s="66" t="inlineStr">
        <is>
          <t xml:space="preserve">      Plug-in Diesel Hybrid</t>
        </is>
      </c>
      <c r="C239" s="105" t="n">
        <v>0.05093</v>
      </c>
      <c r="D239" s="105" t="n">
        <v>0.150718</v>
      </c>
      <c r="E239" s="105" t="n">
        <v>0.138317</v>
      </c>
      <c r="F239" s="105" t="n">
        <v>0.153472</v>
      </c>
      <c r="G239" s="105" t="n">
        <v>0.158799</v>
      </c>
      <c r="H239" s="105" t="n">
        <v>0.162484</v>
      </c>
      <c r="I239" s="105" t="n">
        <v>0.165434</v>
      </c>
      <c r="J239" s="105" t="n">
        <v>0.168631</v>
      </c>
      <c r="K239" s="105" t="n">
        <v>0.172446</v>
      </c>
      <c r="L239" s="105" t="n">
        <v>0.177192</v>
      </c>
      <c r="M239" s="105" t="n">
        <v>0.181865</v>
      </c>
      <c r="N239" s="105" t="n">
        <v>0.186869</v>
      </c>
      <c r="O239" s="105" t="n">
        <v>0.190843</v>
      </c>
      <c r="P239" s="105" t="n">
        <v>0.195549</v>
      </c>
      <c r="Q239" s="105" t="n">
        <v>0.1996</v>
      </c>
      <c r="R239" s="105" t="n">
        <v>0.204323</v>
      </c>
      <c r="S239" s="105" t="n">
        <v>0.20786</v>
      </c>
      <c r="T239" s="105" t="n">
        <v>0.21221</v>
      </c>
      <c r="U239" s="105" t="n">
        <v>0.21852</v>
      </c>
      <c r="V239" s="105" t="n">
        <v>0.225697</v>
      </c>
      <c r="W239" s="105" t="n">
        <v>0.233156</v>
      </c>
      <c r="X239" s="105" t="n">
        <v>0.24235</v>
      </c>
      <c r="Y239" s="105" t="n">
        <v>0.252406</v>
      </c>
      <c r="Z239" s="105" t="n">
        <v>0.261083</v>
      </c>
      <c r="AA239" s="105" t="n">
        <v>0.269807</v>
      </c>
      <c r="AB239" s="105" t="n">
        <v>0.277622</v>
      </c>
      <c r="AC239" s="105" t="n">
        <v>0.284378</v>
      </c>
      <c r="AD239" s="105" t="n">
        <v>0.290897</v>
      </c>
      <c r="AE239" s="105" t="n">
        <v>0.297772</v>
      </c>
      <c r="AF239" s="105" t="n">
        <v>0.304277</v>
      </c>
      <c r="AG239" s="105" t="n">
        <v>0.311866</v>
      </c>
      <c r="AH239" s="105" t="n">
        <v>0.318791</v>
      </c>
      <c r="AI239" s="103" t="n">
        <v>0.060949</v>
      </c>
      <c r="AJ239" s="106" t="n"/>
      <c r="AK239" s="104" t="n"/>
    </row>
    <row r="240" ht="15" customHeight="1" s="44">
      <c r="A240" s="62" t="inlineStr">
        <is>
          <t>FTE000:pa_plugingasolin</t>
        </is>
      </c>
      <c r="B240" s="66" t="inlineStr">
        <is>
          <t xml:space="preserve">      Plug-in Gasoline Hybrid</t>
        </is>
      </c>
      <c r="C240" s="105" t="n">
        <v>0.054847</v>
      </c>
      <c r="D240" s="105" t="n">
        <v>0.157652</v>
      </c>
      <c r="E240" s="105" t="n">
        <v>0.144681</v>
      </c>
      <c r="F240" s="105" t="n">
        <v>0.160533</v>
      </c>
      <c r="G240" s="105" t="n">
        <v>0.166105</v>
      </c>
      <c r="H240" s="105" t="n">
        <v>0.16996</v>
      </c>
      <c r="I240" s="105" t="n">
        <v>0.173045</v>
      </c>
      <c r="J240" s="105" t="n">
        <v>0.17639</v>
      </c>
      <c r="K240" s="105" t="n">
        <v>0.18038</v>
      </c>
      <c r="L240" s="105" t="n">
        <v>0.185345</v>
      </c>
      <c r="M240" s="105" t="n">
        <v>0.190233</v>
      </c>
      <c r="N240" s="105" t="n">
        <v>0.195467</v>
      </c>
      <c r="O240" s="105" t="n">
        <v>0.199623</v>
      </c>
      <c r="P240" s="105" t="n">
        <v>0.204546</v>
      </c>
      <c r="Q240" s="105" t="n">
        <v>0.208784</v>
      </c>
      <c r="R240" s="105" t="n">
        <v>0.213724</v>
      </c>
      <c r="S240" s="105" t="n">
        <v>0.217423</v>
      </c>
      <c r="T240" s="105" t="n">
        <v>0.221973</v>
      </c>
      <c r="U240" s="105" t="n">
        <v>0.228574</v>
      </c>
      <c r="V240" s="105" t="n">
        <v>0.236081</v>
      </c>
      <c r="W240" s="105" t="n">
        <v>0.243884</v>
      </c>
      <c r="X240" s="105" t="n">
        <v>0.253501</v>
      </c>
      <c r="Y240" s="105" t="n">
        <v>0.264019</v>
      </c>
      <c r="Z240" s="105" t="n">
        <v>0.273095</v>
      </c>
      <c r="AA240" s="105" t="n">
        <v>0.282221</v>
      </c>
      <c r="AB240" s="105" t="n">
        <v>0.290395</v>
      </c>
      <c r="AC240" s="105" t="n">
        <v>0.297463</v>
      </c>
      <c r="AD240" s="105" t="n">
        <v>0.304281</v>
      </c>
      <c r="AE240" s="105" t="n">
        <v>0.311473</v>
      </c>
      <c r="AF240" s="105" t="n">
        <v>0.318277</v>
      </c>
      <c r="AG240" s="105" t="n">
        <v>0.326215</v>
      </c>
      <c r="AH240" s="105" t="n">
        <v>0.333459</v>
      </c>
      <c r="AI240" s="103" t="n">
        <v>0.059953</v>
      </c>
      <c r="AJ240" s="106" t="n"/>
      <c r="AK240" s="104" t="n"/>
    </row>
    <row r="241" ht="15" customHeight="1" s="44">
      <c r="A241" s="62" t="inlineStr">
        <is>
          <t>FTE000:pa_fuelcell</t>
        </is>
      </c>
      <c r="B241" s="66" t="inlineStr">
        <is>
          <t xml:space="preserve">      Fuel Cell</t>
        </is>
      </c>
      <c r="C241" s="105" t="n">
        <v>0.059582</v>
      </c>
      <c r="D241" s="105" t="n">
        <v>0.213043</v>
      </c>
      <c r="E241" s="105" t="n">
        <v>0.195514</v>
      </c>
      <c r="F241" s="105" t="n">
        <v>0.216936</v>
      </c>
      <c r="G241" s="105" t="n">
        <v>0.224465</v>
      </c>
      <c r="H241" s="105" t="n">
        <v>0.229675</v>
      </c>
      <c r="I241" s="105" t="n">
        <v>0.233844</v>
      </c>
      <c r="J241" s="105" t="n">
        <v>0.238364</v>
      </c>
      <c r="K241" s="105" t="n">
        <v>0.243756</v>
      </c>
      <c r="L241" s="105" t="n">
        <v>0.250465</v>
      </c>
      <c r="M241" s="105" t="n">
        <v>0.25707</v>
      </c>
      <c r="N241" s="105" t="n">
        <v>0.264143</v>
      </c>
      <c r="O241" s="105" t="n">
        <v>0.26976</v>
      </c>
      <c r="P241" s="105" t="n">
        <v>0.276413</v>
      </c>
      <c r="Q241" s="105" t="n">
        <v>0.282139</v>
      </c>
      <c r="R241" s="105" t="n">
        <v>0.288814</v>
      </c>
      <c r="S241" s="105" t="n">
        <v>0.293814</v>
      </c>
      <c r="T241" s="105" t="n">
        <v>0.299963</v>
      </c>
      <c r="U241" s="105" t="n">
        <v>0.308882</v>
      </c>
      <c r="V241" s="105" t="n">
        <v>0.319027</v>
      </c>
      <c r="W241" s="105" t="n">
        <v>0.329571</v>
      </c>
      <c r="X241" s="105" t="n">
        <v>0.342567</v>
      </c>
      <c r="Y241" s="105" t="n">
        <v>0.356781</v>
      </c>
      <c r="Z241" s="105" t="n">
        <v>0.369046</v>
      </c>
      <c r="AA241" s="105" t="n">
        <v>0.381378</v>
      </c>
      <c r="AB241" s="105" t="n">
        <v>0.392424</v>
      </c>
      <c r="AC241" s="105" t="n">
        <v>0.401975</v>
      </c>
      <c r="AD241" s="105" t="n">
        <v>0.411189</v>
      </c>
      <c r="AE241" s="105" t="n">
        <v>0.420907</v>
      </c>
      <c r="AF241" s="105" t="n">
        <v>0.430102</v>
      </c>
      <c r="AG241" s="105" t="n">
        <v>0.440829</v>
      </c>
      <c r="AH241" s="105" t="n">
        <v>0.450618</v>
      </c>
      <c r="AI241" s="103" t="n">
        <v>0.067443</v>
      </c>
      <c r="AJ241" s="106" t="n"/>
      <c r="AK241" s="104" t="n"/>
    </row>
    <row r="242" ht="15" customHeight="1" s="44">
      <c r="A242" s="62" t="inlineStr">
        <is>
          <t>FTE000:pa_HeavySubtotal</t>
        </is>
      </c>
      <c r="B242" s="66" t="inlineStr">
        <is>
          <t xml:space="preserve">        Heavy Subtotal</t>
        </is>
      </c>
      <c r="C242" s="105" t="n">
        <v>319.48291</v>
      </c>
      <c r="D242" s="105" t="n">
        <v>294.874969</v>
      </c>
      <c r="E242" s="105" t="n">
        <v>262.731842</v>
      </c>
      <c r="F242" s="105" t="n">
        <v>283.027161</v>
      </c>
      <c r="G242" s="105" t="n">
        <v>284.320984</v>
      </c>
      <c r="H242" s="105" t="n">
        <v>282.446594</v>
      </c>
      <c r="I242" s="105" t="n">
        <v>279.19751</v>
      </c>
      <c r="J242" s="105" t="n">
        <v>276.304474</v>
      </c>
      <c r="K242" s="105" t="n">
        <v>274.325592</v>
      </c>
      <c r="L242" s="105" t="n">
        <v>273.665894</v>
      </c>
      <c r="M242" s="105" t="n">
        <v>272.701721</v>
      </c>
      <c r="N242" s="105" t="n">
        <v>272.04361</v>
      </c>
      <c r="O242" s="105" t="n">
        <v>269.736176</v>
      </c>
      <c r="P242" s="105" t="n">
        <v>268.338226</v>
      </c>
      <c r="Q242" s="105" t="n">
        <v>265.919525</v>
      </c>
      <c r="R242" s="105" t="n">
        <v>264.28299</v>
      </c>
      <c r="S242" s="105" t="n">
        <v>261.027069</v>
      </c>
      <c r="T242" s="105" t="n">
        <v>258.727966</v>
      </c>
      <c r="U242" s="105" t="n">
        <v>258.661377</v>
      </c>
      <c r="V242" s="105" t="n">
        <v>259.375305</v>
      </c>
      <c r="W242" s="105" t="n">
        <v>260.143677</v>
      </c>
      <c r="X242" s="105" t="n">
        <v>262.52594</v>
      </c>
      <c r="Y242" s="105" t="n">
        <v>265.455109</v>
      </c>
      <c r="Z242" s="105" t="n">
        <v>266.583557</v>
      </c>
      <c r="AA242" s="105" t="n">
        <v>267.467529</v>
      </c>
      <c r="AB242" s="105" t="n">
        <v>267.198547</v>
      </c>
      <c r="AC242" s="105" t="n">
        <v>265.729492</v>
      </c>
      <c r="AD242" s="105" t="n">
        <v>263.903442</v>
      </c>
      <c r="AE242" s="105" t="n">
        <v>262.272675</v>
      </c>
      <c r="AF242" s="105" t="n">
        <v>260.196228</v>
      </c>
      <c r="AG242" s="105" t="n">
        <v>258.917877</v>
      </c>
      <c r="AH242" s="105" t="n">
        <v>256.958557</v>
      </c>
      <c r="AI242" s="103" t="n">
        <v>-0.007001</v>
      </c>
      <c r="AJ242" s="106" t="n"/>
      <c r="AK242" s="104" t="n"/>
    </row>
    <row r="243" ht="15" customHeight="1" s="44">
      <c r="A243" s="62" t="inlineStr">
        <is>
          <t>FTE000:pa_TotalSales</t>
        </is>
      </c>
      <c r="B243" s="65" t="inlineStr">
        <is>
          <t xml:space="preserve">  Total Sales</t>
        </is>
      </c>
      <c r="C243" s="109" t="n">
        <v>772.677673</v>
      </c>
      <c r="D243" s="109" t="n">
        <v>736.9505</v>
      </c>
      <c r="E243" s="109" t="n">
        <v>687.991638</v>
      </c>
      <c r="F243" s="109" t="n">
        <v>727.102234</v>
      </c>
      <c r="G243" s="109" t="n">
        <v>738.145447</v>
      </c>
      <c r="H243" s="109" t="n">
        <v>742.651306</v>
      </c>
      <c r="I243" s="109" t="n">
        <v>743.924438</v>
      </c>
      <c r="J243" s="109" t="n">
        <v>745.476196</v>
      </c>
      <c r="K243" s="109" t="n">
        <v>749.9930419999999</v>
      </c>
      <c r="L243" s="109" t="n">
        <v>757.202637</v>
      </c>
      <c r="M243" s="109" t="n">
        <v>763.408081</v>
      </c>
      <c r="N243" s="109" t="n">
        <v>769.8192749999999</v>
      </c>
      <c r="O243" s="109" t="n">
        <v>772.79425</v>
      </c>
      <c r="P243" s="109" t="n">
        <v>778.082581</v>
      </c>
      <c r="Q243" s="109" t="n">
        <v>781.398621</v>
      </c>
      <c r="R243" s="109" t="n">
        <v>786.345459</v>
      </c>
      <c r="S243" s="109" t="n">
        <v>788.978027</v>
      </c>
      <c r="T243" s="109" t="n">
        <v>794.368103</v>
      </c>
      <c r="U243" s="109" t="n">
        <v>804.429871</v>
      </c>
      <c r="V243" s="109" t="n">
        <v>816.611633</v>
      </c>
      <c r="W243" s="109" t="n">
        <v>828.676697</v>
      </c>
      <c r="X243" s="109" t="n">
        <v>843.834839</v>
      </c>
      <c r="Y243" s="109" t="n">
        <v>860.847595</v>
      </c>
      <c r="Z243" s="109" t="n">
        <v>873.838013</v>
      </c>
      <c r="AA243" s="109" t="n">
        <v>886.426331</v>
      </c>
      <c r="AB243" s="109" t="n">
        <v>897.880737</v>
      </c>
      <c r="AC243" s="109" t="n">
        <v>907.230957</v>
      </c>
      <c r="AD243" s="109" t="n">
        <v>915.863281</v>
      </c>
      <c r="AE243" s="109" t="n">
        <v>924.57019</v>
      </c>
      <c r="AF243" s="109" t="n">
        <v>932.621277</v>
      </c>
      <c r="AG243" s="109" t="n">
        <v>941.989136</v>
      </c>
      <c r="AH243" s="109" t="n">
        <v>950.244141</v>
      </c>
      <c r="AI243" s="107" t="n">
        <v>0.006695</v>
      </c>
      <c r="AJ243" s="109" t="n"/>
      <c r="AK243" s="107" t="n"/>
    </row>
    <row r="247" ht="15" customHeight="1" s="44">
      <c r="A247" s="58" t="n"/>
      <c r="B247" s="65" t="inlineStr">
        <is>
          <t>Railroads</t>
        </is>
      </c>
      <c r="C247" s="58" t="n"/>
      <c r="D247" s="58" t="n"/>
      <c r="E247" s="58" t="n"/>
      <c r="F247" s="58" t="n"/>
      <c r="G247" s="58" t="n"/>
      <c r="H247" s="58" t="n"/>
      <c r="I247" s="58" t="n"/>
      <c r="J247" s="58" t="n"/>
      <c r="K247" s="58" t="n"/>
      <c r="L247" s="58" t="n"/>
      <c r="M247" s="58" t="n"/>
      <c r="N247" s="58" t="n"/>
      <c r="O247" s="58" t="n"/>
      <c r="P247" s="58" t="n"/>
      <c r="Q247" s="58" t="n"/>
      <c r="R247" s="58" t="n"/>
      <c r="S247" s="58" t="n"/>
      <c r="T247" s="58" t="n"/>
      <c r="U247" s="58" t="n"/>
      <c r="V247" s="58" t="n"/>
      <c r="W247" s="58" t="n"/>
      <c r="X247" s="58" t="n"/>
      <c r="Y247" s="58" t="n"/>
      <c r="Z247" s="58" t="n"/>
      <c r="AA247" s="58" t="n"/>
      <c r="AB247" s="58" t="n"/>
      <c r="AC247" s="58" t="n"/>
      <c r="AD247" s="58" t="n"/>
      <c r="AE247" s="58" t="n"/>
      <c r="AF247" s="58" t="n"/>
      <c r="AG247" s="58" t="n"/>
      <c r="AH247" s="58" t="n"/>
      <c r="AI247" s="58" t="n"/>
    </row>
    <row r="248" ht="15" customHeight="1" s="44">
      <c r="A248" s="62" t="inlineStr">
        <is>
          <t>FTE000:qa_TonMilesbyRai</t>
        </is>
      </c>
      <c r="B248" s="66" t="inlineStr">
        <is>
          <t xml:space="preserve"> Ton Miles by Rail (billion)</t>
        </is>
      </c>
      <c r="C248" s="67" t="n">
        <v>1808.001221</v>
      </c>
      <c r="D248" s="67" t="n">
        <v>1718.230835</v>
      </c>
      <c r="E248" s="67" t="n">
        <v>1657.753784</v>
      </c>
      <c r="F248" s="67" t="n">
        <v>1663.47583</v>
      </c>
      <c r="G248" s="67" t="n">
        <v>1669.635254</v>
      </c>
      <c r="H248" s="67" t="n">
        <v>1676.81897</v>
      </c>
      <c r="I248" s="67" t="n">
        <v>1658.562744</v>
      </c>
      <c r="J248" s="67" t="n">
        <v>1694.850342</v>
      </c>
      <c r="K248" s="67" t="n">
        <v>1698.46106</v>
      </c>
      <c r="L248" s="67" t="n">
        <v>1702.06897</v>
      </c>
      <c r="M248" s="67" t="n">
        <v>1717.465698</v>
      </c>
      <c r="N248" s="67" t="n">
        <v>1719.67334</v>
      </c>
      <c r="O248" s="67" t="n">
        <v>1731.882324</v>
      </c>
      <c r="P248" s="67" t="n">
        <v>1739.742432</v>
      </c>
      <c r="Q248" s="67" t="n">
        <v>1752.389526</v>
      </c>
      <c r="R248" s="67" t="n">
        <v>1762.087769</v>
      </c>
      <c r="S248" s="67" t="n">
        <v>1763.626953</v>
      </c>
      <c r="T248" s="67" t="n">
        <v>1770.515991</v>
      </c>
      <c r="U248" s="67" t="n">
        <v>1762.8125</v>
      </c>
      <c r="V248" s="67" t="n">
        <v>1764.763916</v>
      </c>
      <c r="W248" s="67" t="n">
        <v>1762.198364</v>
      </c>
      <c r="X248" s="67" t="n">
        <v>1774.244019</v>
      </c>
      <c r="Y248" s="67" t="n">
        <v>1786.01355</v>
      </c>
      <c r="Z248" s="67" t="n">
        <v>1797.345337</v>
      </c>
      <c r="AA248" s="67" t="n">
        <v>1809.100342</v>
      </c>
      <c r="AB248" s="67" t="n">
        <v>1824.405518</v>
      </c>
      <c r="AC248" s="67" t="n">
        <v>1835.088623</v>
      </c>
      <c r="AD248" s="67" t="n">
        <v>1852.118286</v>
      </c>
      <c r="AE248" s="67" t="n">
        <v>1865.626831</v>
      </c>
      <c r="AF248" s="67" t="n">
        <v>1880.19519</v>
      </c>
      <c r="AG248" s="67" t="n">
        <v>1896.091309</v>
      </c>
      <c r="AH248" s="67" t="n">
        <v>1909.499512</v>
      </c>
      <c r="AI248" s="103" t="n">
        <v>0.001763</v>
      </c>
      <c r="AJ248" s="69" t="n"/>
      <c r="AK248" s="104" t="n"/>
    </row>
    <row r="249" ht="15" customHeight="1" s="44">
      <c r="A249" s="62" t="inlineStr">
        <is>
          <t>FTE000:qa_FuelEfficienc</t>
        </is>
      </c>
      <c r="B249" s="66" t="inlineStr">
        <is>
          <t xml:space="preserve"> Fuel Efficiency (ton miles per thousand Btu)</t>
        </is>
      </c>
      <c r="C249" s="105" t="n">
        <v>3.466884</v>
      </c>
      <c r="D249" s="105" t="n">
        <v>3.489371</v>
      </c>
      <c r="E249" s="105" t="n">
        <v>3.512003</v>
      </c>
      <c r="F249" s="105" t="n">
        <v>3.534782</v>
      </c>
      <c r="G249" s="105" t="n">
        <v>3.55771</v>
      </c>
      <c r="H249" s="105" t="n">
        <v>3.580785</v>
      </c>
      <c r="I249" s="105" t="n">
        <v>3.60401</v>
      </c>
      <c r="J249" s="105" t="n">
        <v>3.627386</v>
      </c>
      <c r="K249" s="105" t="n">
        <v>3.650914</v>
      </c>
      <c r="L249" s="105" t="n">
        <v>3.674594</v>
      </c>
      <c r="M249" s="105" t="n">
        <v>3.698428</v>
      </c>
      <c r="N249" s="105" t="n">
        <v>3.722416</v>
      </c>
      <c r="O249" s="105" t="n">
        <v>3.74656</v>
      </c>
      <c r="P249" s="105" t="n">
        <v>3.77086</v>
      </c>
      <c r="Q249" s="105" t="n">
        <v>3.795318</v>
      </c>
      <c r="R249" s="105" t="n">
        <v>3.819935</v>
      </c>
      <c r="S249" s="105" t="n">
        <v>3.844712</v>
      </c>
      <c r="T249" s="105" t="n">
        <v>3.869649</v>
      </c>
      <c r="U249" s="105" t="n">
        <v>3.894748</v>
      </c>
      <c r="V249" s="105" t="n">
        <v>3.920009</v>
      </c>
      <c r="W249" s="105" t="n">
        <v>3.945435</v>
      </c>
      <c r="X249" s="105" t="n">
        <v>3.971025</v>
      </c>
      <c r="Y249" s="105" t="n">
        <v>3.996782</v>
      </c>
      <c r="Z249" s="105" t="n">
        <v>4.022705</v>
      </c>
      <c r="AA249" s="105" t="n">
        <v>4.048797</v>
      </c>
      <c r="AB249" s="105" t="n">
        <v>4.075058</v>
      </c>
      <c r="AC249" s="105" t="n">
        <v>4.101489</v>
      </c>
      <c r="AD249" s="105" t="n">
        <v>4.128091</v>
      </c>
      <c r="AE249" s="105" t="n">
        <v>4.154866</v>
      </c>
      <c r="AF249" s="105" t="n">
        <v>4.181815</v>
      </c>
      <c r="AG249" s="105" t="n">
        <v>4.208939</v>
      </c>
      <c r="AH249" s="105" t="n">
        <v>4.236238</v>
      </c>
      <c r="AI249" s="103" t="n">
        <v>0.006486</v>
      </c>
      <c r="AJ249" s="106" t="n"/>
      <c r="AK249" s="104" t="n"/>
    </row>
    <row r="250" ht="15" customHeight="1" s="44">
      <c r="A250" s="58" t="n"/>
      <c r="B250" s="65" t="inlineStr">
        <is>
          <t xml:space="preserve"> Fuel Consumption (trillion Btu)</t>
        </is>
      </c>
      <c r="C250" s="58" t="n"/>
      <c r="D250" s="58" t="n"/>
      <c r="E250" s="58" t="n"/>
      <c r="F250" s="58" t="n"/>
      <c r="G250" s="58" t="n"/>
      <c r="H250" s="58" t="n"/>
      <c r="I250" s="58" t="n"/>
      <c r="J250" s="58" t="n"/>
      <c r="K250" s="58" t="n"/>
      <c r="L250" s="58" t="n"/>
      <c r="M250" s="58" t="n"/>
      <c r="N250" s="58" t="n"/>
      <c r="O250" s="58" t="n"/>
      <c r="P250" s="58" t="n"/>
      <c r="Q250" s="58" t="n"/>
      <c r="R250" s="58" t="n"/>
      <c r="S250" s="58" t="n"/>
      <c r="T250" s="58" t="n"/>
      <c r="U250" s="58" t="n"/>
      <c r="V250" s="58" t="n"/>
      <c r="W250" s="58" t="n"/>
      <c r="X250" s="58" t="n"/>
      <c r="Y250" s="58" t="n"/>
      <c r="Z250" s="58" t="n"/>
      <c r="AA250" s="58" t="n"/>
      <c r="AB250" s="58" t="n"/>
      <c r="AC250" s="58" t="n"/>
      <c r="AD250" s="58" t="n"/>
      <c r="AE250" s="58" t="n"/>
      <c r="AF250" s="58" t="n"/>
      <c r="AG250" s="58" t="n"/>
      <c r="AH250" s="58" t="n"/>
      <c r="AI250" s="58" t="n"/>
    </row>
    <row r="251" ht="15" customHeight="1" s="44">
      <c r="A251" s="62" t="inlineStr">
        <is>
          <t>FTE000:qa_Distillate(di</t>
        </is>
      </c>
      <c r="B251" s="66" t="inlineStr">
        <is>
          <t xml:space="preserve">   Distillate Fuel Oil (diesel)</t>
        </is>
      </c>
      <c r="C251" s="105" t="n">
        <v>521.5061040000001</v>
      </c>
      <c r="D251" s="105" t="n">
        <v>491.891449</v>
      </c>
      <c r="E251" s="105" t="n">
        <v>470.510742</v>
      </c>
      <c r="F251" s="105" t="n">
        <v>467.586243</v>
      </c>
      <c r="G251" s="105" t="n">
        <v>464.297058</v>
      </c>
      <c r="H251" s="105" t="n">
        <v>460.810791</v>
      </c>
      <c r="I251" s="105" t="n">
        <v>448.854492</v>
      </c>
      <c r="J251" s="105" t="n">
        <v>450.10318</v>
      </c>
      <c r="K251" s="105" t="n">
        <v>441.070099</v>
      </c>
      <c r="L251" s="105" t="n">
        <v>430.684692</v>
      </c>
      <c r="M251" s="105" t="n">
        <v>421.943298</v>
      </c>
      <c r="N251" s="105" t="n">
        <v>410.186066</v>
      </c>
      <c r="O251" s="105" t="n">
        <v>401.058502</v>
      </c>
      <c r="P251" s="105" t="n">
        <v>391.123535</v>
      </c>
      <c r="Q251" s="105" t="n">
        <v>382.45874</v>
      </c>
      <c r="R251" s="105" t="n">
        <v>373.329071</v>
      </c>
      <c r="S251" s="105" t="n">
        <v>362.72821</v>
      </c>
      <c r="T251" s="105" t="n">
        <v>353.496246</v>
      </c>
      <c r="U251" s="105" t="n">
        <v>341.66571</v>
      </c>
      <c r="V251" s="105" t="n">
        <v>332.041351</v>
      </c>
      <c r="W251" s="105" t="n">
        <v>321.862762</v>
      </c>
      <c r="X251" s="105" t="n">
        <v>314.586151</v>
      </c>
      <c r="Y251" s="105" t="n">
        <v>307.412354</v>
      </c>
      <c r="Z251" s="105" t="n">
        <v>300.315979</v>
      </c>
      <c r="AA251" s="105" t="n">
        <v>293.440338</v>
      </c>
      <c r="AB251" s="105" t="n">
        <v>287.269073</v>
      </c>
      <c r="AC251" s="105" t="n">
        <v>280.501251</v>
      </c>
      <c r="AD251" s="105" t="n">
        <v>274.825378</v>
      </c>
      <c r="AE251" s="105" t="n">
        <v>268.734406</v>
      </c>
      <c r="AF251" s="105" t="n">
        <v>262.912811</v>
      </c>
      <c r="AG251" s="105" t="n">
        <v>257.382111</v>
      </c>
      <c r="AH251" s="105" t="n">
        <v>251.622223</v>
      </c>
      <c r="AI251" s="103" t="n">
        <v>-0.023235</v>
      </c>
      <c r="AJ251" s="106" t="n"/>
      <c r="AK251" s="104" t="n"/>
    </row>
    <row r="252" ht="15" customHeight="1" s="44">
      <c r="A252" s="62" t="inlineStr">
        <is>
          <t>FTE000:qa_ResidualOil</t>
        </is>
      </c>
      <c r="B252" s="66" t="inlineStr">
        <is>
          <t xml:space="preserve">   Residual Fuel Oil</t>
        </is>
      </c>
      <c r="C252" s="105" t="n">
        <v>0</v>
      </c>
      <c r="D252" s="105" t="n">
        <v>0</v>
      </c>
      <c r="E252" s="105" t="n">
        <v>0</v>
      </c>
      <c r="F252" s="105" t="n">
        <v>0</v>
      </c>
      <c r="G252" s="105" t="n">
        <v>0</v>
      </c>
      <c r="H252" s="105" t="n">
        <v>0</v>
      </c>
      <c r="I252" s="105" t="n">
        <v>0</v>
      </c>
      <c r="J252" s="105" t="n">
        <v>0</v>
      </c>
      <c r="K252" s="105" t="n">
        <v>0</v>
      </c>
      <c r="L252" s="105" t="n">
        <v>0</v>
      </c>
      <c r="M252" s="105" t="n">
        <v>0</v>
      </c>
      <c r="N252" s="105" t="n">
        <v>0</v>
      </c>
      <c r="O252" s="105" t="n">
        <v>0</v>
      </c>
      <c r="P252" s="105" t="n">
        <v>0</v>
      </c>
      <c r="Q252" s="105" t="n">
        <v>0</v>
      </c>
      <c r="R252" s="105" t="n">
        <v>0</v>
      </c>
      <c r="S252" s="105" t="n">
        <v>0</v>
      </c>
      <c r="T252" s="105" t="n">
        <v>0</v>
      </c>
      <c r="U252" s="105" t="n">
        <v>0</v>
      </c>
      <c r="V252" s="105" t="n">
        <v>0</v>
      </c>
      <c r="W252" s="105" t="n">
        <v>0</v>
      </c>
      <c r="X252" s="105" t="n">
        <v>0</v>
      </c>
      <c r="Y252" s="105" t="n">
        <v>0</v>
      </c>
      <c r="Z252" s="105" t="n">
        <v>0</v>
      </c>
      <c r="AA252" s="105" t="n">
        <v>0</v>
      </c>
      <c r="AB252" s="105" t="n">
        <v>0</v>
      </c>
      <c r="AC252" s="105" t="n">
        <v>0</v>
      </c>
      <c r="AD252" s="105" t="n">
        <v>0</v>
      </c>
      <c r="AE252" s="105" t="n">
        <v>0</v>
      </c>
      <c r="AF252" s="105" t="n">
        <v>0</v>
      </c>
      <c r="AG252" s="105" t="n">
        <v>0</v>
      </c>
      <c r="AH252" s="105" t="n">
        <v>0</v>
      </c>
      <c r="AI252" s="103" t="inlineStr">
        <is>
          <t>- -</t>
        </is>
      </c>
      <c r="AJ252" s="106" t="n"/>
      <c r="AK252" s="104" t="n"/>
    </row>
    <row r="253" ht="15" customHeight="1" s="44">
      <c r="A253" s="62" t="inlineStr">
        <is>
          <t>FTE000:qa_Electricity</t>
        </is>
      </c>
      <c r="B253" s="66" t="inlineStr">
        <is>
          <t xml:space="preserve">   Compressed Natural Gas</t>
        </is>
      </c>
      <c r="C253" s="105" t="n">
        <v>0</v>
      </c>
      <c r="D253" s="105" t="n">
        <v>0</v>
      </c>
      <c r="E253" s="105" t="n">
        <v>0</v>
      </c>
      <c r="F253" s="105" t="n">
        <v>0</v>
      </c>
      <c r="G253" s="105" t="n">
        <v>0</v>
      </c>
      <c r="H253" s="105" t="n">
        <v>0</v>
      </c>
      <c r="I253" s="105" t="n">
        <v>0</v>
      </c>
      <c r="J253" s="105" t="n">
        <v>0</v>
      </c>
      <c r="K253" s="105" t="n">
        <v>0</v>
      </c>
      <c r="L253" s="105" t="n">
        <v>0</v>
      </c>
      <c r="M253" s="105" t="n">
        <v>0</v>
      </c>
      <c r="N253" s="105" t="n">
        <v>0</v>
      </c>
      <c r="O253" s="105" t="n">
        <v>0</v>
      </c>
      <c r="P253" s="105" t="n">
        <v>0</v>
      </c>
      <c r="Q253" s="105" t="n">
        <v>0</v>
      </c>
      <c r="R253" s="105" t="n">
        <v>0</v>
      </c>
      <c r="S253" s="105" t="n">
        <v>0</v>
      </c>
      <c r="T253" s="105" t="n">
        <v>0</v>
      </c>
      <c r="U253" s="105" t="n">
        <v>0</v>
      </c>
      <c r="V253" s="105" t="n">
        <v>0</v>
      </c>
      <c r="W253" s="105" t="n">
        <v>0</v>
      </c>
      <c r="X253" s="105" t="n">
        <v>0</v>
      </c>
      <c r="Y253" s="105" t="n">
        <v>0</v>
      </c>
      <c r="Z253" s="105" t="n">
        <v>0</v>
      </c>
      <c r="AA253" s="105" t="n">
        <v>0</v>
      </c>
      <c r="AB253" s="105" t="n">
        <v>0</v>
      </c>
      <c r="AC253" s="105" t="n">
        <v>0</v>
      </c>
      <c r="AD253" s="105" t="n">
        <v>0</v>
      </c>
      <c r="AE253" s="105" t="n">
        <v>0</v>
      </c>
      <c r="AF253" s="105" t="n">
        <v>0</v>
      </c>
      <c r="AG253" s="105" t="n">
        <v>0</v>
      </c>
      <c r="AH253" s="105" t="n">
        <v>0</v>
      </c>
      <c r="AI253" s="103" t="inlineStr">
        <is>
          <t>- -</t>
        </is>
      </c>
      <c r="AJ253" s="106" t="n"/>
      <c r="AK253" s="104" t="n"/>
    </row>
    <row r="254" ht="15" customHeight="1" s="44">
      <c r="A254" s="62" t="inlineStr">
        <is>
          <t>FTE000:qa_ElEnGee</t>
        </is>
      </c>
      <c r="B254" s="66" t="inlineStr">
        <is>
          <t xml:space="preserve">   Liquefied Natural Gas</t>
        </is>
      </c>
      <c r="C254" s="105" t="n">
        <v>0</v>
      </c>
      <c r="D254" s="105" t="n">
        <v>0.526975</v>
      </c>
      <c r="E254" s="105" t="n">
        <v>1.514369</v>
      </c>
      <c r="F254" s="105" t="n">
        <v>3.015839</v>
      </c>
      <c r="G254" s="105" t="n">
        <v>5.003562</v>
      </c>
      <c r="H254" s="105" t="n">
        <v>7.471716</v>
      </c>
      <c r="I254" s="105" t="n">
        <v>11.344688</v>
      </c>
      <c r="J254" s="105" t="n">
        <v>17.13418</v>
      </c>
      <c r="K254" s="105" t="n">
        <v>24.145176</v>
      </c>
      <c r="L254" s="105" t="n">
        <v>32.514465</v>
      </c>
      <c r="M254" s="105" t="n">
        <v>42.433998</v>
      </c>
      <c r="N254" s="105" t="n">
        <v>51.791645</v>
      </c>
      <c r="O254" s="105" t="n">
        <v>61.200886</v>
      </c>
      <c r="P254" s="105" t="n">
        <v>70.241348</v>
      </c>
      <c r="Q254" s="105" t="n">
        <v>79.265221</v>
      </c>
      <c r="R254" s="105" t="n">
        <v>87.95826</v>
      </c>
      <c r="S254" s="105" t="n">
        <v>95.98680899999999</v>
      </c>
      <c r="T254" s="105" t="n">
        <v>104.042969</v>
      </c>
      <c r="U254" s="105" t="n">
        <v>110.947083</v>
      </c>
      <c r="V254" s="105" t="n">
        <v>118.152435</v>
      </c>
      <c r="W254" s="105" t="n">
        <v>124.779648</v>
      </c>
      <c r="X254" s="105" t="n">
        <v>132.211334</v>
      </c>
      <c r="Y254" s="105" t="n">
        <v>139.450592</v>
      </c>
      <c r="Z254" s="105" t="n">
        <v>146.484253</v>
      </c>
      <c r="AA254" s="105" t="n">
        <v>153.383835</v>
      </c>
      <c r="AB254" s="105" t="n">
        <v>160.431473</v>
      </c>
      <c r="AC254" s="105" t="n">
        <v>166.918839</v>
      </c>
      <c r="AD254" s="105" t="n">
        <v>173.836746</v>
      </c>
      <c r="AE254" s="105" t="n">
        <v>180.28772</v>
      </c>
      <c r="AF254" s="105" t="n">
        <v>186.699402</v>
      </c>
      <c r="AG254" s="105" t="n">
        <v>193.109436</v>
      </c>
      <c r="AH254" s="105" t="n">
        <v>199.131348</v>
      </c>
      <c r="AI254" s="103" t="inlineStr">
        <is>
          <t>- -</t>
        </is>
      </c>
      <c r="AJ254" s="106" t="n"/>
      <c r="AK254" s="104" t="n"/>
    </row>
    <row r="256" ht="15" customHeight="1" s="44">
      <c r="A256" s="58" t="n"/>
      <c r="B256" s="65" t="inlineStr">
        <is>
          <t>Domestic Shipping</t>
        </is>
      </c>
      <c r="C256" s="58" t="n"/>
      <c r="D256" s="58" t="n"/>
      <c r="E256" s="58" t="n"/>
      <c r="F256" s="58" t="n"/>
      <c r="G256" s="58" t="n"/>
      <c r="H256" s="58" t="n"/>
      <c r="I256" s="58" t="n"/>
      <c r="J256" s="58" t="n"/>
      <c r="K256" s="58" t="n"/>
      <c r="L256" s="58" t="n"/>
      <c r="M256" s="58" t="n"/>
      <c r="N256" s="58" t="n"/>
      <c r="O256" s="58" t="n"/>
      <c r="P256" s="58" t="n"/>
      <c r="Q256" s="58" t="n"/>
      <c r="R256" s="58" t="n"/>
      <c r="S256" s="58" t="n"/>
      <c r="T256" s="58" t="n"/>
      <c r="U256" s="58" t="n"/>
      <c r="V256" s="58" t="n"/>
      <c r="W256" s="58" t="n"/>
      <c r="X256" s="58" t="n"/>
      <c r="Y256" s="58" t="n"/>
      <c r="Z256" s="58" t="n"/>
      <c r="AA256" s="58" t="n"/>
      <c r="AB256" s="58" t="n"/>
      <c r="AC256" s="58" t="n"/>
      <c r="AD256" s="58" t="n"/>
      <c r="AE256" s="58" t="n"/>
      <c r="AF256" s="58" t="n"/>
      <c r="AG256" s="58" t="n"/>
      <c r="AH256" s="58" t="n"/>
      <c r="AI256" s="58" t="n"/>
    </row>
    <row r="257" ht="15" customHeight="1" s="44">
      <c r="A257" s="62" t="inlineStr">
        <is>
          <t>FTE000:ra_TonMilesShipp</t>
        </is>
      </c>
      <c r="B257" s="66" t="inlineStr">
        <is>
          <t xml:space="preserve"> Ton Miles Shipping (billion)</t>
        </is>
      </c>
      <c r="C257" s="67" t="n">
        <v>416.680756</v>
      </c>
      <c r="D257" s="67" t="n">
        <v>407.262756</v>
      </c>
      <c r="E257" s="67" t="n">
        <v>398.791779</v>
      </c>
      <c r="F257" s="67" t="n">
        <v>390.064362</v>
      </c>
      <c r="G257" s="67" t="n">
        <v>380.788239</v>
      </c>
      <c r="H257" s="67" t="n">
        <v>371.094482</v>
      </c>
      <c r="I257" s="67" t="n">
        <v>361.785095</v>
      </c>
      <c r="J257" s="67" t="n">
        <v>353.384949</v>
      </c>
      <c r="K257" s="67" t="n">
        <v>343.757385</v>
      </c>
      <c r="L257" s="67" t="n">
        <v>334.937439</v>
      </c>
      <c r="M257" s="67" t="n">
        <v>325.658997</v>
      </c>
      <c r="N257" s="67" t="n">
        <v>316.621246</v>
      </c>
      <c r="O257" s="67" t="n">
        <v>312.555023</v>
      </c>
      <c r="P257" s="67" t="n">
        <v>308.572784</v>
      </c>
      <c r="Q257" s="67" t="n">
        <v>304.318329</v>
      </c>
      <c r="R257" s="67" t="n">
        <v>300.875549</v>
      </c>
      <c r="S257" s="67" t="n">
        <v>296.753571</v>
      </c>
      <c r="T257" s="67" t="n">
        <v>292.4133</v>
      </c>
      <c r="U257" s="67" t="n">
        <v>287.919861</v>
      </c>
      <c r="V257" s="67" t="n">
        <v>283.515015</v>
      </c>
      <c r="W257" s="67" t="n">
        <v>279.573303</v>
      </c>
      <c r="X257" s="67" t="n">
        <v>275.983368</v>
      </c>
      <c r="Y257" s="67" t="n">
        <v>274.839844</v>
      </c>
      <c r="Z257" s="67" t="n">
        <v>273.641663</v>
      </c>
      <c r="AA257" s="67" t="n">
        <v>272.452271</v>
      </c>
      <c r="AB257" s="67" t="n">
        <v>271.181274</v>
      </c>
      <c r="AC257" s="67" t="n">
        <v>269.868073</v>
      </c>
      <c r="AD257" s="67" t="n">
        <v>268.493927</v>
      </c>
      <c r="AE257" s="67" t="n">
        <v>267.26947</v>
      </c>
      <c r="AF257" s="67" t="n">
        <v>265.82373</v>
      </c>
      <c r="AG257" s="67" t="n">
        <v>264.615662</v>
      </c>
      <c r="AH257" s="67" t="n">
        <v>262.668091</v>
      </c>
      <c r="AI257" s="103" t="n">
        <v>-0.014775</v>
      </c>
      <c r="AJ257" s="69" t="n"/>
      <c r="AK257" s="104" t="n"/>
    </row>
    <row r="258" ht="15" customHeight="1" s="44">
      <c r="A258" s="62" t="inlineStr">
        <is>
          <t>FTE000:ra_FuelEfficienc</t>
        </is>
      </c>
      <c r="B258" s="66" t="inlineStr">
        <is>
          <t xml:space="preserve"> Fuel Efficiency (ton miles per thousand Btu)</t>
        </is>
      </c>
      <c r="C258" s="105" t="n">
        <v>4.813365</v>
      </c>
      <c r="D258" s="105" t="n">
        <v>4.84196</v>
      </c>
      <c r="E258" s="105" t="n">
        <v>4.870726</v>
      </c>
      <c r="F258" s="105" t="n">
        <v>4.899663</v>
      </c>
      <c r="G258" s="105" t="n">
        <v>4.928772</v>
      </c>
      <c r="H258" s="105" t="n">
        <v>4.958054</v>
      </c>
      <c r="I258" s="105" t="n">
        <v>4.987509</v>
      </c>
      <c r="J258" s="105" t="n">
        <v>5.01714</v>
      </c>
      <c r="K258" s="105" t="n">
        <v>5.046947</v>
      </c>
      <c r="L258" s="105" t="n">
        <v>5.076931</v>
      </c>
      <c r="M258" s="105" t="n">
        <v>5.107092</v>
      </c>
      <c r="N258" s="105" t="n">
        <v>5.137434</v>
      </c>
      <c r="O258" s="105" t="n">
        <v>5.167955</v>
      </c>
      <c r="P258" s="105" t="n">
        <v>5.198658</v>
      </c>
      <c r="Q258" s="105" t="n">
        <v>5.229543</v>
      </c>
      <c r="R258" s="105" t="n">
        <v>5.260611</v>
      </c>
      <c r="S258" s="105" t="n">
        <v>5.291864</v>
      </c>
      <c r="T258" s="105" t="n">
        <v>5.323303</v>
      </c>
      <c r="U258" s="105" t="n">
        <v>5.354929</v>
      </c>
      <c r="V258" s="105" t="n">
        <v>5.386742</v>
      </c>
      <c r="W258" s="105" t="n">
        <v>5.418745</v>
      </c>
      <c r="X258" s="105" t="n">
        <v>5.450938</v>
      </c>
      <c r="Y258" s="105" t="n">
        <v>5.483322</v>
      </c>
      <c r="Z258" s="105" t="n">
        <v>5.515898</v>
      </c>
      <c r="AA258" s="105" t="n">
        <v>5.548667</v>
      </c>
      <c r="AB258" s="105" t="n">
        <v>5.581632</v>
      </c>
      <c r="AC258" s="105" t="n">
        <v>5.614792</v>
      </c>
      <c r="AD258" s="105" t="n">
        <v>5.64815</v>
      </c>
      <c r="AE258" s="105" t="n">
        <v>5.681705</v>
      </c>
      <c r="AF258" s="105" t="n">
        <v>5.71546</v>
      </c>
      <c r="AG258" s="105" t="n">
        <v>5.749416</v>
      </c>
      <c r="AH258" s="105" t="n">
        <v>5.783573</v>
      </c>
      <c r="AI258" s="103" t="n">
        <v>0.005941</v>
      </c>
      <c r="AJ258" s="106" t="n"/>
      <c r="AK258" s="104" t="n"/>
    </row>
    <row r="259" ht="15" customHeight="1" s="44">
      <c r="A259" s="58" t="n"/>
      <c r="B259" s="65" t="inlineStr">
        <is>
          <t xml:space="preserve"> Fuel Consumption (trillion Btu)</t>
        </is>
      </c>
      <c r="C259" s="58" t="n"/>
      <c r="D259" s="58" t="n"/>
      <c r="E259" s="58" t="n"/>
      <c r="F259" s="58" t="n"/>
      <c r="G259" s="58" t="n"/>
      <c r="H259" s="58" t="n"/>
      <c r="I259" s="58" t="n"/>
      <c r="J259" s="58" t="n"/>
      <c r="K259" s="58" t="n"/>
      <c r="L259" s="58" t="n"/>
      <c r="M259" s="58" t="n"/>
      <c r="N259" s="58" t="n"/>
      <c r="O259" s="58" t="n"/>
      <c r="P259" s="58" t="n"/>
      <c r="Q259" s="58" t="n"/>
      <c r="R259" s="58" t="n"/>
      <c r="S259" s="58" t="n"/>
      <c r="T259" s="58" t="n"/>
      <c r="U259" s="58" t="n"/>
      <c r="V259" s="58" t="n"/>
      <c r="W259" s="58" t="n"/>
      <c r="X259" s="58" t="n"/>
      <c r="Y259" s="58" t="n"/>
      <c r="Z259" s="58" t="n"/>
      <c r="AA259" s="58" t="n"/>
      <c r="AB259" s="58" t="n"/>
      <c r="AC259" s="58" t="n"/>
      <c r="AD259" s="58" t="n"/>
      <c r="AE259" s="58" t="n"/>
      <c r="AF259" s="58" t="n"/>
      <c r="AG259" s="58" t="n"/>
      <c r="AH259" s="58" t="n"/>
      <c r="AI259" s="58" t="n"/>
    </row>
    <row r="260" ht="15" customHeight="1" s="44">
      <c r="A260" s="62" t="inlineStr">
        <is>
          <t>FTE000:ra_Distillate(di</t>
        </is>
      </c>
      <c r="B260" s="66" t="inlineStr">
        <is>
          <t xml:space="preserve">   Distillate Fuel Oil (diesel)</t>
        </is>
      </c>
      <c r="C260" s="105" t="n">
        <v>86.76290899999999</v>
      </c>
      <c r="D260" s="105" t="n">
        <v>83.88827499999999</v>
      </c>
      <c r="E260" s="105" t="n">
        <v>81.786179</v>
      </c>
      <c r="F260" s="105" t="n">
        <v>79.713562</v>
      </c>
      <c r="G260" s="105" t="n">
        <v>77.328323</v>
      </c>
      <c r="H260" s="105" t="n">
        <v>74.885193</v>
      </c>
      <c r="I260" s="105" t="n">
        <v>72.54747</v>
      </c>
      <c r="J260" s="105" t="n">
        <v>70.419083</v>
      </c>
      <c r="K260" s="105" t="n">
        <v>68.065933</v>
      </c>
      <c r="L260" s="105" t="n">
        <v>65.89447</v>
      </c>
      <c r="M260" s="105" t="n">
        <v>63.655838</v>
      </c>
      <c r="N260" s="105" t="n">
        <v>61.487968</v>
      </c>
      <c r="O260" s="105" t="n">
        <v>60.29892</v>
      </c>
      <c r="P260" s="105" t="n">
        <v>59.139111</v>
      </c>
      <c r="Q260" s="105" t="n">
        <v>57.934631</v>
      </c>
      <c r="R260" s="105" t="n">
        <v>56.893661</v>
      </c>
      <c r="S260" s="105" t="n">
        <v>55.73867</v>
      </c>
      <c r="T260" s="105" t="n">
        <v>54.559601</v>
      </c>
      <c r="U260" s="105" t="n">
        <v>53.357571</v>
      </c>
      <c r="V260" s="105" t="n">
        <v>52.175316</v>
      </c>
      <c r="W260" s="105" t="n">
        <v>51.082153</v>
      </c>
      <c r="X260" s="105" t="n">
        <v>50.042488</v>
      </c>
      <c r="Y260" s="105" t="n">
        <v>49.484451</v>
      </c>
      <c r="Z260" s="105" t="n">
        <v>48.918686</v>
      </c>
      <c r="AA260" s="105" t="n">
        <v>48.354584</v>
      </c>
      <c r="AB260" s="105" t="n">
        <v>47.77734</v>
      </c>
      <c r="AC260" s="105" t="n">
        <v>47.19381</v>
      </c>
      <c r="AD260" s="105" t="n">
        <v>46.601151</v>
      </c>
      <c r="AE260" s="105" t="n">
        <v>46.034393</v>
      </c>
      <c r="AF260" s="105" t="n">
        <v>45.430283</v>
      </c>
      <c r="AG260" s="105" t="n">
        <v>44.867535</v>
      </c>
      <c r="AH260" s="105" t="n">
        <v>44.178997</v>
      </c>
      <c r="AI260" s="103" t="n">
        <v>-0.021537</v>
      </c>
      <c r="AJ260" s="106" t="n"/>
      <c r="AK260" s="104" t="n"/>
    </row>
    <row r="261" ht="15" customHeight="1" s="44">
      <c r="A261" s="62" t="inlineStr">
        <is>
          <t>FTE000:ra_ResidualOil</t>
        </is>
      </c>
      <c r="B261" s="66" t="inlineStr">
        <is>
          <t xml:space="preserve">   Residual Fuel Oil</t>
        </is>
      </c>
      <c r="C261" s="105" t="n">
        <v>2.235385</v>
      </c>
      <c r="D261" s="105" t="n">
        <v>3.172058</v>
      </c>
      <c r="E261" s="105" t="n">
        <v>2.290167</v>
      </c>
      <c r="F261" s="105" t="n">
        <v>1.512731</v>
      </c>
      <c r="G261" s="105" t="n">
        <v>1.401091</v>
      </c>
      <c r="H261" s="105" t="n">
        <v>1.295466</v>
      </c>
      <c r="I261" s="105" t="n">
        <v>1.196605</v>
      </c>
      <c r="J261" s="105" t="n">
        <v>1.111052</v>
      </c>
      <c r="K261" s="105" t="n">
        <v>1.022601</v>
      </c>
      <c r="L261" s="105" t="n">
        <v>0.941176</v>
      </c>
      <c r="M261" s="105" t="n">
        <v>0.862417</v>
      </c>
      <c r="N261" s="105" t="n">
        <v>0.7850200000000001</v>
      </c>
      <c r="O261" s="105" t="n">
        <v>0.720521</v>
      </c>
      <c r="P261" s="105" t="n">
        <v>0.659452</v>
      </c>
      <c r="Q261" s="105" t="n">
        <v>0.598428</v>
      </c>
      <c r="R261" s="105" t="n">
        <v>0.542471</v>
      </c>
      <c r="S261" s="105" t="n">
        <v>0.488408</v>
      </c>
      <c r="T261" s="105" t="n">
        <v>0.441919</v>
      </c>
      <c r="U261" s="105" t="n">
        <v>0.393241</v>
      </c>
      <c r="V261" s="105" t="n">
        <v>0.340754</v>
      </c>
      <c r="W261" s="105" t="n">
        <v>0.287392</v>
      </c>
      <c r="X261" s="105" t="n">
        <v>0.241096</v>
      </c>
      <c r="Y261" s="105" t="n">
        <v>0.238606</v>
      </c>
      <c r="Z261" s="105" t="n">
        <v>0.23607</v>
      </c>
      <c r="AA261" s="105" t="n">
        <v>0.233603</v>
      </c>
      <c r="AB261" s="105" t="n">
        <v>0.231083</v>
      </c>
      <c r="AC261" s="105" t="n">
        <v>0.228549</v>
      </c>
      <c r="AD261" s="105" t="n">
        <v>0.225971</v>
      </c>
      <c r="AE261" s="105" t="n">
        <v>0.223567</v>
      </c>
      <c r="AF261" s="105" t="n">
        <v>0.220993</v>
      </c>
      <c r="AG261" s="105" t="n">
        <v>0.218625</v>
      </c>
      <c r="AH261" s="105" t="n">
        <v>0.215703</v>
      </c>
      <c r="AI261" s="103" t="n">
        <v>-0.072653</v>
      </c>
      <c r="AJ261" s="106" t="n"/>
      <c r="AK261" s="104" t="n"/>
    </row>
    <row r="262" ht="15" customHeight="1" s="44">
      <c r="A262" s="62" t="inlineStr">
        <is>
          <t>FTE000:ra_MotorGasoline</t>
        </is>
      </c>
      <c r="B262" s="66" t="inlineStr">
        <is>
          <t xml:space="preserve">   Compressed Natural Gas</t>
        </is>
      </c>
      <c r="C262" s="105" t="n">
        <v>0</v>
      </c>
      <c r="D262" s="105" t="n">
        <v>0</v>
      </c>
      <c r="E262" s="105" t="n">
        <v>0</v>
      </c>
      <c r="F262" s="105" t="n">
        <v>0</v>
      </c>
      <c r="G262" s="105" t="n">
        <v>0</v>
      </c>
      <c r="H262" s="105" t="n">
        <v>0</v>
      </c>
      <c r="I262" s="105" t="n">
        <v>0</v>
      </c>
      <c r="J262" s="105" t="n">
        <v>0</v>
      </c>
      <c r="K262" s="105" t="n">
        <v>0</v>
      </c>
      <c r="L262" s="105" t="n">
        <v>0</v>
      </c>
      <c r="M262" s="105" t="n">
        <v>0</v>
      </c>
      <c r="N262" s="105" t="n">
        <v>0</v>
      </c>
      <c r="O262" s="105" t="n">
        <v>0</v>
      </c>
      <c r="P262" s="105" t="n">
        <v>0</v>
      </c>
      <c r="Q262" s="105" t="n">
        <v>0</v>
      </c>
      <c r="R262" s="105" t="n">
        <v>0</v>
      </c>
      <c r="S262" s="105" t="n">
        <v>0</v>
      </c>
      <c r="T262" s="105" t="n">
        <v>0</v>
      </c>
      <c r="U262" s="105" t="n">
        <v>0</v>
      </c>
      <c r="V262" s="105" t="n">
        <v>0</v>
      </c>
      <c r="W262" s="105" t="n">
        <v>0</v>
      </c>
      <c r="X262" s="105" t="n">
        <v>0</v>
      </c>
      <c r="Y262" s="105" t="n">
        <v>0</v>
      </c>
      <c r="Z262" s="105" t="n">
        <v>0</v>
      </c>
      <c r="AA262" s="105" t="n">
        <v>0</v>
      </c>
      <c r="AB262" s="105" t="n">
        <v>0</v>
      </c>
      <c r="AC262" s="105" t="n">
        <v>0</v>
      </c>
      <c r="AD262" s="105" t="n">
        <v>0</v>
      </c>
      <c r="AE262" s="105" t="n">
        <v>0</v>
      </c>
      <c r="AF262" s="105" t="n">
        <v>0</v>
      </c>
      <c r="AG262" s="105" t="n">
        <v>0</v>
      </c>
      <c r="AH262" s="105" t="n">
        <v>0</v>
      </c>
      <c r="AI262" s="103" t="inlineStr">
        <is>
          <t>- -</t>
        </is>
      </c>
      <c r="AJ262" s="106" t="n"/>
      <c r="AK262" s="104" t="n"/>
    </row>
    <row r="263" ht="15" customHeight="1" s="44">
      <c r="A263" s="62" t="inlineStr">
        <is>
          <t>FTE000:ra_ElEnGee</t>
        </is>
      </c>
      <c r="B263" s="66" t="inlineStr">
        <is>
          <t xml:space="preserve">   Liquefied Natural Gas</t>
        </is>
      </c>
      <c r="C263" s="105" t="n">
        <v>0.410393</v>
      </c>
      <c r="D263" s="105" t="n">
        <v>0.452348</v>
      </c>
      <c r="E263" s="105" t="n">
        <v>0.493901</v>
      </c>
      <c r="F263" s="105" t="n">
        <v>0.531394</v>
      </c>
      <c r="G263" s="105" t="n">
        <v>0.563053</v>
      </c>
      <c r="H263" s="105" t="n">
        <v>0.589232</v>
      </c>
      <c r="I263" s="105" t="n">
        <v>0.612744</v>
      </c>
      <c r="J263" s="105" t="n">
        <v>0.630922</v>
      </c>
      <c r="K263" s="105" t="n">
        <v>0.646696</v>
      </c>
      <c r="L263" s="105" t="n">
        <v>0.661255</v>
      </c>
      <c r="M263" s="105" t="n">
        <v>0.672556</v>
      </c>
      <c r="N263" s="105" t="n">
        <v>0.6842780000000001</v>
      </c>
      <c r="O263" s="105" t="n">
        <v>0.706707</v>
      </c>
      <c r="P263" s="105" t="n">
        <v>0.7272</v>
      </c>
      <c r="Q263" s="105" t="n">
        <v>0.746825</v>
      </c>
      <c r="R263" s="105" t="n">
        <v>0.766208</v>
      </c>
      <c r="S263" s="105" t="n">
        <v>0.781792</v>
      </c>
      <c r="T263" s="105" t="n">
        <v>0.791449</v>
      </c>
      <c r="U263" s="105" t="n">
        <v>0.802274</v>
      </c>
      <c r="V263" s="105" t="n">
        <v>0.816289</v>
      </c>
      <c r="W263" s="105" t="n">
        <v>0.832807</v>
      </c>
      <c r="X263" s="105" t="n">
        <v>0.872194</v>
      </c>
      <c r="Y263" s="105" t="n">
        <v>0.922638</v>
      </c>
      <c r="Z263" s="105" t="n">
        <v>0.975803</v>
      </c>
      <c r="AA263" s="105" t="n">
        <v>1.032022</v>
      </c>
      <c r="AB263" s="105" t="n">
        <v>1.091134</v>
      </c>
      <c r="AC263" s="105" t="n">
        <v>1.153429</v>
      </c>
      <c r="AD263" s="105" t="n">
        <v>1.21899</v>
      </c>
      <c r="AE263" s="105" t="n">
        <v>1.288945</v>
      </c>
      <c r="AF263" s="105" t="n">
        <v>1.361761</v>
      </c>
      <c r="AG263" s="105" t="n">
        <v>1.439959</v>
      </c>
      <c r="AH263" s="105" t="n">
        <v>1.518306</v>
      </c>
      <c r="AI263" s="103" t="n">
        <v>0.043104</v>
      </c>
      <c r="AJ263" s="106" t="n"/>
      <c r="AK263" s="104" t="n"/>
    </row>
    <row r="265" ht="15" customHeight="1" s="44">
      <c r="A265" s="58" t="n"/>
      <c r="B265" s="65" t="inlineStr">
        <is>
          <t>International Shipping</t>
        </is>
      </c>
      <c r="C265" s="58" t="n"/>
      <c r="D265" s="58" t="n"/>
      <c r="E265" s="58" t="n"/>
      <c r="F265" s="58" t="n"/>
      <c r="G265" s="58" t="n"/>
      <c r="H265" s="58" t="n"/>
      <c r="I265" s="58" t="n"/>
      <c r="J265" s="58" t="n"/>
      <c r="K265" s="58" t="n"/>
      <c r="L265" s="58" t="n"/>
      <c r="M265" s="58" t="n"/>
      <c r="N265" s="58" t="n"/>
      <c r="O265" s="58" t="n"/>
      <c r="P265" s="58" t="n"/>
      <c r="Q265" s="58" t="n"/>
      <c r="R265" s="58" t="n"/>
      <c r="S265" s="58" t="n"/>
      <c r="T265" s="58" t="n"/>
      <c r="U265" s="58" t="n"/>
      <c r="V265" s="58" t="n"/>
      <c r="W265" s="58" t="n"/>
      <c r="X265" s="58" t="n"/>
      <c r="Y265" s="58" t="n"/>
      <c r="Z265" s="58" t="n"/>
      <c r="AA265" s="58" t="n"/>
      <c r="AB265" s="58" t="n"/>
      <c r="AC265" s="58" t="n"/>
      <c r="AD265" s="58" t="n"/>
      <c r="AE265" s="58" t="n"/>
      <c r="AF265" s="58" t="n"/>
      <c r="AG265" s="58" t="n"/>
      <c r="AH265" s="58" t="n"/>
      <c r="AI265" s="58" t="n"/>
    </row>
    <row r="266" ht="15" customHeight="1" s="44">
      <c r="A266" s="62" t="inlineStr">
        <is>
          <t>FTE000:sa_GrossTrade(bi</t>
        </is>
      </c>
      <c r="B266" s="66" t="inlineStr">
        <is>
          <t xml:space="preserve"> Gross Trade (billion 2012 dollars)</t>
        </is>
      </c>
      <c r="C266" s="67" t="n">
        <v>4889.735352</v>
      </c>
      <c r="D266" s="67" t="n">
        <v>5172.894531</v>
      </c>
      <c r="E266" s="67" t="n">
        <v>5369.221191</v>
      </c>
      <c r="F266" s="67" t="n">
        <v>5635.959473</v>
      </c>
      <c r="G266" s="67" t="n">
        <v>5856.188965</v>
      </c>
      <c r="H266" s="67" t="n">
        <v>6099.060547</v>
      </c>
      <c r="I266" s="67" t="n">
        <v>6274.223633</v>
      </c>
      <c r="J266" s="67" t="n">
        <v>6471.955078</v>
      </c>
      <c r="K266" s="67" t="n">
        <v>6646.683594</v>
      </c>
      <c r="L266" s="67" t="n">
        <v>6858.272949</v>
      </c>
      <c r="M266" s="67" t="n">
        <v>7077.220703</v>
      </c>
      <c r="N266" s="67" t="n">
        <v>7292.413086</v>
      </c>
      <c r="O266" s="67" t="n">
        <v>7504.459961</v>
      </c>
      <c r="P266" s="67" t="n">
        <v>7718.691406</v>
      </c>
      <c r="Q266" s="67" t="n">
        <v>7924.944336</v>
      </c>
      <c r="R266" s="67" t="n">
        <v>8159.626953</v>
      </c>
      <c r="S266" s="67" t="n">
        <v>8386.941406</v>
      </c>
      <c r="T266" s="67" t="n">
        <v>8592.776367</v>
      </c>
      <c r="U266" s="67" t="n">
        <v>8843.805664</v>
      </c>
      <c r="V266" s="67" t="n">
        <v>9060.668944999999</v>
      </c>
      <c r="W266" s="67" t="n">
        <v>9286.410156</v>
      </c>
      <c r="X266" s="67" t="n">
        <v>9526.046875</v>
      </c>
      <c r="Y266" s="67" t="n">
        <v>9805.639648</v>
      </c>
      <c r="Z266" s="67" t="n">
        <v>10050.751953</v>
      </c>
      <c r="AA266" s="67" t="n">
        <v>10322.514648</v>
      </c>
      <c r="AB266" s="67" t="n">
        <v>10602.892578</v>
      </c>
      <c r="AC266" s="67" t="n">
        <v>10887.150391</v>
      </c>
      <c r="AD266" s="67" t="n">
        <v>11114.607422</v>
      </c>
      <c r="AE266" s="67" t="n">
        <v>11446.378906</v>
      </c>
      <c r="AF266" s="67" t="n">
        <v>11778.662109</v>
      </c>
      <c r="AG266" s="67" t="n">
        <v>12084.705078</v>
      </c>
      <c r="AH266" s="67" t="n">
        <v>12297.649414</v>
      </c>
      <c r="AI266" s="103" t="n">
        <v>0.030198</v>
      </c>
      <c r="AJ266" s="69" t="n"/>
      <c r="AK266" s="104" t="n"/>
    </row>
    <row r="267" ht="15" customHeight="1" s="44">
      <c r="A267" s="62" t="inlineStr">
        <is>
          <t>FTE000:sa_Exports(billi</t>
        </is>
      </c>
      <c r="B267" s="66" t="inlineStr">
        <is>
          <t xml:space="preserve"> Exports (billion 2012 dollars)</t>
        </is>
      </c>
      <c r="C267" s="67" t="n">
        <v>1823.167969</v>
      </c>
      <c r="D267" s="67" t="n">
        <v>1903.913696</v>
      </c>
      <c r="E267" s="67" t="n">
        <v>1933.129517</v>
      </c>
      <c r="F267" s="67" t="n">
        <v>1998.883789</v>
      </c>
      <c r="G267" s="67" t="n">
        <v>2068.784424</v>
      </c>
      <c r="H267" s="67" t="n">
        <v>2162.330322</v>
      </c>
      <c r="I267" s="67" t="n">
        <v>2247.318115</v>
      </c>
      <c r="J267" s="67" t="n">
        <v>2356.828613</v>
      </c>
      <c r="K267" s="67" t="n">
        <v>2461.551758</v>
      </c>
      <c r="L267" s="67" t="n">
        <v>2571.166016</v>
      </c>
      <c r="M267" s="67" t="n">
        <v>2675.659912</v>
      </c>
      <c r="N267" s="67" t="n">
        <v>2772.776855</v>
      </c>
      <c r="O267" s="67" t="n">
        <v>2866.23999</v>
      </c>
      <c r="P267" s="67" t="n">
        <v>2963.247803</v>
      </c>
      <c r="Q267" s="67" t="n">
        <v>3056.419189</v>
      </c>
      <c r="R267" s="67" t="n">
        <v>3161.432129</v>
      </c>
      <c r="S267" s="67" t="n">
        <v>3263.871826</v>
      </c>
      <c r="T267" s="67" t="n">
        <v>3359.91626</v>
      </c>
      <c r="U267" s="67" t="n">
        <v>3476.225342</v>
      </c>
      <c r="V267" s="67" t="n">
        <v>3576.591309</v>
      </c>
      <c r="W267" s="67" t="n">
        <v>3684.294678</v>
      </c>
      <c r="X267" s="67" t="n">
        <v>3802.876465</v>
      </c>
      <c r="Y267" s="67" t="n">
        <v>3936.276367</v>
      </c>
      <c r="Z267" s="67" t="n">
        <v>4056.955566</v>
      </c>
      <c r="AA267" s="67" t="n">
        <v>4186.937012</v>
      </c>
      <c r="AB267" s="67" t="n">
        <v>4316.189453</v>
      </c>
      <c r="AC267" s="67" t="n">
        <v>4446.600586</v>
      </c>
      <c r="AD267" s="67" t="n">
        <v>4548.123535</v>
      </c>
      <c r="AE267" s="67" t="n">
        <v>4693.874023</v>
      </c>
      <c r="AF267" s="67" t="n">
        <v>4842.411133</v>
      </c>
      <c r="AG267" s="67" t="n">
        <v>4981.883789</v>
      </c>
      <c r="AH267" s="67" t="n">
        <v>5077.644531</v>
      </c>
      <c r="AI267" s="103" t="n">
        <v>0.033593</v>
      </c>
      <c r="AJ267" s="69" t="n"/>
      <c r="AK267" s="104" t="n"/>
    </row>
    <row r="268" ht="15" customHeight="1" s="44">
      <c r="A268" s="62" t="inlineStr">
        <is>
          <t>FTE000:sa_Imports(billi</t>
        </is>
      </c>
      <c r="B268" s="66" t="inlineStr">
        <is>
          <t xml:space="preserve"> Imports (billion 2012 dollars)</t>
        </is>
      </c>
      <c r="C268" s="67" t="n">
        <v>3066.567383</v>
      </c>
      <c r="D268" s="67" t="n">
        <v>3268.980713</v>
      </c>
      <c r="E268" s="67" t="n">
        <v>3436.091553</v>
      </c>
      <c r="F268" s="67" t="n">
        <v>3637.075684</v>
      </c>
      <c r="G268" s="67" t="n">
        <v>3787.404541</v>
      </c>
      <c r="H268" s="67" t="n">
        <v>3936.730469</v>
      </c>
      <c r="I268" s="67" t="n">
        <v>4026.905518</v>
      </c>
      <c r="J268" s="67" t="n">
        <v>4115.126465</v>
      </c>
      <c r="K268" s="67" t="n">
        <v>4185.131836</v>
      </c>
      <c r="L268" s="67" t="n">
        <v>4287.106934</v>
      </c>
      <c r="M268" s="67" t="n">
        <v>4401.561035</v>
      </c>
      <c r="N268" s="67" t="n">
        <v>4519.63623</v>
      </c>
      <c r="O268" s="67" t="n">
        <v>4638.220215</v>
      </c>
      <c r="P268" s="67" t="n">
        <v>4755.443359</v>
      </c>
      <c r="Q268" s="67" t="n">
        <v>4868.525391</v>
      </c>
      <c r="R268" s="67" t="n">
        <v>4998.194824</v>
      </c>
      <c r="S268" s="67" t="n">
        <v>5123.069336</v>
      </c>
      <c r="T268" s="67" t="n">
        <v>5232.859863</v>
      </c>
      <c r="U268" s="67" t="n">
        <v>5367.580078</v>
      </c>
      <c r="V268" s="67" t="n">
        <v>5484.077637</v>
      </c>
      <c r="W268" s="67" t="n">
        <v>5602.115234</v>
      </c>
      <c r="X268" s="67" t="n">
        <v>5723.169922</v>
      </c>
      <c r="Y268" s="67" t="n">
        <v>5869.363281</v>
      </c>
      <c r="Z268" s="67" t="n">
        <v>5993.795898</v>
      </c>
      <c r="AA268" s="67" t="n">
        <v>6135.577637</v>
      </c>
      <c r="AB268" s="67" t="n">
        <v>6286.703613</v>
      </c>
      <c r="AC268" s="67" t="n">
        <v>6440.549316</v>
      </c>
      <c r="AD268" s="67" t="n">
        <v>6566.483398</v>
      </c>
      <c r="AE268" s="67" t="n">
        <v>6752.504395</v>
      </c>
      <c r="AF268" s="67" t="n">
        <v>6936.251465</v>
      </c>
      <c r="AG268" s="67" t="n">
        <v>7102.820801</v>
      </c>
      <c r="AH268" s="67" t="n">
        <v>7220.004883</v>
      </c>
      <c r="AI268" s="103" t="n">
        <v>0.028008</v>
      </c>
      <c r="AJ268" s="69" t="n"/>
      <c r="AK268" s="104" t="n"/>
    </row>
    <row r="269" ht="15" customHeight="1" s="44">
      <c r="A269" s="58" t="n"/>
      <c r="B269" s="65" t="inlineStr">
        <is>
          <t xml:space="preserve"> Fuel Consumption (trillion Btu)</t>
        </is>
      </c>
      <c r="C269" s="58" t="n"/>
      <c r="D269" s="58" t="n"/>
      <c r="E269" s="58" t="n"/>
      <c r="F269" s="58" t="n"/>
      <c r="G269" s="58" t="n"/>
      <c r="H269" s="58" t="n"/>
      <c r="I269" s="58" t="n"/>
      <c r="J269" s="58" t="n"/>
      <c r="K269" s="58" t="n"/>
      <c r="L269" s="58" t="n"/>
      <c r="M269" s="58" t="n"/>
      <c r="N269" s="58" t="n"/>
      <c r="O269" s="58" t="n"/>
      <c r="P269" s="58" t="n"/>
      <c r="Q269" s="58" t="n"/>
      <c r="R269" s="58" t="n"/>
      <c r="S269" s="58" t="n"/>
      <c r="T269" s="58" t="n"/>
      <c r="U269" s="58" t="n"/>
      <c r="V269" s="58" t="n"/>
      <c r="W269" s="58" t="n"/>
      <c r="X269" s="58" t="n"/>
      <c r="Y269" s="58" t="n"/>
      <c r="Z269" s="58" t="n"/>
      <c r="AA269" s="58" t="n"/>
      <c r="AB269" s="58" t="n"/>
      <c r="AC269" s="58" t="n"/>
      <c r="AD269" s="58" t="n"/>
      <c r="AE269" s="58" t="n"/>
      <c r="AF269" s="58" t="n"/>
      <c r="AG269" s="58" t="n"/>
      <c r="AH269" s="58" t="n"/>
      <c r="AI269" s="58" t="n"/>
    </row>
    <row r="270" ht="15" customHeight="1" s="44">
      <c r="A270" s="62" t="inlineStr">
        <is>
          <t>FTE000:sa_Distillate(di</t>
        </is>
      </c>
      <c r="B270" s="66" t="inlineStr">
        <is>
          <t xml:space="preserve">   Distillate Fuel Oil (diesel)</t>
        </is>
      </c>
      <c r="C270" s="105" t="n">
        <v>373.048523</v>
      </c>
      <c r="D270" s="105" t="n">
        <v>492.670593</v>
      </c>
      <c r="E270" s="105" t="n">
        <v>394.933197</v>
      </c>
      <c r="F270" s="105" t="n">
        <v>350.710968</v>
      </c>
      <c r="G270" s="105" t="n">
        <v>276.719177</v>
      </c>
      <c r="H270" s="105" t="n">
        <v>265.319794</v>
      </c>
      <c r="I270" s="105" t="n">
        <v>260.579437</v>
      </c>
      <c r="J270" s="105" t="n">
        <v>278.175385</v>
      </c>
      <c r="K270" s="105" t="n">
        <v>284.282837</v>
      </c>
      <c r="L270" s="105" t="n">
        <v>308.312866</v>
      </c>
      <c r="M270" s="105" t="n">
        <v>306.990479</v>
      </c>
      <c r="N270" s="105" t="n">
        <v>285.753265</v>
      </c>
      <c r="O270" s="105" t="n">
        <v>284.956848</v>
      </c>
      <c r="P270" s="105" t="n">
        <v>283.84375</v>
      </c>
      <c r="Q270" s="105" t="n">
        <v>284.784302</v>
      </c>
      <c r="R270" s="105" t="n">
        <v>285.049316</v>
      </c>
      <c r="S270" s="105" t="n">
        <v>285.632812</v>
      </c>
      <c r="T270" s="105" t="n">
        <v>304.338287</v>
      </c>
      <c r="U270" s="105" t="n">
        <v>303.713623</v>
      </c>
      <c r="V270" s="105" t="n">
        <v>307.30188</v>
      </c>
      <c r="W270" s="105" t="n">
        <v>306.491211</v>
      </c>
      <c r="X270" s="105" t="n">
        <v>308.65271</v>
      </c>
      <c r="Y270" s="105" t="n">
        <v>299.987549</v>
      </c>
      <c r="Z270" s="105" t="n">
        <v>306.015625</v>
      </c>
      <c r="AA270" s="105" t="n">
        <v>304.559052</v>
      </c>
      <c r="AB270" s="105" t="n">
        <v>309.454529</v>
      </c>
      <c r="AC270" s="105" t="n">
        <v>300.390808</v>
      </c>
      <c r="AD270" s="105" t="n">
        <v>308.001068</v>
      </c>
      <c r="AE270" s="105" t="n">
        <v>309.272095</v>
      </c>
      <c r="AF270" s="105" t="n">
        <v>308.453186</v>
      </c>
      <c r="AG270" s="105" t="n">
        <v>308.373932</v>
      </c>
      <c r="AH270" s="105" t="n">
        <v>307.924072</v>
      </c>
      <c r="AI270" s="103" t="n">
        <v>-0.00617</v>
      </c>
      <c r="AJ270" s="106" t="n"/>
      <c r="AK270" s="104" t="n"/>
    </row>
    <row r="271" ht="15" customHeight="1" s="44">
      <c r="A271" s="62" t="inlineStr">
        <is>
          <t>FTE000:sa_ResidualOil</t>
        </is>
      </c>
      <c r="B271" s="66" t="inlineStr">
        <is>
          <t xml:space="preserve">   Residual Fuel Oil</t>
        </is>
      </c>
      <c r="C271" s="105" t="n">
        <v>540.3690800000001</v>
      </c>
      <c r="D271" s="105" t="n">
        <v>498.805939</v>
      </c>
      <c r="E271" s="105" t="n">
        <v>530.867737</v>
      </c>
      <c r="F271" s="105" t="n">
        <v>441.417664</v>
      </c>
      <c r="G271" s="105" t="n">
        <v>564.279175</v>
      </c>
      <c r="H271" s="105" t="n">
        <v>576.582275</v>
      </c>
      <c r="I271" s="105" t="n">
        <v>584.185852</v>
      </c>
      <c r="J271" s="105" t="n">
        <v>555.849609</v>
      </c>
      <c r="K271" s="105" t="n">
        <v>545.102661</v>
      </c>
      <c r="L271" s="105" t="n">
        <v>501.685638</v>
      </c>
      <c r="M271" s="105" t="n">
        <v>499.135468</v>
      </c>
      <c r="N271" s="105" t="n">
        <v>545.903198</v>
      </c>
      <c r="O271" s="105" t="n">
        <v>542.174438</v>
      </c>
      <c r="P271" s="105" t="n">
        <v>540.262939</v>
      </c>
      <c r="Q271" s="105" t="n">
        <v>535.678589</v>
      </c>
      <c r="R271" s="105" t="n">
        <v>533.4892579999999</v>
      </c>
      <c r="S271" s="105" t="n">
        <v>527.017334</v>
      </c>
      <c r="T271" s="105" t="n">
        <v>484.297119</v>
      </c>
      <c r="U271" s="105" t="n">
        <v>480.479584</v>
      </c>
      <c r="V271" s="105" t="n">
        <v>467.756195</v>
      </c>
      <c r="W271" s="105" t="n">
        <v>461.385986</v>
      </c>
      <c r="X271" s="105" t="n">
        <v>450.05603</v>
      </c>
      <c r="Y271" s="105" t="n">
        <v>460.282471</v>
      </c>
      <c r="Z271" s="105" t="n">
        <v>437.26474</v>
      </c>
      <c r="AA271" s="105" t="n">
        <v>433.462524</v>
      </c>
      <c r="AB271" s="105" t="n">
        <v>416.450684</v>
      </c>
      <c r="AC271" s="105" t="n">
        <v>430.655182</v>
      </c>
      <c r="AD271" s="105" t="n">
        <v>407.344391</v>
      </c>
      <c r="AE271" s="105" t="n">
        <v>403.09491</v>
      </c>
      <c r="AF271" s="105" t="n">
        <v>399.663544</v>
      </c>
      <c r="AG271" s="105" t="n">
        <v>394.578033</v>
      </c>
      <c r="AH271" s="105" t="n">
        <v>389.055023</v>
      </c>
      <c r="AI271" s="103" t="n">
        <v>-0.010542</v>
      </c>
      <c r="AJ271" s="106" t="n"/>
      <c r="AK271" s="104" t="n"/>
    </row>
    <row r="272" ht="15" customHeight="1" s="44">
      <c r="A272" s="62" t="inlineStr">
        <is>
          <t>FTE000:sa_SeeEnGee</t>
        </is>
      </c>
      <c r="B272" s="66" t="inlineStr">
        <is>
          <t xml:space="preserve">   Compressed Natural Gas</t>
        </is>
      </c>
      <c r="C272" s="105" t="n">
        <v>0</v>
      </c>
      <c r="D272" s="105" t="n">
        <v>0</v>
      </c>
      <c r="E272" s="105" t="n">
        <v>0</v>
      </c>
      <c r="F272" s="105" t="n">
        <v>0</v>
      </c>
      <c r="G272" s="105" t="n">
        <v>0</v>
      </c>
      <c r="H272" s="105" t="n">
        <v>0</v>
      </c>
      <c r="I272" s="105" t="n">
        <v>0</v>
      </c>
      <c r="J272" s="105" t="n">
        <v>0</v>
      </c>
      <c r="K272" s="105" t="n">
        <v>0</v>
      </c>
      <c r="L272" s="105" t="n">
        <v>0</v>
      </c>
      <c r="M272" s="105" t="n">
        <v>0</v>
      </c>
      <c r="N272" s="105" t="n">
        <v>0</v>
      </c>
      <c r="O272" s="105" t="n">
        <v>0</v>
      </c>
      <c r="P272" s="105" t="n">
        <v>0</v>
      </c>
      <c r="Q272" s="105" t="n">
        <v>0</v>
      </c>
      <c r="R272" s="105" t="n">
        <v>0</v>
      </c>
      <c r="S272" s="105" t="n">
        <v>0</v>
      </c>
      <c r="T272" s="105" t="n">
        <v>0</v>
      </c>
      <c r="U272" s="105" t="n">
        <v>0</v>
      </c>
      <c r="V272" s="105" t="n">
        <v>0</v>
      </c>
      <c r="W272" s="105" t="n">
        <v>0</v>
      </c>
      <c r="X272" s="105" t="n">
        <v>0</v>
      </c>
      <c r="Y272" s="105" t="n">
        <v>0</v>
      </c>
      <c r="Z272" s="105" t="n">
        <v>0</v>
      </c>
      <c r="AA272" s="105" t="n">
        <v>0</v>
      </c>
      <c r="AB272" s="105" t="n">
        <v>0</v>
      </c>
      <c r="AC272" s="105" t="n">
        <v>0</v>
      </c>
      <c r="AD272" s="105" t="n">
        <v>0</v>
      </c>
      <c r="AE272" s="105" t="n">
        <v>0</v>
      </c>
      <c r="AF272" s="105" t="n">
        <v>0</v>
      </c>
      <c r="AG272" s="105" t="n">
        <v>0</v>
      </c>
      <c r="AH272" s="105" t="n">
        <v>0</v>
      </c>
      <c r="AI272" s="103" t="inlineStr">
        <is>
          <t>- -</t>
        </is>
      </c>
      <c r="AJ272" s="106" t="n"/>
      <c r="AK272" s="104" t="n"/>
    </row>
    <row r="273" ht="15" customHeight="1" s="44">
      <c r="A273" s="62" t="inlineStr">
        <is>
          <t>FTE000:sa_ElEnGee</t>
        </is>
      </c>
      <c r="B273" s="66" t="inlineStr">
        <is>
          <t xml:space="preserve">   Liquefied Natural Gas</t>
        </is>
      </c>
      <c r="C273" s="105" t="n">
        <v>13.90934</v>
      </c>
      <c r="D273" s="105" t="n">
        <v>17.411318</v>
      </c>
      <c r="E273" s="105" t="n">
        <v>46.621284</v>
      </c>
      <c r="F273" s="105" t="n">
        <v>48.038277</v>
      </c>
      <c r="G273" s="105" t="n">
        <v>39.706841</v>
      </c>
      <c r="H273" s="105" t="n">
        <v>43.523674</v>
      </c>
      <c r="I273" s="105" t="n">
        <v>43.648628</v>
      </c>
      <c r="J273" s="105" t="n">
        <v>45.764015</v>
      </c>
      <c r="K273" s="105" t="n">
        <v>47.406586</v>
      </c>
      <c r="L273" s="105" t="n">
        <v>53.271019</v>
      </c>
      <c r="M273" s="105" t="n">
        <v>56.873711</v>
      </c>
      <c r="N273" s="105" t="n">
        <v>47.039513</v>
      </c>
      <c r="O273" s="105" t="n">
        <v>50.86076</v>
      </c>
      <c r="P273" s="105" t="n">
        <v>53.761597</v>
      </c>
      <c r="Q273" s="105" t="n">
        <v>56.38842</v>
      </c>
      <c r="R273" s="105" t="n">
        <v>58.117218</v>
      </c>
      <c r="S273" s="105" t="n">
        <v>62.389622</v>
      </c>
      <c r="T273" s="105" t="n">
        <v>72.976547</v>
      </c>
      <c r="U273" s="105" t="n">
        <v>76.681534</v>
      </c>
      <c r="V273" s="105" t="n">
        <v>82.116798</v>
      </c>
      <c r="W273" s="105" t="n">
        <v>87.664467</v>
      </c>
      <c r="X273" s="105" t="n">
        <v>93.609314</v>
      </c>
      <c r="Y273" s="105" t="n">
        <v>95.873627</v>
      </c>
      <c r="Z273" s="105" t="n">
        <v>105.837051</v>
      </c>
      <c r="AA273" s="105" t="n">
        <v>110.337021</v>
      </c>
      <c r="AB273" s="105" t="n">
        <v>117.40686</v>
      </c>
      <c r="AC273" s="105" t="n">
        <v>117.345284</v>
      </c>
      <c r="AD273" s="105" t="n">
        <v>125.86235</v>
      </c>
      <c r="AE273" s="105" t="n">
        <v>127.971298</v>
      </c>
      <c r="AF273" s="105" t="n">
        <v>131.60144</v>
      </c>
      <c r="AG273" s="105" t="n">
        <v>135.56311</v>
      </c>
      <c r="AH273" s="105" t="n">
        <v>140.066895</v>
      </c>
      <c r="AI273" s="103" t="n">
        <v>0.077347</v>
      </c>
      <c r="AJ273" s="106" t="n"/>
      <c r="AK273" s="104" t="n"/>
    </row>
    <row r="274" ht="15" customHeight="1" s="44" thickBot="1">
      <c r="A274" s="58" t="n"/>
      <c r="B274" s="58" t="n"/>
      <c r="C274" s="58" t="n"/>
      <c r="D274" s="58" t="n"/>
      <c r="E274" s="58" t="n"/>
      <c r="F274" s="58" t="n"/>
      <c r="G274" s="58" t="n"/>
      <c r="H274" s="58" t="n"/>
      <c r="I274" s="58" t="n"/>
      <c r="J274" s="58" t="n"/>
      <c r="K274" s="58" t="n"/>
      <c r="L274" s="58" t="n"/>
      <c r="M274" s="58" t="n"/>
      <c r="N274" s="58" t="n"/>
      <c r="O274" s="58" t="n"/>
      <c r="P274" s="58" t="n"/>
      <c r="Q274" s="58" t="n"/>
      <c r="R274" s="58" t="n"/>
      <c r="S274" s="58" t="n"/>
      <c r="T274" s="58" t="n"/>
      <c r="U274" s="58" t="n"/>
      <c r="V274" s="58" t="n"/>
      <c r="W274" s="58" t="n"/>
      <c r="X274" s="58" t="n"/>
      <c r="Y274" s="58" t="n"/>
      <c r="Z274" s="58" t="n"/>
      <c r="AA274" s="58" t="n"/>
      <c r="AB274" s="58" t="n"/>
      <c r="AC274" s="58" t="n"/>
      <c r="AD274" s="58" t="n"/>
      <c r="AE274" s="58" t="n"/>
      <c r="AF274" s="58" t="n"/>
      <c r="AG274" s="58" t="n"/>
      <c r="AH274" s="58" t="n"/>
      <c r="AI274" s="58" t="n"/>
    </row>
    <row r="275" ht="15" customHeight="1" s="44">
      <c r="A275" s="58" t="n"/>
      <c r="B275" s="82" t="inlineStr">
        <is>
          <t xml:space="preserve">   MPG = Miles per gallon.</t>
        </is>
      </c>
      <c r="C275" s="108" t="n"/>
      <c r="D275" s="108" t="n"/>
      <c r="E275" s="108" t="n"/>
      <c r="F275" s="108" t="n"/>
      <c r="G275" s="108" t="n"/>
      <c r="H275" s="108" t="n"/>
      <c r="I275" s="108" t="n"/>
      <c r="J275" s="108" t="n"/>
      <c r="K275" s="108" t="n"/>
      <c r="L275" s="108" t="n"/>
      <c r="M275" s="108" t="n"/>
      <c r="N275" s="108" t="n"/>
      <c r="O275" s="108" t="n"/>
      <c r="P275" s="108" t="n"/>
      <c r="Q275" s="108" t="n"/>
      <c r="R275" s="108" t="n"/>
      <c r="S275" s="108" t="n"/>
      <c r="T275" s="108" t="n"/>
      <c r="U275" s="108" t="n"/>
      <c r="V275" s="108" t="n"/>
      <c r="W275" s="108" t="n"/>
      <c r="X275" s="108" t="n"/>
      <c r="Y275" s="108" t="n"/>
      <c r="Z275" s="108" t="n"/>
      <c r="AA275" s="108" t="n"/>
      <c r="AB275" s="108" t="n"/>
      <c r="AC275" s="108" t="n"/>
      <c r="AD275" s="108" t="n"/>
      <c r="AE275" s="108" t="n"/>
      <c r="AF275" s="108" t="n"/>
      <c r="AG275" s="108" t="n"/>
      <c r="AH275" s="108" t="n"/>
      <c r="AI275" s="108" t="n"/>
      <c r="AJ275" s="82" t="n"/>
      <c r="AK275" s="82" t="n"/>
    </row>
    <row r="276" ht="15" customHeight="1" s="44">
      <c r="A276" s="58" t="n"/>
      <c r="B276" s="78" t="inlineStr">
        <is>
          <t xml:space="preserve">   Btu = British thermal unit.</t>
        </is>
      </c>
      <c r="C276" s="58" t="n"/>
      <c r="D276" s="58" t="n"/>
      <c r="E276" s="58" t="n"/>
      <c r="F276" s="58" t="n"/>
      <c r="G276" s="58" t="n"/>
      <c r="H276" s="58" t="n"/>
      <c r="I276" s="58" t="n"/>
      <c r="J276" s="58" t="n"/>
      <c r="K276" s="58" t="n"/>
      <c r="L276" s="58" t="n"/>
      <c r="M276" s="58" t="n"/>
      <c r="N276" s="58" t="n"/>
      <c r="O276" s="58" t="n"/>
      <c r="P276" s="58" t="n"/>
      <c r="Q276" s="58" t="n"/>
      <c r="R276" s="58" t="n"/>
      <c r="S276" s="58" t="n"/>
      <c r="T276" s="58" t="n"/>
      <c r="U276" s="58" t="n"/>
      <c r="V276" s="58" t="n"/>
      <c r="W276" s="58" t="n"/>
      <c r="X276" s="58" t="n"/>
      <c r="Y276" s="58" t="n"/>
      <c r="Z276" s="58" t="n"/>
      <c r="AA276" s="58" t="n"/>
      <c r="AB276" s="58" t="n"/>
      <c r="AC276" s="58" t="n"/>
      <c r="AD276" s="58" t="n"/>
      <c r="AE276" s="58" t="n"/>
      <c r="AF276" s="58" t="n"/>
      <c r="AG276" s="58" t="n"/>
      <c r="AH276" s="58" t="n"/>
      <c r="AI276" s="58" t="n"/>
    </row>
    <row r="277" ht="15" customHeight="1" s="44">
      <c r="A277" s="58" t="n"/>
      <c r="B277" s="78" t="inlineStr">
        <is>
          <t xml:space="preserve">   - - = Not applicable.</t>
        </is>
      </c>
      <c r="C277" s="58" t="n"/>
      <c r="D277" s="58" t="n"/>
      <c r="E277" s="58" t="n"/>
      <c r="F277" s="58" t="n"/>
      <c r="G277" s="58" t="n"/>
      <c r="H277" s="58" t="n"/>
      <c r="I277" s="58" t="n"/>
      <c r="J277" s="58" t="n"/>
      <c r="K277" s="58" t="n"/>
      <c r="L277" s="58" t="n"/>
      <c r="M277" s="58" t="n"/>
      <c r="N277" s="58" t="n"/>
      <c r="O277" s="58" t="n"/>
      <c r="P277" s="58" t="n"/>
      <c r="Q277" s="58" t="n"/>
      <c r="R277" s="58" t="n"/>
      <c r="S277" s="58" t="n"/>
      <c r="T277" s="58" t="n"/>
      <c r="U277" s="58" t="n"/>
      <c r="V277" s="58" t="n"/>
      <c r="W277" s="58" t="n"/>
      <c r="X277" s="58" t="n"/>
      <c r="Y277" s="58" t="n"/>
      <c r="Z277" s="58" t="n"/>
      <c r="AA277" s="58" t="n"/>
      <c r="AB277" s="58" t="n"/>
      <c r="AC277" s="58" t="n"/>
      <c r="AD277" s="58" t="n"/>
      <c r="AE277" s="58" t="n"/>
      <c r="AF277" s="58" t="n"/>
      <c r="AG277" s="58" t="n"/>
      <c r="AH277" s="58" t="n"/>
      <c r="AI277" s="58" t="n"/>
    </row>
    <row r="278" ht="15" customHeight="1" s="44">
      <c r="A278" s="58" t="n"/>
      <c r="B278" s="78" t="inlineStr">
        <is>
          <t xml:space="preserve">   Note:  Includes estimated consumption for petroleum and other liquids.  Totals may not equal sum of components due to independent rounding.</t>
        </is>
      </c>
      <c r="C278" s="58" t="n"/>
      <c r="D278" s="58" t="n"/>
      <c r="E278" s="58" t="n"/>
      <c r="F278" s="58" t="n"/>
      <c r="G278" s="58" t="n"/>
      <c r="H278" s="58" t="n"/>
      <c r="I278" s="58" t="n"/>
      <c r="J278" s="58" t="n"/>
      <c r="K278" s="58" t="n"/>
      <c r="L278" s="58" t="n"/>
      <c r="M278" s="58" t="n"/>
      <c r="N278" s="58" t="n"/>
      <c r="O278" s="58" t="n"/>
      <c r="P278" s="58" t="n"/>
      <c r="Q278" s="58" t="n"/>
      <c r="R278" s="58" t="n"/>
      <c r="S278" s="58" t="n"/>
      <c r="T278" s="58" t="n"/>
      <c r="U278" s="58" t="n"/>
      <c r="V278" s="58" t="n"/>
      <c r="W278" s="58" t="n"/>
      <c r="X278" s="58" t="n"/>
      <c r="Y278" s="58" t="n"/>
      <c r="Z278" s="58" t="n"/>
      <c r="AA278" s="58" t="n"/>
      <c r="AB278" s="58" t="n"/>
      <c r="AC278" s="58" t="n"/>
      <c r="AD278" s="58" t="n"/>
      <c r="AE278" s="58" t="n"/>
      <c r="AF278" s="58" t="n"/>
      <c r="AG278" s="58" t="n"/>
      <c r="AH278" s="58" t="n"/>
      <c r="AI278" s="58" t="n"/>
    </row>
    <row r="279" ht="15" customHeight="1" s="44">
      <c r="A279" s="58" t="n"/>
      <c r="B279" s="78" t="inlineStr">
        <is>
          <t xml:space="preserve">   Sources:  2019:  U.S. Energy Information Administration (EIA),</t>
        </is>
      </c>
      <c r="C279" s="58" t="n"/>
      <c r="D279" s="58" t="n"/>
      <c r="E279" s="58" t="n"/>
      <c r="F279" s="58" t="n"/>
      <c r="G279" s="58" t="n"/>
      <c r="H279" s="58" t="n"/>
      <c r="I279" s="58" t="n"/>
      <c r="J279" s="58" t="n"/>
      <c r="K279" s="58" t="n"/>
      <c r="L279" s="58" t="n"/>
      <c r="M279" s="58" t="n"/>
      <c r="N279" s="58" t="n"/>
      <c r="O279" s="58" t="n"/>
      <c r="P279" s="58" t="n"/>
      <c r="Q279" s="58" t="n"/>
      <c r="R279" s="58" t="n"/>
      <c r="S279" s="58" t="n"/>
      <c r="T279" s="58" t="n"/>
      <c r="U279" s="58" t="n"/>
      <c r="V279" s="58" t="n"/>
      <c r="W279" s="58" t="n"/>
      <c r="X279" s="58" t="n"/>
      <c r="Y279" s="58" t="n"/>
      <c r="Z279" s="58" t="n"/>
      <c r="AA279" s="58" t="n"/>
      <c r="AB279" s="58" t="n"/>
      <c r="AC279" s="58" t="n"/>
      <c r="AD279" s="58" t="n"/>
      <c r="AE279" s="58" t="n"/>
      <c r="AF279" s="58" t="n"/>
      <c r="AG279" s="58" t="n"/>
      <c r="AH279" s="58" t="n"/>
      <c r="AI279" s="58" t="n"/>
    </row>
    <row r="280" ht="15" customHeight="1" s="44">
      <c r="A280" s="58" t="n"/>
      <c r="B280" s="78" t="inlineStr">
        <is>
          <t>2019:  U.S. Energy Information Administration (EIA), Short-Term Energy Outlook, October 2019 and EIA, AEO2020 National Energy Modeling System run ref2020.d112119a.</t>
        </is>
      </c>
      <c r="C280" s="58" t="n"/>
      <c r="D280" s="58" t="n"/>
      <c r="E280" s="58" t="n"/>
      <c r="F280" s="58" t="n"/>
      <c r="G280" s="58" t="n"/>
      <c r="H280" s="58" t="n"/>
      <c r="I280" s="58" t="n"/>
      <c r="J280" s="58" t="n"/>
      <c r="K280" s="58" t="n"/>
      <c r="L280" s="58" t="n"/>
      <c r="M280" s="58" t="n"/>
      <c r="N280" s="58" t="n"/>
      <c r="O280" s="58" t="n"/>
      <c r="P280" s="58" t="n"/>
      <c r="Q280" s="58" t="n"/>
      <c r="R280" s="58" t="n"/>
      <c r="S280" s="58" t="n"/>
      <c r="T280" s="58" t="n"/>
      <c r="U280" s="58" t="n"/>
      <c r="V280" s="58" t="n"/>
      <c r="W280" s="58" t="n"/>
      <c r="X280" s="58" t="n"/>
      <c r="Y280" s="58" t="n"/>
      <c r="Z280" s="58" t="n"/>
      <c r="AA280" s="58" t="n"/>
      <c r="AB280" s="58" t="n"/>
      <c r="AC280" s="58" t="n"/>
      <c r="AD280" s="58" t="n"/>
      <c r="AE280" s="58" t="n"/>
      <c r="AF280" s="58" t="n"/>
      <c r="AG280" s="58" t="n"/>
      <c r="AH280" s="58" t="n"/>
      <c r="AI280" s="58" t="n"/>
    </row>
    <row r="281" ht="15" customHeight="1" s="44">
      <c r="A281" s="58" t="n"/>
      <c r="B281" s="78" t="inlineStr">
        <is>
          <t>Projections:  EIA, AEO2020 National Energy Modeling System run ref2020.d112119a.</t>
        </is>
      </c>
      <c r="C281" s="58" t="n"/>
      <c r="D281" s="58" t="n"/>
      <c r="E281" s="58" t="n"/>
      <c r="F281" s="58" t="n"/>
      <c r="G281" s="58" t="n"/>
      <c r="H281" s="58" t="n"/>
      <c r="I281" s="58" t="n"/>
      <c r="J281" s="58" t="n"/>
      <c r="K281" s="58" t="n"/>
      <c r="L281" s="58" t="n"/>
      <c r="M281" s="58" t="n"/>
      <c r="N281" s="58" t="n"/>
      <c r="O281" s="58" t="n"/>
      <c r="P281" s="58" t="n"/>
      <c r="Q281" s="58" t="n"/>
      <c r="R281" s="58" t="n"/>
      <c r="S281" s="58" t="n"/>
      <c r="T281" s="58" t="n"/>
      <c r="U281" s="58" t="n"/>
      <c r="V281" s="58" t="n"/>
      <c r="W281" s="58" t="n"/>
      <c r="X281" s="58" t="n"/>
      <c r="Y281" s="58" t="n"/>
      <c r="Z281" s="58" t="n"/>
      <c r="AA281" s="58" t="n"/>
      <c r="AB281" s="58" t="n"/>
      <c r="AC281" s="58" t="n"/>
      <c r="AD281" s="58" t="n"/>
      <c r="AE281" s="58" t="n"/>
      <c r="AF281" s="58" t="n"/>
      <c r="AG281" s="58" t="n"/>
      <c r="AH281" s="58" t="n"/>
      <c r="AI281" s="58" t="n"/>
    </row>
    <row r="282" ht="15" customHeight="1" s="44">
      <c r="B282" s="49" t="n"/>
    </row>
    <row r="283" ht="15" customHeight="1" s="44">
      <c r="B283" s="49" t="n"/>
    </row>
    <row r="284" ht="15" customHeight="1" s="44">
      <c r="B284" s="49" t="n"/>
    </row>
    <row r="285" ht="15" customHeight="1" s="44">
      <c r="B285" s="49" t="n"/>
    </row>
    <row r="286" ht="15" customHeight="1" s="44">
      <c r="B286" s="49" t="n"/>
    </row>
  </sheetData>
  <mergeCells count="1">
    <mergeCell ref="B275:AI275"/>
  </mergeCells>
  <pageMargins left="0.75" right="0.75" top="1" bottom="1" header="0.5" footer="0.5"/>
  <pageSetup orientation="portrait"/>
</worksheet>
</file>

<file path=xl/worksheets/sheet7.xml><?xml version="1.0" encoding="utf-8"?>
<worksheet xmlns="http://schemas.openxmlformats.org/spreadsheetml/2006/main">
  <sheetPr>
    <outlinePr summaryBelow="1" summaryRight="1"/>
    <pageSetUpPr fitToPage="1"/>
  </sheetPr>
  <dimension ref="A1:AI84"/>
  <sheetViews>
    <sheetView zoomScaleNormal="100" workbookViewId="0">
      <selection activeCell="A8" sqref="A8:XFD8"/>
    </sheetView>
  </sheetViews>
  <sheetFormatPr baseColWidth="8" defaultColWidth="9.1328125" defaultRowHeight="12.75"/>
  <cols>
    <col width="37.73046875" customWidth="1" style="14" min="1" max="1"/>
    <col width="8.73046875" customWidth="1" style="14" min="2" max="33"/>
    <col width="9.1328125" customWidth="1" style="14" min="34" max="16384"/>
  </cols>
  <sheetData>
    <row r="1" ht="16.5" customFormat="1" customHeight="1" s="36" thickBot="1">
      <c r="A1" s="83" t="inlineStr">
        <is>
          <t xml:space="preserve">Table 1-40:  U.S. Passenger-Miles (Millions) </t>
        </is>
      </c>
      <c r="B1" s="110" t="n"/>
      <c r="C1" s="110" t="n"/>
      <c r="D1" s="110" t="n"/>
      <c r="E1" s="110" t="n"/>
      <c r="F1" s="110" t="n"/>
      <c r="G1" s="110" t="n"/>
      <c r="H1" s="110" t="n"/>
      <c r="I1" s="110" t="n"/>
      <c r="J1" s="110" t="n"/>
      <c r="K1" s="110" t="n"/>
      <c r="L1" s="110" t="n"/>
      <c r="M1" s="110" t="n"/>
      <c r="N1" s="110" t="n"/>
      <c r="O1" s="110" t="n"/>
      <c r="P1" s="110" t="n"/>
      <c r="Q1" s="110" t="n"/>
      <c r="R1" s="110" t="n"/>
      <c r="S1" s="110" t="n"/>
      <c r="T1" s="110" t="n"/>
      <c r="U1" s="110" t="n"/>
      <c r="V1" s="110" t="n"/>
      <c r="W1" s="110" t="n"/>
      <c r="X1" s="110" t="n"/>
      <c r="Y1" s="110" t="n"/>
      <c r="Z1" s="110" t="n"/>
      <c r="AA1" s="110" t="n"/>
      <c r="AB1" s="110" t="n"/>
      <c r="AC1" s="110" t="n"/>
      <c r="AD1" s="110" t="n"/>
      <c r="AE1" s="110" t="n"/>
      <c r="AF1" s="110" t="n"/>
      <c r="AG1" s="110" t="n"/>
    </row>
    <row r="2" ht="16.5" customFormat="1" customHeight="1" s="13">
      <c r="A2" s="34" t="n"/>
      <c r="B2" s="33" t="n">
        <v>1960</v>
      </c>
      <c r="C2" s="33" t="n">
        <v>1965</v>
      </c>
      <c r="D2" s="33" t="n">
        <v>1970</v>
      </c>
      <c r="E2" s="33" t="n">
        <v>1975</v>
      </c>
      <c r="F2" s="33" t="n">
        <v>1980</v>
      </c>
      <c r="G2" s="33" t="n">
        <v>1985</v>
      </c>
      <c r="H2" s="33" t="n">
        <v>1990</v>
      </c>
      <c r="I2" s="33" t="n">
        <v>1991</v>
      </c>
      <c r="J2" s="33" t="n">
        <v>1992</v>
      </c>
      <c r="K2" s="33" t="n">
        <v>1993</v>
      </c>
      <c r="L2" s="33" t="n">
        <v>1994</v>
      </c>
      <c r="M2" s="33" t="n">
        <v>1995</v>
      </c>
      <c r="N2" s="33" t="n">
        <v>1996</v>
      </c>
      <c r="O2" s="33" t="n">
        <v>1997</v>
      </c>
      <c r="P2" s="33" t="n">
        <v>1998</v>
      </c>
      <c r="Q2" s="33" t="n">
        <v>1999</v>
      </c>
      <c r="R2" s="33" t="n">
        <v>2000</v>
      </c>
      <c r="S2" s="33" t="n">
        <v>2001</v>
      </c>
      <c r="T2" s="34" t="n">
        <v>2002</v>
      </c>
      <c r="U2" s="34" t="n">
        <v>2003</v>
      </c>
      <c r="V2" s="35" t="n">
        <v>2004</v>
      </c>
      <c r="W2" s="34" t="n">
        <v>2005</v>
      </c>
      <c r="X2" s="34" t="n">
        <v>2006</v>
      </c>
      <c r="Y2" s="34" t="n">
        <v>2007</v>
      </c>
      <c r="Z2" s="34" t="n">
        <v>2008</v>
      </c>
      <c r="AA2" s="34" t="n">
        <v>2009</v>
      </c>
      <c r="AB2" s="34" t="n">
        <v>2010</v>
      </c>
      <c r="AC2" s="33" t="n">
        <v>2011</v>
      </c>
      <c r="AD2" s="33" t="n">
        <v>2012</v>
      </c>
      <c r="AE2" s="34" t="n">
        <v>2013</v>
      </c>
      <c r="AF2" s="33" t="n">
        <v>2014</v>
      </c>
      <c r="AG2" s="33" t="n">
        <v>2015</v>
      </c>
      <c r="AH2" s="33" t="n">
        <v>2016</v>
      </c>
      <c r="AI2" s="33" t="n">
        <v>2017</v>
      </c>
    </row>
    <row r="3" ht="16.5" customHeight="1" s="44">
      <c r="A3" s="23" t="inlineStr">
        <is>
          <t>Air</t>
        </is>
      </c>
      <c r="B3" s="25" t="n"/>
      <c r="C3" s="25" t="n"/>
      <c r="D3" s="25" t="n"/>
      <c r="E3" s="111" t="n"/>
      <c r="F3" s="111" t="n"/>
      <c r="G3" s="111" t="n"/>
      <c r="H3" s="111" t="n"/>
      <c r="I3" s="111" t="n"/>
      <c r="J3" s="111" t="n"/>
      <c r="K3" s="111" t="n"/>
      <c r="L3" s="111" t="n"/>
      <c r="M3" s="111" t="n"/>
      <c r="N3" s="111" t="n"/>
      <c r="O3" s="111" t="n"/>
      <c r="P3" s="111" t="n"/>
      <c r="Q3" s="111" t="n"/>
      <c r="R3" s="111" t="n"/>
      <c r="S3" s="25" t="n"/>
      <c r="T3" s="111" t="n"/>
      <c r="U3" s="111" t="n"/>
      <c r="V3" s="111" t="n"/>
      <c r="W3" s="111" t="n"/>
      <c r="X3" s="111" t="n"/>
      <c r="Y3" s="111" t="n"/>
      <c r="Z3" s="111" t="n"/>
      <c r="AA3" s="25" t="n"/>
      <c r="AB3" s="25" t="n"/>
      <c r="AC3" s="25" t="n"/>
      <c r="AD3" s="25" t="n"/>
      <c r="AE3" s="20" t="n"/>
      <c r="AF3" s="20" t="n"/>
      <c r="AG3" s="20" t="n"/>
    </row>
    <row r="4" ht="16.5" customHeight="1" s="44">
      <c r="A4" s="18" t="inlineStr">
        <is>
          <t>Air carrier, certificated, domestic, all services</t>
        </is>
      </c>
      <c r="B4" s="17" t="n">
        <v>31099</v>
      </c>
      <c r="C4" s="17" t="n">
        <v>53226</v>
      </c>
      <c r="D4" s="17" t="n">
        <v>108442</v>
      </c>
      <c r="E4" s="17" t="n">
        <v>119591.474</v>
      </c>
      <c r="F4" s="17" t="n">
        <v>190765.929</v>
      </c>
      <c r="G4" s="17" t="n">
        <v>275863.547</v>
      </c>
      <c r="H4" s="17" t="n">
        <v>345872.95</v>
      </c>
      <c r="I4" s="17" t="n">
        <v>338085.364</v>
      </c>
      <c r="J4" s="17" t="n">
        <v>354764.451</v>
      </c>
      <c r="K4" s="17" t="n">
        <v>362227.035</v>
      </c>
      <c r="L4" s="17" t="n">
        <v>388410.21</v>
      </c>
      <c r="M4" s="17" t="n">
        <v>403911.656</v>
      </c>
      <c r="N4" s="17" t="n">
        <v>434651.687</v>
      </c>
      <c r="O4" s="17" t="n">
        <v>450673.041</v>
      </c>
      <c r="P4" s="17" t="n">
        <v>462753.505</v>
      </c>
      <c r="Q4" s="17" t="n">
        <v>487939.58</v>
      </c>
      <c r="R4" s="17" t="n">
        <v>515598.023</v>
      </c>
      <c r="S4" s="17" t="n">
        <v>486506.043</v>
      </c>
      <c r="T4" s="17" t="n">
        <v>483524.627771</v>
      </c>
      <c r="U4" s="17" t="n">
        <v>505601.667883</v>
      </c>
      <c r="V4" s="17" t="n">
        <v>558194.240924</v>
      </c>
      <c r="W4" s="17" t="n">
        <v>583771.286713</v>
      </c>
      <c r="X4" s="17" t="n">
        <v>588471.096796</v>
      </c>
      <c r="Y4" s="17" t="n">
        <v>607563.975727</v>
      </c>
      <c r="Z4" s="17" t="n">
        <v>583291.962591</v>
      </c>
      <c r="AA4" s="20" t="n">
        <v>551740.665345</v>
      </c>
      <c r="AB4" s="20" t="n">
        <v>564694.6750930001</v>
      </c>
      <c r="AC4" s="20" t="n">
        <v>575612.989375</v>
      </c>
      <c r="AD4" s="20" t="n">
        <v>580501.410254</v>
      </c>
      <c r="AE4" s="20" t="n">
        <v>589692.376787</v>
      </c>
      <c r="AF4" s="20" t="n">
        <v>607771.655075</v>
      </c>
      <c r="AG4" s="20" t="n">
        <v>641906</v>
      </c>
      <c r="AH4" s="20" t="n">
        <v>670437</v>
      </c>
      <c r="AI4" s="20">
        <f>TREND(AD4:AH4,$AD$2:$AH$2,$AI$2)</f>
        <v/>
      </c>
    </row>
    <row r="5" ht="16.5" customHeight="1" s="44">
      <c r="A5" s="31" t="inlineStr">
        <is>
          <t>Highway, total</t>
        </is>
      </c>
      <c r="B5" s="24">
        <f>SUM(B6:B13)</f>
        <v/>
      </c>
      <c r="C5" s="24">
        <f>SUM(C6:C13)</f>
        <v/>
      </c>
      <c r="D5" s="24">
        <f>SUM(D6:D13)</f>
        <v/>
      </c>
      <c r="E5" s="24">
        <f>SUM(E6:E13)</f>
        <v/>
      </c>
      <c r="F5" s="24">
        <f>SUM(F6:F13)</f>
        <v/>
      </c>
      <c r="G5" s="24">
        <f>SUM(G6:G13)</f>
        <v/>
      </c>
      <c r="H5" s="24">
        <f>SUM(H6:H13)</f>
        <v/>
      </c>
      <c r="I5" s="24">
        <f>SUM(I6:I13)</f>
        <v/>
      </c>
      <c r="J5" s="24">
        <f>SUM(J6:J13)</f>
        <v/>
      </c>
      <c r="K5" s="24">
        <f>SUM(K6:K13)</f>
        <v/>
      </c>
      <c r="L5" s="24">
        <f>SUM(L6:L13)</f>
        <v/>
      </c>
      <c r="M5" s="24">
        <f>SUM(M6:M13)</f>
        <v/>
      </c>
      <c r="N5" s="24">
        <f>SUM(N6:N13)</f>
        <v/>
      </c>
      <c r="O5" s="24">
        <f>SUM(O6:O13)</f>
        <v/>
      </c>
      <c r="P5" s="24">
        <f>SUM(P6:P13)</f>
        <v/>
      </c>
      <c r="Q5" s="24">
        <f>SUM(Q6:Q13)</f>
        <v/>
      </c>
      <c r="R5" s="24">
        <f>SUM(R6:R13)</f>
        <v/>
      </c>
      <c r="S5" s="24">
        <f>SUM(S6:S13)</f>
        <v/>
      </c>
      <c r="T5" s="24">
        <f>SUM(T6:T13)</f>
        <v/>
      </c>
      <c r="U5" s="24">
        <f>SUM(U6:U13)</f>
        <v/>
      </c>
      <c r="V5" s="24">
        <f>SUM(V6:V13)</f>
        <v/>
      </c>
      <c r="W5" s="24">
        <f>SUM(W6:W13)</f>
        <v/>
      </c>
      <c r="X5" s="24">
        <f>SUM(X6:X13)</f>
        <v/>
      </c>
      <c r="Y5" s="24">
        <f>SUM(Y6:Y13)</f>
        <v/>
      </c>
      <c r="Z5" s="24">
        <f>SUM(Z6:Z13)</f>
        <v/>
      </c>
      <c r="AA5" s="24">
        <f>SUM(AA6:AA13)</f>
        <v/>
      </c>
      <c r="AB5" s="24">
        <f>SUM(AB6:AB13)</f>
        <v/>
      </c>
      <c r="AC5" s="24">
        <f>SUM(AC6:AC13)</f>
        <v/>
      </c>
      <c r="AD5" s="24">
        <f>SUM(AD6:AD13)</f>
        <v/>
      </c>
      <c r="AE5" s="24" t="n">
        <v>4306653.20922346</v>
      </c>
      <c r="AF5" s="24" t="n">
        <v>4371706.4749352</v>
      </c>
      <c r="AG5" s="24" t="n">
        <v>4473336</v>
      </c>
      <c r="AH5" s="24" t="n">
        <v>4580725</v>
      </c>
      <c r="AI5" s="24">
        <f>TREND(AD5:AH5,$AD$2:$AH$2,$AI$2)</f>
        <v/>
      </c>
    </row>
    <row r="6" ht="16.5" customHeight="1" s="44">
      <c r="A6" s="22" t="inlineStr">
        <is>
          <t>Light duty vehicle, short wheel basea,b,c</t>
        </is>
      </c>
      <c r="B6" s="20" t="inlineStr">
        <is>
          <t>N</t>
        </is>
      </c>
      <c r="C6" s="20" t="inlineStr">
        <is>
          <t>N</t>
        </is>
      </c>
      <c r="D6" s="20" t="inlineStr">
        <is>
          <t>N</t>
        </is>
      </c>
      <c r="E6" s="20" t="inlineStr">
        <is>
          <t>N</t>
        </is>
      </c>
      <c r="F6" s="20" t="inlineStr">
        <is>
          <t>N</t>
        </is>
      </c>
      <c r="G6" s="20" t="inlineStr">
        <is>
          <t>N</t>
        </is>
      </c>
      <c r="H6" s="20" t="inlineStr">
        <is>
          <t>N</t>
        </is>
      </c>
      <c r="I6" s="20" t="inlineStr">
        <is>
          <t>N</t>
        </is>
      </c>
      <c r="J6" s="20" t="inlineStr">
        <is>
          <t>N</t>
        </is>
      </c>
      <c r="K6" s="20" t="inlineStr">
        <is>
          <t>N</t>
        </is>
      </c>
      <c r="L6" s="20" t="inlineStr">
        <is>
          <t>N</t>
        </is>
      </c>
      <c r="M6" s="20" t="inlineStr">
        <is>
          <t>N</t>
        </is>
      </c>
      <c r="N6" s="20" t="inlineStr">
        <is>
          <t>N</t>
        </is>
      </c>
      <c r="O6" s="20" t="inlineStr">
        <is>
          <t>N</t>
        </is>
      </c>
      <c r="P6" s="20" t="inlineStr">
        <is>
          <t>N</t>
        </is>
      </c>
      <c r="Q6" s="20" t="inlineStr">
        <is>
          <t>N</t>
        </is>
      </c>
      <c r="R6" s="30" t="inlineStr">
        <is>
          <t>N</t>
        </is>
      </c>
      <c r="S6" s="30" t="inlineStr">
        <is>
          <t>N</t>
        </is>
      </c>
      <c r="T6" s="30" t="inlineStr">
        <is>
          <t>N</t>
        </is>
      </c>
      <c r="U6" s="30" t="inlineStr">
        <is>
          <t>N</t>
        </is>
      </c>
      <c r="V6" s="30" t="inlineStr">
        <is>
          <t>N</t>
        </is>
      </c>
      <c r="W6" s="30" t="inlineStr">
        <is>
          <t>N</t>
        </is>
      </c>
      <c r="X6" s="30" t="inlineStr">
        <is>
          <t>N</t>
        </is>
      </c>
      <c r="Y6" s="20" t="n">
        <v>3324976.972441615</v>
      </c>
      <c r="Z6" s="20" t="n">
        <v>3199116.045311601</v>
      </c>
      <c r="AA6" s="20" t="n">
        <v>2800603.381322619</v>
      </c>
      <c r="AB6" s="20" t="n">
        <v>2814539.600846932</v>
      </c>
      <c r="AC6" s="20" t="n">
        <v>2843074.611277724</v>
      </c>
      <c r="AD6" s="27" t="n">
        <v>2866062.457468584</v>
      </c>
      <c r="AE6" s="27" t="n">
        <v>2882172.79157294</v>
      </c>
      <c r="AF6" s="28" t="n">
        <v>2878905.418767445</v>
      </c>
      <c r="AG6" s="28" t="n">
        <v>2984178</v>
      </c>
      <c r="AH6" s="28" t="n">
        <v>3045205</v>
      </c>
      <c r="AI6" s="28">
        <f>TREND(AD6:AH6,$AD$2:$AH$2,$AI$2)</f>
        <v/>
      </c>
    </row>
    <row r="7" ht="16.5" customHeight="1" s="44">
      <c r="A7" s="29" t="inlineStr">
        <is>
          <t>Passenger carsa,d</t>
        </is>
      </c>
      <c r="B7" s="20" t="n">
        <v>1144673.4</v>
      </c>
      <c r="C7" s="20" t="n">
        <v>1394803.28</v>
      </c>
      <c r="D7" s="20" t="n">
        <v>1750897</v>
      </c>
      <c r="E7" s="20" t="n">
        <v>1954165.5</v>
      </c>
      <c r="F7" s="20" t="n">
        <v>2011988.76</v>
      </c>
      <c r="G7" s="20" t="n">
        <v>2094620.64</v>
      </c>
      <c r="H7" s="20" t="n">
        <v>2281390.92</v>
      </c>
      <c r="I7" s="20" t="n">
        <v>2200259.7</v>
      </c>
      <c r="J7" s="20" t="n">
        <v>2208226.09</v>
      </c>
      <c r="K7" s="20" t="n">
        <v>2213281.49</v>
      </c>
      <c r="L7" s="20" t="n">
        <v>2249742.4</v>
      </c>
      <c r="M7" s="20" t="n">
        <v>2286887</v>
      </c>
      <c r="N7" s="20" t="n">
        <v>2337068</v>
      </c>
      <c r="O7" s="20" t="n">
        <v>2389065</v>
      </c>
      <c r="P7" s="20" t="n">
        <v>2463828</v>
      </c>
      <c r="Q7" s="20" t="n">
        <v>2494870</v>
      </c>
      <c r="R7" s="20" t="n">
        <v>3107729.418439302</v>
      </c>
      <c r="S7" s="20" t="n">
        <v>3139120.344924561</v>
      </c>
      <c r="T7" s="20" t="n">
        <v>3216786.171405393</v>
      </c>
      <c r="U7" s="20" t="n">
        <v>3240359.19579904</v>
      </c>
      <c r="V7" s="20" t="n">
        <v>3290560.354532868</v>
      </c>
      <c r="W7" s="20" t="n">
        <v>3312355.151119867</v>
      </c>
      <c r="X7" s="20" t="n">
        <v>3235752.397847105</v>
      </c>
      <c r="Y7" s="20" t="inlineStr">
        <is>
          <t>N</t>
        </is>
      </c>
      <c r="Z7" s="20" t="inlineStr">
        <is>
          <t>N</t>
        </is>
      </c>
      <c r="AA7" s="20" t="inlineStr">
        <is>
          <t>N</t>
        </is>
      </c>
      <c r="AB7" s="20" t="inlineStr">
        <is>
          <t>N</t>
        </is>
      </c>
      <c r="AC7" s="20" t="inlineStr">
        <is>
          <t>N</t>
        </is>
      </c>
      <c r="AD7" s="20" t="inlineStr">
        <is>
          <t>N</t>
        </is>
      </c>
      <c r="AE7" s="20" t="inlineStr">
        <is>
          <t>N</t>
        </is>
      </c>
      <c r="AF7" s="20" t="inlineStr">
        <is>
          <t>N</t>
        </is>
      </c>
      <c r="AG7" s="20" t="inlineStr">
        <is>
          <t>N</t>
        </is>
      </c>
      <c r="AH7" s="20" t="inlineStr">
        <is>
          <t>N</t>
        </is>
      </c>
      <c r="AI7" s="20" t="inlineStr">
        <is>
          <t>N</t>
        </is>
      </c>
    </row>
    <row r="8" ht="16.5" customHeight="1" s="44">
      <c r="A8" s="22" t="inlineStr">
        <is>
          <t>Motorcycleb,c</t>
        </is>
      </c>
      <c r="B8" s="17" t="inlineStr">
        <is>
          <t>U</t>
        </is>
      </c>
      <c r="C8" s="17" t="inlineStr">
        <is>
          <t>U</t>
        </is>
      </c>
      <c r="D8" s="17" t="n">
        <v>3276.9</v>
      </c>
      <c r="E8" s="17" t="n">
        <v>6191.9</v>
      </c>
      <c r="F8" s="17" t="n">
        <v>12256.8</v>
      </c>
      <c r="G8" s="17" t="n">
        <v>11811.8</v>
      </c>
      <c r="H8" s="17" t="n">
        <v>12424.1</v>
      </c>
      <c r="I8" s="17" t="n">
        <v>11656.06</v>
      </c>
      <c r="J8" s="17" t="n">
        <v>11946.25</v>
      </c>
      <c r="K8" s="17" t="n">
        <v>12184.38</v>
      </c>
      <c r="L8" s="17" t="n">
        <v>12390.4</v>
      </c>
      <c r="M8" s="17" t="n">
        <v>10777</v>
      </c>
      <c r="N8" s="17" t="n">
        <v>10912</v>
      </c>
      <c r="O8" s="17" t="n">
        <v>11089</v>
      </c>
      <c r="P8" s="17" t="n">
        <v>11311</v>
      </c>
      <c r="Q8" s="20" t="n">
        <v>11642</v>
      </c>
      <c r="R8" s="20" t="n">
        <v>15462.8659401493</v>
      </c>
      <c r="S8" s="20" t="n">
        <v>14122.993532173</v>
      </c>
      <c r="T8" s="20" t="n">
        <v>14186.9323824217</v>
      </c>
      <c r="U8" s="20" t="n">
        <v>14457.28727192713</v>
      </c>
      <c r="V8" s="20" t="n">
        <v>19018.5494134988</v>
      </c>
      <c r="W8" s="20" t="n">
        <v>17491.70619561544</v>
      </c>
      <c r="X8" s="20" t="n">
        <v>24329.16721978114</v>
      </c>
      <c r="Y8" s="20" t="n">
        <v>27173.15330393444</v>
      </c>
      <c r="Z8" s="20" t="n">
        <v>26429.59794997213</v>
      </c>
      <c r="AA8" s="20" t="n">
        <v>22427.77594699915</v>
      </c>
      <c r="AB8" s="20" t="n">
        <v>19940.56162489622</v>
      </c>
      <c r="AC8" s="20" t="n">
        <v>19926.6966029905</v>
      </c>
      <c r="AD8" s="27" t="n">
        <v>23034.48566825629</v>
      </c>
      <c r="AE8" s="27" t="n">
        <v>21936.75860724837</v>
      </c>
      <c r="AF8" s="27" t="n">
        <v>21509.66851865953</v>
      </c>
      <c r="AG8" s="27" t="n">
        <v>21118</v>
      </c>
      <c r="AH8" s="27" t="n">
        <v>22022</v>
      </c>
      <c r="AI8" s="27">
        <f>TREND(AD8:AH8,$AD$2:$AH$2,$AI$2)</f>
        <v/>
      </c>
    </row>
    <row r="9" ht="16.5" customHeight="1" s="44">
      <c r="A9" s="22" t="inlineStr">
        <is>
          <t>Light duty vehicle, long wheel basea,b,c</t>
        </is>
      </c>
      <c r="B9" s="20" t="inlineStr">
        <is>
          <t>N</t>
        </is>
      </c>
      <c r="C9" s="20" t="inlineStr">
        <is>
          <t>N</t>
        </is>
      </c>
      <c r="D9" s="20" t="inlineStr">
        <is>
          <t>N</t>
        </is>
      </c>
      <c r="E9" s="20" t="inlineStr">
        <is>
          <t>N</t>
        </is>
      </c>
      <c r="F9" s="20" t="inlineStr">
        <is>
          <t>N</t>
        </is>
      </c>
      <c r="G9" s="20" t="inlineStr">
        <is>
          <t>N</t>
        </is>
      </c>
      <c r="H9" s="20" t="inlineStr">
        <is>
          <t>N</t>
        </is>
      </c>
      <c r="I9" s="20" t="inlineStr">
        <is>
          <t>N</t>
        </is>
      </c>
      <c r="J9" s="20" t="inlineStr">
        <is>
          <t>N</t>
        </is>
      </c>
      <c r="K9" s="20" t="inlineStr">
        <is>
          <t>N</t>
        </is>
      </c>
      <c r="L9" s="20" t="inlineStr">
        <is>
          <t>N</t>
        </is>
      </c>
      <c r="M9" s="20" t="inlineStr">
        <is>
          <t>N</t>
        </is>
      </c>
      <c r="N9" s="20" t="inlineStr">
        <is>
          <t>N</t>
        </is>
      </c>
      <c r="O9" s="20" t="inlineStr">
        <is>
          <t>N</t>
        </is>
      </c>
      <c r="P9" s="20" t="inlineStr">
        <is>
          <t>N</t>
        </is>
      </c>
      <c r="Q9" s="20" t="inlineStr">
        <is>
          <t>N</t>
        </is>
      </c>
      <c r="R9" s="30" t="inlineStr">
        <is>
          <t>N</t>
        </is>
      </c>
      <c r="S9" s="30" t="inlineStr">
        <is>
          <t>N</t>
        </is>
      </c>
      <c r="T9" s="30" t="inlineStr">
        <is>
          <t>N</t>
        </is>
      </c>
      <c r="U9" s="30" t="inlineStr">
        <is>
          <t>N</t>
        </is>
      </c>
      <c r="V9" s="30" t="inlineStr">
        <is>
          <t>N</t>
        </is>
      </c>
      <c r="W9" s="30" t="inlineStr">
        <is>
          <t>N</t>
        </is>
      </c>
      <c r="X9" s="30" t="inlineStr">
        <is>
          <t>N</t>
        </is>
      </c>
      <c r="Y9" s="20" t="n">
        <v>1017007.414072871</v>
      </c>
      <c r="Z9" s="20" t="n">
        <v>1049666.515917751</v>
      </c>
      <c r="AA9" s="20" t="n">
        <v>824994.1683002455</v>
      </c>
      <c r="AB9" s="20" t="n">
        <v>831911.8659737628</v>
      </c>
      <c r="AC9" s="20" t="n">
        <v>807148.3196747929</v>
      </c>
      <c r="AD9" s="27" t="n">
        <v>803215.8513704606</v>
      </c>
      <c r="AE9" s="27" t="n">
        <v>805987.8374030688</v>
      </c>
      <c r="AF9" s="27" t="n">
        <v>852983.0336641462</v>
      </c>
      <c r="AG9" s="27" t="n">
        <v>844123</v>
      </c>
      <c r="AH9" s="27" t="n">
        <v>878994</v>
      </c>
      <c r="AI9" s="27">
        <f>TREND(AD9:AH9,$AD$2:$AH$2,$AI$2)</f>
        <v/>
      </c>
    </row>
    <row r="10" ht="16.5" customHeight="1" s="44">
      <c r="A10" s="29" t="inlineStr">
        <is>
          <t>Other 2-axle 4-tire vehiclesa,d</t>
        </is>
      </c>
      <c r="B10" s="17" t="inlineStr">
        <is>
          <t>U</t>
        </is>
      </c>
      <c r="C10" s="17" t="inlineStr">
        <is>
          <t>U</t>
        </is>
      </c>
      <c r="D10" s="17" t="n">
        <v>225613.38</v>
      </c>
      <c r="E10" s="17" t="n">
        <v>363267</v>
      </c>
      <c r="F10" s="17" t="n">
        <v>520773.65</v>
      </c>
      <c r="G10" s="17" t="n">
        <v>688091.36</v>
      </c>
      <c r="H10" s="17" t="n">
        <v>999753.54</v>
      </c>
      <c r="I10" s="17" t="n">
        <v>1116957.68</v>
      </c>
      <c r="J10" s="17" t="n">
        <v>1201667.1</v>
      </c>
      <c r="K10" s="17" t="n">
        <v>1252860</v>
      </c>
      <c r="L10" s="17" t="n">
        <v>1269292.44</v>
      </c>
      <c r="M10" s="17" t="n">
        <v>1256146</v>
      </c>
      <c r="N10" s="17" t="n">
        <v>1298299</v>
      </c>
      <c r="O10" s="17" t="n">
        <v>1352675</v>
      </c>
      <c r="P10" s="17" t="n">
        <v>1380557</v>
      </c>
      <c r="Q10" s="20" t="n">
        <v>1432625</v>
      </c>
      <c r="R10" s="20" t="n">
        <v>851761.9505335873</v>
      </c>
      <c r="S10" s="20" t="n">
        <v>888134.6977822027</v>
      </c>
      <c r="T10" s="20" t="n">
        <v>900692.7929788508</v>
      </c>
      <c r="U10" s="20" t="n">
        <v>915961.7855815159</v>
      </c>
      <c r="V10" s="20" t="n">
        <v>987257.592500882</v>
      </c>
      <c r="W10" s="20" t="n">
        <v>1007637.375907246</v>
      </c>
      <c r="X10" s="20" t="n">
        <v>1096712.167061025</v>
      </c>
      <c r="Y10" s="20" t="inlineStr">
        <is>
          <t>N</t>
        </is>
      </c>
      <c r="Z10" s="20" t="inlineStr">
        <is>
          <t>N</t>
        </is>
      </c>
      <c r="AA10" s="20" t="inlineStr">
        <is>
          <t>N</t>
        </is>
      </c>
      <c r="AB10" s="20" t="inlineStr">
        <is>
          <t>N</t>
        </is>
      </c>
      <c r="AC10" s="20" t="inlineStr">
        <is>
          <t>N</t>
        </is>
      </c>
      <c r="AD10" s="20" t="inlineStr">
        <is>
          <t>N</t>
        </is>
      </c>
      <c r="AE10" s="20" t="inlineStr">
        <is>
          <t>N</t>
        </is>
      </c>
      <c r="AF10" s="20" t="inlineStr">
        <is>
          <t>N</t>
        </is>
      </c>
      <c r="AG10" s="20" t="inlineStr">
        <is>
          <t>N</t>
        </is>
      </c>
      <c r="AH10" s="20" t="inlineStr">
        <is>
          <t>N</t>
        </is>
      </c>
      <c r="AI10" s="20" t="inlineStr">
        <is>
          <t>N</t>
        </is>
      </c>
    </row>
    <row r="11" ht="16.5" customHeight="1" s="44">
      <c r="A11" s="18" t="inlineStr">
        <is>
          <t>Truck, single-unit 2-axle 6-tire or morec</t>
        </is>
      </c>
      <c r="B11" s="17" t="n">
        <v>98551</v>
      </c>
      <c r="C11" s="17" t="n">
        <v>128769</v>
      </c>
      <c r="D11" s="17" t="n">
        <v>27081</v>
      </c>
      <c r="E11" s="17" t="n">
        <v>34606</v>
      </c>
      <c r="F11" s="17" t="n">
        <v>39813</v>
      </c>
      <c r="G11" s="17" t="n">
        <v>45441</v>
      </c>
      <c r="H11" s="17" t="n">
        <v>51901</v>
      </c>
      <c r="I11" s="17" t="n">
        <v>52898</v>
      </c>
      <c r="J11" s="17" t="n">
        <v>53874</v>
      </c>
      <c r="K11" s="17" t="n">
        <v>56772</v>
      </c>
      <c r="L11" s="17" t="n">
        <v>61284</v>
      </c>
      <c r="M11" s="17" t="n">
        <v>62705</v>
      </c>
      <c r="N11" s="17" t="n">
        <v>64072</v>
      </c>
      <c r="O11" s="17" t="n">
        <v>66893</v>
      </c>
      <c r="P11" s="17" t="n">
        <v>68021</v>
      </c>
      <c r="Q11" s="20" t="n">
        <v>70304</v>
      </c>
      <c r="R11" s="20" t="n">
        <v>100485.6176630944</v>
      </c>
      <c r="S11" s="20" t="n">
        <v>103469.8198701185</v>
      </c>
      <c r="T11" s="20" t="n">
        <v>107316.8173306641</v>
      </c>
      <c r="U11" s="20" t="n">
        <v>112722.6657018261</v>
      </c>
      <c r="V11" s="20" t="n">
        <v>111237.7097200975</v>
      </c>
      <c r="W11" s="20" t="n">
        <v>109735.0950240138</v>
      </c>
      <c r="X11" s="20" t="n">
        <v>123317.5825311543</v>
      </c>
      <c r="Y11" s="20" t="n">
        <v>119978.8383783401</v>
      </c>
      <c r="Z11" s="20" t="n">
        <v>126854.6771419977</v>
      </c>
      <c r="AA11" s="20" t="n">
        <v>120206.7569128763</v>
      </c>
      <c r="AB11" s="20" t="n">
        <v>110738.2452064016</v>
      </c>
      <c r="AC11" s="20" t="n">
        <v>103803.0302729814</v>
      </c>
      <c r="AD11" s="27" t="n">
        <v>105605.2225970268</v>
      </c>
      <c r="AE11" s="28" t="n">
        <v>106581.5789048788</v>
      </c>
      <c r="AF11" s="27" t="n">
        <v>109301.4061969292</v>
      </c>
      <c r="AG11" s="27" t="n">
        <v>109597</v>
      </c>
      <c r="AH11" s="27" t="n">
        <v>113338</v>
      </c>
      <c r="AI11" s="27">
        <f>TREND(AD11:AH11,$AD$2:$AH$2,$AI$2)</f>
        <v/>
      </c>
    </row>
    <row r="12" ht="16.5" customHeight="1" s="44">
      <c r="A12" s="18" t="inlineStr">
        <is>
          <t>Truck, combination</t>
        </is>
      </c>
      <c r="B12" s="17" t="n">
        <v>28854</v>
      </c>
      <c r="C12" s="17" t="n">
        <v>31665</v>
      </c>
      <c r="D12" s="17" t="n">
        <v>35134</v>
      </c>
      <c r="E12" s="17" t="n">
        <v>46724</v>
      </c>
      <c r="F12" s="17" t="n">
        <v>68678</v>
      </c>
      <c r="G12" s="17" t="n">
        <v>78063</v>
      </c>
      <c r="H12" s="17" t="n">
        <v>94341</v>
      </c>
      <c r="I12" s="17" t="n">
        <v>96645</v>
      </c>
      <c r="J12" s="17" t="n">
        <v>99510</v>
      </c>
      <c r="K12" s="17" t="n">
        <v>103116</v>
      </c>
      <c r="L12" s="17" t="n">
        <v>108932</v>
      </c>
      <c r="M12" s="17" t="n">
        <v>115451</v>
      </c>
      <c r="N12" s="17" t="n">
        <v>118899</v>
      </c>
      <c r="O12" s="17" t="n">
        <v>124584</v>
      </c>
      <c r="P12" s="17" t="n">
        <v>128359</v>
      </c>
      <c r="Q12" s="20" t="n">
        <v>132384</v>
      </c>
      <c r="R12" s="20" t="n">
        <v>161237.6335393647</v>
      </c>
      <c r="S12" s="20" t="n">
        <v>168969.3921570544</v>
      </c>
      <c r="T12" s="20" t="n">
        <v>168216.761292006</v>
      </c>
      <c r="U12" s="20" t="n">
        <v>173538.8150741094</v>
      </c>
      <c r="V12" s="20" t="n">
        <v>172960.1326147606</v>
      </c>
      <c r="W12" s="20" t="n">
        <v>175127.8413861031</v>
      </c>
      <c r="X12" s="20" t="n">
        <v>177320.9954717181</v>
      </c>
      <c r="Y12" s="20" t="n">
        <v>184199.0913798917</v>
      </c>
      <c r="Z12" s="20" t="n">
        <v>183825.7241863105</v>
      </c>
      <c r="AA12" s="20" t="n">
        <v>168099.534338991</v>
      </c>
      <c r="AB12" s="20" t="n">
        <v>175788.9717371509</v>
      </c>
      <c r="AC12" s="20" t="n">
        <v>163791.2931190204</v>
      </c>
      <c r="AD12" s="27" t="n">
        <v>163601.7311055757</v>
      </c>
      <c r="AE12" s="27" t="n">
        <v>168435.6341413009</v>
      </c>
      <c r="AF12" s="27" t="n">
        <v>169830.1783847566</v>
      </c>
      <c r="AG12" s="27" t="n">
        <v>170246</v>
      </c>
      <c r="AH12" s="27" t="n">
        <v>174557</v>
      </c>
      <c r="AI12" s="27">
        <f>TREND(AD12:AH12,$AD$2:$AH$2,$AI$2)</f>
        <v/>
      </c>
    </row>
    <row r="13" ht="16.5" customHeight="1" s="44">
      <c r="A13" s="18" t="inlineStr">
        <is>
          <t>Buse</t>
        </is>
      </c>
      <c r="B13" s="17" t="inlineStr">
        <is>
          <t>U</t>
        </is>
      </c>
      <c r="C13" s="17" t="inlineStr">
        <is>
          <t>U</t>
        </is>
      </c>
      <c r="D13" s="17" t="inlineStr">
        <is>
          <t>U</t>
        </is>
      </c>
      <c r="E13" s="17" t="inlineStr">
        <is>
          <t>U</t>
        </is>
      </c>
      <c r="F13" s="17" t="inlineStr">
        <is>
          <t>U</t>
        </is>
      </c>
      <c r="G13" s="17" t="n">
        <v>94925</v>
      </c>
      <c r="H13" s="17" t="n">
        <v>121398</v>
      </c>
      <c r="I13" s="17" t="n">
        <v>121906</v>
      </c>
      <c r="J13" s="17" t="n">
        <v>122496</v>
      </c>
      <c r="K13" s="17" t="n">
        <v>129852</v>
      </c>
      <c r="L13" s="17" t="n">
        <v>135871</v>
      </c>
      <c r="M13" s="17" t="n">
        <v>136104</v>
      </c>
      <c r="N13" s="17" t="n">
        <v>139136</v>
      </c>
      <c r="O13" s="17" t="n">
        <v>145060</v>
      </c>
      <c r="P13" s="17" t="n">
        <v>148558</v>
      </c>
      <c r="Q13" s="20" t="n">
        <v>162445</v>
      </c>
      <c r="R13" s="20" t="n">
        <v>313896.9252202041</v>
      </c>
      <c r="S13" s="20" t="n">
        <v>275231.4256791067</v>
      </c>
      <c r="T13" s="20" t="n">
        <v>282738.5651299297</v>
      </c>
      <c r="U13" s="20" t="n">
        <v>283699.0181450942</v>
      </c>
      <c r="V13" s="20" t="n">
        <v>286713.6292524649</v>
      </c>
      <c r="W13" s="20" t="n">
        <v>278863.5925752515</v>
      </c>
      <c r="X13" s="20" t="n">
        <v>297631.0748104496</v>
      </c>
      <c r="Y13" s="20" t="n">
        <v>307752.8131866779</v>
      </c>
      <c r="Z13" s="20" t="n">
        <v>314278.0977631955</v>
      </c>
      <c r="AA13" s="20" t="n">
        <v>305014.3900953669</v>
      </c>
      <c r="AB13" s="20" t="n">
        <v>291914.0449595912</v>
      </c>
      <c r="AC13" s="20" t="n">
        <v>292715.7198897557</v>
      </c>
      <c r="AD13" s="27" t="n">
        <v>313357.2626686966</v>
      </c>
      <c r="AE13" s="27" t="n">
        <v>321538.608594024</v>
      </c>
      <c r="AF13" s="27" t="n">
        <v>339176.7694032639</v>
      </c>
      <c r="AG13" s="27" t="n">
        <v>344073</v>
      </c>
      <c r="AH13" s="27" t="n">
        <v>346610</v>
      </c>
      <c r="AI13" s="27">
        <f>TREND(AD13:AH13,$AD$2:$AH$2,$AI$2)</f>
        <v/>
      </c>
    </row>
    <row r="14" ht="16.5" customFormat="1" customHeight="1" s="14">
      <c r="A14" s="26" t="inlineStr">
        <is>
          <t>Transitf, total</t>
        </is>
      </c>
      <c r="B14" s="25" t="inlineStr">
        <is>
          <t>U</t>
        </is>
      </c>
      <c r="C14" s="25" t="inlineStr">
        <is>
          <t>U</t>
        </is>
      </c>
      <c r="D14" s="25" t="inlineStr">
        <is>
          <t>U</t>
        </is>
      </c>
      <c r="E14" s="25" t="inlineStr">
        <is>
          <t>U</t>
        </is>
      </c>
      <c r="F14" s="24">
        <f>SUM(F15:F22)</f>
        <v/>
      </c>
      <c r="G14" s="24">
        <f>SUM(G15:G22)</f>
        <v/>
      </c>
      <c r="H14" s="24">
        <f>SUM(H15:H22)</f>
        <v/>
      </c>
      <c r="I14" s="24">
        <f>SUM(I15:I22)</f>
        <v/>
      </c>
      <c r="J14" s="24">
        <f>SUM(J15:J22)</f>
        <v/>
      </c>
      <c r="K14" s="24">
        <f>SUM(K15:K22)</f>
        <v/>
      </c>
      <c r="L14" s="24">
        <f>SUM(L15:L22)</f>
        <v/>
      </c>
      <c r="M14" s="24">
        <f>SUM(M15:M22)</f>
        <v/>
      </c>
      <c r="N14" s="24">
        <f>SUM(N15:N22)</f>
        <v/>
      </c>
      <c r="O14" s="24">
        <f>SUM(O15:O22)</f>
        <v/>
      </c>
      <c r="P14" s="24">
        <f>SUM(P15:P22)</f>
        <v/>
      </c>
      <c r="Q14" s="24">
        <f>SUM(Q15:Q22)</f>
        <v/>
      </c>
      <c r="R14" s="24">
        <f>SUM(R15:R22)</f>
        <v/>
      </c>
      <c r="S14" s="24">
        <f>SUM(S15:S22)</f>
        <v/>
      </c>
      <c r="T14" s="24">
        <f>SUM(T15:T22)</f>
        <v/>
      </c>
      <c r="U14" s="24">
        <f>SUM(U15:U22)</f>
        <v/>
      </c>
      <c r="V14" s="24">
        <f>SUM(V15:V22)</f>
        <v/>
      </c>
      <c r="W14" s="24">
        <f>SUM(W15:W22)</f>
        <v/>
      </c>
      <c r="X14" s="24">
        <f>SUM(X15:X22)</f>
        <v/>
      </c>
      <c r="Y14" s="24">
        <f>SUM(Y15:Y22)</f>
        <v/>
      </c>
      <c r="Z14" s="24">
        <f>SUM(Z15:Z22)</f>
        <v/>
      </c>
      <c r="AA14" s="24">
        <f>SUM(AA15:AA22)</f>
        <v/>
      </c>
      <c r="AB14" s="24">
        <f>SUM(AB15:AB22)</f>
        <v/>
      </c>
      <c r="AC14" s="24">
        <f>SUM(AC15:AC22)</f>
        <v/>
      </c>
      <c r="AD14" s="24">
        <f>SUM(AD15:AD22)</f>
        <v/>
      </c>
      <c r="AE14" s="24" t="n">
        <v>56467.10265400001</v>
      </c>
      <c r="AF14" s="24" t="n">
        <v>57012.09419999999</v>
      </c>
      <c r="AG14" s="24" t="n">
        <v>56109</v>
      </c>
      <c r="AH14" s="24" t="n">
        <v>56672</v>
      </c>
      <c r="AI14" s="24">
        <f>TREND(AD14:AH14,$AD$2:$AH$2,$AI$2)</f>
        <v/>
      </c>
    </row>
    <row r="15" ht="16.5" customFormat="1" customHeight="1" s="14">
      <c r="A15" s="18" t="inlineStr">
        <is>
          <t>Motor buse</t>
        </is>
      </c>
      <c r="B15" s="17" t="inlineStr">
        <is>
          <t>U</t>
        </is>
      </c>
      <c r="C15" s="17" t="inlineStr">
        <is>
          <t>U</t>
        </is>
      </c>
      <c r="D15" s="17" t="inlineStr">
        <is>
          <t>U</t>
        </is>
      </c>
      <c r="E15" s="17" t="inlineStr">
        <is>
          <t>U</t>
        </is>
      </c>
      <c r="F15" s="17" t="n">
        <v>21790</v>
      </c>
      <c r="G15" s="17" t="n">
        <v>21161</v>
      </c>
      <c r="H15" s="17" t="n">
        <v>20981</v>
      </c>
      <c r="I15" s="17" t="n">
        <v>21090</v>
      </c>
      <c r="J15" s="17" t="n">
        <v>20336</v>
      </c>
      <c r="K15" s="17" t="n">
        <v>20247</v>
      </c>
      <c r="L15" s="17" t="n">
        <v>18832</v>
      </c>
      <c r="M15" s="17" t="n">
        <v>18818</v>
      </c>
      <c r="N15" s="17" t="n">
        <v>16802.1681</v>
      </c>
      <c r="O15" s="17" t="n">
        <v>17509.219212</v>
      </c>
      <c r="P15" s="17" t="n">
        <v>17873.721649</v>
      </c>
      <c r="Q15" s="17" t="n">
        <v>18683.797939</v>
      </c>
      <c r="R15" s="17" t="n">
        <v>18807.334753</v>
      </c>
      <c r="S15" s="17" t="n">
        <v>19582.868182</v>
      </c>
      <c r="T15" s="17" t="n">
        <v>19678.689117</v>
      </c>
      <c r="U15" s="17" t="n">
        <v>19178.851355</v>
      </c>
      <c r="V15" s="17" t="n">
        <v>18920.853863</v>
      </c>
      <c r="W15" s="17" t="n">
        <v>19424.922554</v>
      </c>
      <c r="X15" s="17" t="n">
        <v>20390.185933</v>
      </c>
      <c r="Y15" s="17" t="n">
        <v>20388.053</v>
      </c>
      <c r="Z15" s="17" t="n">
        <v>21198.1003</v>
      </c>
      <c r="AA15" s="17" t="n">
        <v>21099.988629</v>
      </c>
      <c r="AB15" s="17" t="n">
        <v>20569.72684</v>
      </c>
      <c r="AC15" s="20" t="n">
        <v>20558.575435</v>
      </c>
      <c r="AD15" s="20" t="n">
        <v>21142.19244</v>
      </c>
      <c r="AE15" s="20" t="n">
        <v>21257.402984</v>
      </c>
      <c r="AF15" s="20" t="n">
        <v>21428.9488</v>
      </c>
      <c r="AG15" s="20" t="n">
        <v>20243</v>
      </c>
      <c r="AH15" s="20" t="n">
        <v>20537</v>
      </c>
      <c r="AI15" s="20">
        <f>TREND(AD15:AH15,$AD$2:$AH$2,$AI$2)</f>
        <v/>
      </c>
    </row>
    <row r="16" ht="16.5" customHeight="1" s="44">
      <c r="A16" s="18" t="inlineStr">
        <is>
          <t>Light railg</t>
        </is>
      </c>
      <c r="B16" s="17" t="inlineStr">
        <is>
          <t>U</t>
        </is>
      </c>
      <c r="C16" s="17" t="inlineStr">
        <is>
          <t>U</t>
        </is>
      </c>
      <c r="D16" s="17" t="inlineStr">
        <is>
          <t>U</t>
        </is>
      </c>
      <c r="E16" s="17" t="inlineStr">
        <is>
          <t>U</t>
        </is>
      </c>
      <c r="F16" s="17" t="n">
        <v>381</v>
      </c>
      <c r="G16" s="17" t="n">
        <v>350</v>
      </c>
      <c r="H16" s="17" t="n">
        <v>571</v>
      </c>
      <c r="I16" s="17" t="n">
        <v>662</v>
      </c>
      <c r="J16" s="17" t="n">
        <v>701</v>
      </c>
      <c r="K16" s="17" t="n">
        <v>705</v>
      </c>
      <c r="L16" s="17" t="n">
        <v>833</v>
      </c>
      <c r="M16" s="17" t="n">
        <v>860</v>
      </c>
      <c r="N16" s="17" t="n">
        <v>955.2451</v>
      </c>
      <c r="O16" s="17" t="n">
        <v>1023.708132</v>
      </c>
      <c r="P16" s="17" t="n">
        <v>1115.35194</v>
      </c>
      <c r="Q16" s="17" t="n">
        <v>1190.168551</v>
      </c>
      <c r="R16" s="17" t="n">
        <v>1339.431795</v>
      </c>
      <c r="S16" s="17" t="n">
        <v>1427.305259</v>
      </c>
      <c r="T16" s="17" t="n">
        <v>1431.672537</v>
      </c>
      <c r="U16" s="17" t="n">
        <v>1476.032632</v>
      </c>
      <c r="V16" s="17" t="n">
        <v>1576.197658</v>
      </c>
      <c r="W16" s="17" t="n">
        <v>1699.583849</v>
      </c>
      <c r="X16" s="17" t="n">
        <v>1865.7202</v>
      </c>
      <c r="Y16" s="17" t="n">
        <v>1930.2944</v>
      </c>
      <c r="Z16" s="17" t="n">
        <v>2081.0626</v>
      </c>
      <c r="AA16" s="17" t="n">
        <v>2196.117518</v>
      </c>
      <c r="AB16" s="17" t="n">
        <v>2172.747153</v>
      </c>
      <c r="AC16" s="20" t="n">
        <v>2363.430715</v>
      </c>
      <c r="AD16" s="20" t="n">
        <v>2488.847926</v>
      </c>
      <c r="AE16" s="20" t="n">
        <v>2564.625659</v>
      </c>
      <c r="AF16" s="20" t="n">
        <v>2674.5208</v>
      </c>
      <c r="AG16" s="20" t="n">
        <v>2645</v>
      </c>
      <c r="AH16" s="20" t="n">
        <v>2775</v>
      </c>
      <c r="AI16" s="20">
        <f>TREND(AD16:AH16,$AD$2:$AH$2,$AI$2)</f>
        <v/>
      </c>
    </row>
    <row r="17" ht="16.5" customHeight="1" s="44">
      <c r="A17" s="18" t="inlineStr">
        <is>
          <t>Heavy rail</t>
        </is>
      </c>
      <c r="B17" s="17" t="inlineStr">
        <is>
          <t>U</t>
        </is>
      </c>
      <c r="C17" s="17" t="inlineStr">
        <is>
          <t>U</t>
        </is>
      </c>
      <c r="D17" s="17" t="inlineStr">
        <is>
          <t>U</t>
        </is>
      </c>
      <c r="E17" s="17" t="inlineStr">
        <is>
          <t>U</t>
        </is>
      </c>
      <c r="F17" s="17" t="n">
        <v>10558</v>
      </c>
      <c r="G17" s="17" t="n">
        <v>10427</v>
      </c>
      <c r="H17" s="17" t="n">
        <v>11475</v>
      </c>
      <c r="I17" s="17" t="n">
        <v>10528</v>
      </c>
      <c r="J17" s="17" t="n">
        <v>10737</v>
      </c>
      <c r="K17" s="17" t="n">
        <v>10231</v>
      </c>
      <c r="L17" s="17" t="n">
        <v>10668</v>
      </c>
      <c r="M17" s="17" t="n">
        <v>10559</v>
      </c>
      <c r="N17" s="17" t="n">
        <v>11530.2203</v>
      </c>
      <c r="O17" s="17" t="n">
        <v>12056.0676</v>
      </c>
      <c r="P17" s="17" t="n">
        <v>12284.382322</v>
      </c>
      <c r="Q17" s="17" t="n">
        <v>12902.056581</v>
      </c>
      <c r="R17" s="17" t="n">
        <v>13843.512075</v>
      </c>
      <c r="S17" s="17" t="n">
        <v>14178.091572</v>
      </c>
      <c r="T17" s="17" t="n">
        <v>13663.224326</v>
      </c>
      <c r="U17" s="17" t="n">
        <v>13606.195594</v>
      </c>
      <c r="V17" s="17" t="n">
        <v>14354.281087</v>
      </c>
      <c r="W17" s="17" t="n">
        <v>14417.698761</v>
      </c>
      <c r="X17" s="17" t="n">
        <v>14721.465516</v>
      </c>
      <c r="Y17" s="17" t="n">
        <v>16137.9522</v>
      </c>
      <c r="Z17" s="17" t="n">
        <v>16849.9198</v>
      </c>
      <c r="AA17" s="17" t="n">
        <v>16805.10997</v>
      </c>
      <c r="AB17" s="17" t="n">
        <v>16406.938678</v>
      </c>
      <c r="AC17" s="20" t="n">
        <v>17316.613255</v>
      </c>
      <c r="AD17" s="20" t="n">
        <v>17516.432842</v>
      </c>
      <c r="AE17" s="20" t="n">
        <v>18004.627035</v>
      </c>
      <c r="AF17" s="20" t="n">
        <v>18339.0487</v>
      </c>
      <c r="AG17" s="20" t="n">
        <v>18400</v>
      </c>
      <c r="AH17" s="20" t="n">
        <v>18474</v>
      </c>
      <c r="AI17" s="20">
        <f>TREND(AD17:AH17,$AD$2:$AH$2,$AI$2)</f>
        <v/>
      </c>
    </row>
    <row r="18" ht="16.5" customHeight="1" s="44">
      <c r="A18" s="18" t="inlineStr">
        <is>
          <t>Trolley bus</t>
        </is>
      </c>
      <c r="B18" s="17" t="inlineStr">
        <is>
          <t>U</t>
        </is>
      </c>
      <c r="C18" s="17" t="inlineStr">
        <is>
          <t>U</t>
        </is>
      </c>
      <c r="D18" s="17" t="inlineStr">
        <is>
          <t>U</t>
        </is>
      </c>
      <c r="E18" s="17" t="inlineStr">
        <is>
          <t>U</t>
        </is>
      </c>
      <c r="F18" s="17" t="n">
        <v>219</v>
      </c>
      <c r="G18" s="17" t="n">
        <v>306</v>
      </c>
      <c r="H18" s="17" t="n">
        <v>193</v>
      </c>
      <c r="I18" s="17" t="n">
        <v>195</v>
      </c>
      <c r="J18" s="17" t="n">
        <v>199</v>
      </c>
      <c r="K18" s="17" t="n">
        <v>188</v>
      </c>
      <c r="L18" s="17" t="n">
        <v>187</v>
      </c>
      <c r="M18" s="17" t="n">
        <v>187</v>
      </c>
      <c r="N18" s="17" t="n">
        <v>184.1637</v>
      </c>
      <c r="O18" s="17" t="n">
        <v>189.170345</v>
      </c>
      <c r="P18" s="17" t="n">
        <v>181.716698</v>
      </c>
      <c r="Q18" s="17" t="n">
        <v>186.10567</v>
      </c>
      <c r="R18" s="17" t="n">
        <v>191.891071</v>
      </c>
      <c r="S18" s="17" t="n">
        <v>186.997972</v>
      </c>
      <c r="T18" s="17" t="n">
        <v>187.793553</v>
      </c>
      <c r="U18" s="17" t="n">
        <v>176.144657</v>
      </c>
      <c r="V18" s="17" t="n">
        <v>173.214709</v>
      </c>
      <c r="W18" s="17" t="n">
        <v>172.981747</v>
      </c>
      <c r="X18" s="17" t="n">
        <v>163.889129</v>
      </c>
      <c r="Y18" s="17" t="n">
        <v>155.5165</v>
      </c>
      <c r="Z18" s="17" t="n">
        <v>160.6853</v>
      </c>
      <c r="AA18" s="17" t="n">
        <v>168.066937</v>
      </c>
      <c r="AB18" s="17" t="n">
        <v>158.872008</v>
      </c>
      <c r="AC18" s="20" t="n">
        <v>160.306691</v>
      </c>
      <c r="AD18" s="20" t="n">
        <v>161.889047</v>
      </c>
      <c r="AE18" s="20" t="n">
        <v>156.313294</v>
      </c>
      <c r="AF18" s="20" t="n">
        <v>157.7315</v>
      </c>
      <c r="AG18" s="20" t="n">
        <v>147</v>
      </c>
      <c r="AH18" s="20" t="n">
        <v>155</v>
      </c>
      <c r="AI18" s="20">
        <f>TREND(AD18:AH18,$AD$2:$AH$2,$AI$2)</f>
        <v/>
      </c>
    </row>
    <row r="19" ht="16.5" customHeight="1" s="44">
      <c r="A19" s="18" t="inlineStr">
        <is>
          <t>Commuter rail</t>
        </is>
      </c>
      <c r="B19" s="17" t="n">
        <v>4197</v>
      </c>
      <c r="C19" s="17" t="n">
        <v>4128</v>
      </c>
      <c r="D19" s="17" t="n">
        <v>4592</v>
      </c>
      <c r="E19" s="17" t="n">
        <v>4513</v>
      </c>
      <c r="F19" s="17" t="n">
        <v>6516</v>
      </c>
      <c r="G19" s="17" t="n">
        <v>6534</v>
      </c>
      <c r="H19" s="17" t="n">
        <v>7082</v>
      </c>
      <c r="I19" s="17" t="n">
        <v>7344</v>
      </c>
      <c r="J19" s="17" t="n">
        <v>7320</v>
      </c>
      <c r="K19" s="17" t="n">
        <v>6940</v>
      </c>
      <c r="L19" s="17" t="n">
        <v>7996</v>
      </c>
      <c r="M19" s="17" t="n">
        <v>8244</v>
      </c>
      <c r="N19" s="17" t="n">
        <v>8350.4013</v>
      </c>
      <c r="O19" s="17" t="n">
        <v>8037.485898000001</v>
      </c>
      <c r="P19" s="17" t="n">
        <v>8702.258912000001</v>
      </c>
      <c r="Q19" s="17" t="n">
        <v>8764.016989</v>
      </c>
      <c r="R19" s="17" t="n">
        <v>9399.872963</v>
      </c>
      <c r="S19" s="17" t="n">
        <v>9543.564255000001</v>
      </c>
      <c r="T19" s="17" t="n">
        <v>9499.828702999999</v>
      </c>
      <c r="U19" s="17" t="n">
        <v>9555.383124</v>
      </c>
      <c r="V19" s="17" t="n">
        <v>9715.278889000001</v>
      </c>
      <c r="W19" s="17" t="n">
        <v>9470.133247</v>
      </c>
      <c r="X19" s="17" t="n">
        <v>10358.926487</v>
      </c>
      <c r="Y19" s="17" t="n">
        <v>11136.8219</v>
      </c>
      <c r="Z19" s="17" t="n">
        <v>11031.9995</v>
      </c>
      <c r="AA19" s="17" t="n">
        <v>11129.418953</v>
      </c>
      <c r="AB19" s="17" t="n">
        <v>10773.7353</v>
      </c>
      <c r="AC19" s="20" t="n">
        <v>11314.228574</v>
      </c>
      <c r="AD19" s="20" t="n">
        <v>11120.63185</v>
      </c>
      <c r="AE19" s="20" t="n">
        <v>11735.558829</v>
      </c>
      <c r="AF19" s="20" t="n">
        <v>11599.8469</v>
      </c>
      <c r="AG19" s="20" t="n">
        <v>11759</v>
      </c>
      <c r="AH19" s="20" t="n">
        <v>11840</v>
      </c>
      <c r="AI19" s="20">
        <f>TREND(AD19:AH19,$AD$2:$AH$2,$AI$2)</f>
        <v/>
      </c>
    </row>
    <row r="20" ht="16.5" customHeight="1" s="44">
      <c r="A20" s="22" t="inlineStr">
        <is>
          <t>Demand responsee</t>
        </is>
      </c>
      <c r="B20" s="17" t="inlineStr">
        <is>
          <t>U</t>
        </is>
      </c>
      <c r="C20" s="17" t="inlineStr">
        <is>
          <t>U</t>
        </is>
      </c>
      <c r="D20" s="17" t="inlineStr">
        <is>
          <t>U</t>
        </is>
      </c>
      <c r="E20" s="17" t="inlineStr">
        <is>
          <t>U</t>
        </is>
      </c>
      <c r="F20" s="17" t="inlineStr">
        <is>
          <t>U</t>
        </is>
      </c>
      <c r="G20" s="17" t="n">
        <v>364</v>
      </c>
      <c r="H20" s="17" t="n">
        <v>431</v>
      </c>
      <c r="I20" s="17" t="n">
        <v>454</v>
      </c>
      <c r="J20" s="17" t="n">
        <v>495</v>
      </c>
      <c r="K20" s="17" t="n">
        <v>562</v>
      </c>
      <c r="L20" s="17" t="n">
        <v>577</v>
      </c>
      <c r="M20" s="17" t="n">
        <v>607</v>
      </c>
      <c r="N20" s="17" t="n">
        <v>390.9409</v>
      </c>
      <c r="O20" s="17" t="n">
        <v>531.077571</v>
      </c>
      <c r="P20" s="17" t="n">
        <v>513.410981</v>
      </c>
      <c r="Q20" s="17" t="n">
        <v>558.9862999999999</v>
      </c>
      <c r="R20" s="17" t="n">
        <v>587.656578</v>
      </c>
      <c r="S20" s="17" t="n">
        <v>625.7771240000001</v>
      </c>
      <c r="T20" s="17" t="n">
        <v>650.989685</v>
      </c>
      <c r="U20" s="17" t="n">
        <v>688.583059</v>
      </c>
      <c r="V20" s="17" t="n">
        <v>703.8437719999999</v>
      </c>
      <c r="W20" s="17" t="n">
        <v>738.4790280000001</v>
      </c>
      <c r="X20" s="17" t="n">
        <v>753.304401</v>
      </c>
      <c r="Y20" s="17" t="n">
        <v>777.7293000000001</v>
      </c>
      <c r="Z20" s="17" t="n">
        <v>843.926</v>
      </c>
      <c r="AA20" s="17" t="n">
        <v>881.048515</v>
      </c>
      <c r="AB20" s="17" t="n">
        <v>841.1854489999999</v>
      </c>
      <c r="AC20" s="20" t="n">
        <v>846.28385</v>
      </c>
      <c r="AD20" s="20" t="n">
        <v>851.338717</v>
      </c>
      <c r="AE20" s="20" t="n">
        <v>851.652382</v>
      </c>
      <c r="AF20" s="20" t="n">
        <v>863.7699</v>
      </c>
      <c r="AG20" s="20" t="n">
        <v>876</v>
      </c>
      <c r="AH20" s="20" t="n">
        <v>870</v>
      </c>
      <c r="AI20" s="20">
        <f>TREND(AD20:AH20,$AD$2:$AH$2,$AI$2)</f>
        <v/>
      </c>
    </row>
    <row r="21" ht="16.5" customHeight="1" s="44">
      <c r="A21" s="18" t="inlineStr">
        <is>
          <t>Ferry boath</t>
        </is>
      </c>
      <c r="B21" s="17" t="inlineStr">
        <is>
          <t>U</t>
        </is>
      </c>
      <c r="C21" s="17" t="inlineStr">
        <is>
          <t>U</t>
        </is>
      </c>
      <c r="D21" s="17" t="inlineStr">
        <is>
          <t>U</t>
        </is>
      </c>
      <c r="E21" s="17" t="inlineStr">
        <is>
          <t>U</t>
        </is>
      </c>
      <c r="F21" s="17" t="inlineStr">
        <is>
          <t>U</t>
        </is>
      </c>
      <c r="G21" s="17" t="inlineStr">
        <is>
          <t>U</t>
        </is>
      </c>
      <c r="H21" s="17" t="n">
        <v>286</v>
      </c>
      <c r="I21" s="17" t="n">
        <v>282</v>
      </c>
      <c r="J21" s="17" t="n">
        <v>271</v>
      </c>
      <c r="K21" s="17" t="n">
        <v>260</v>
      </c>
      <c r="L21" s="17" t="n">
        <v>260</v>
      </c>
      <c r="M21" s="17" t="n">
        <v>260</v>
      </c>
      <c r="N21" s="17" t="n">
        <v>255.3884</v>
      </c>
      <c r="O21" s="17" t="n">
        <v>254.219242</v>
      </c>
      <c r="P21" s="17" t="n">
        <v>280.125878</v>
      </c>
      <c r="Q21" s="17" t="n">
        <v>294.714049</v>
      </c>
      <c r="R21" s="17" t="n">
        <v>298.132858</v>
      </c>
      <c r="S21" s="17" t="n">
        <v>295.331176</v>
      </c>
      <c r="T21" s="17" t="n">
        <v>301.363563</v>
      </c>
      <c r="U21" s="17" t="n">
        <v>366.843628</v>
      </c>
      <c r="V21" s="17" t="n">
        <v>356.984306</v>
      </c>
      <c r="W21" s="17" t="n">
        <v>359.198484</v>
      </c>
      <c r="X21" s="17" t="n">
        <v>359.856869</v>
      </c>
      <c r="Y21" s="17" t="n">
        <v>380.7819</v>
      </c>
      <c r="Z21" s="17" t="n">
        <v>390.4581</v>
      </c>
      <c r="AA21" s="17" t="n">
        <v>364.671729</v>
      </c>
      <c r="AB21" s="17" t="n">
        <v>389.205006</v>
      </c>
      <c r="AC21" s="20" t="n">
        <v>389.384191</v>
      </c>
      <c r="AD21" s="20" t="n">
        <v>402.115701</v>
      </c>
      <c r="AE21" s="20" t="n">
        <v>402.305934</v>
      </c>
      <c r="AF21" s="20" t="n">
        <v>414.2096</v>
      </c>
      <c r="AG21" s="20" t="n">
        <v>492</v>
      </c>
      <c r="AH21" s="20" t="n">
        <v>493</v>
      </c>
      <c r="AI21" s="20">
        <f>TREND(AD21:AH21,$AD$2:$AH$2,$AI$2)</f>
        <v/>
      </c>
    </row>
    <row r="22" ht="16.5" customFormat="1" customHeight="1" s="14">
      <c r="A22" s="18" t="inlineStr">
        <is>
          <t>Otherh,i</t>
        </is>
      </c>
      <c r="B22" s="17" t="inlineStr">
        <is>
          <t>U</t>
        </is>
      </c>
      <c r="C22" s="17" t="inlineStr">
        <is>
          <t>U</t>
        </is>
      </c>
      <c r="D22" s="17" t="inlineStr">
        <is>
          <t>U</t>
        </is>
      </c>
      <c r="E22" s="17" t="inlineStr">
        <is>
          <t>U</t>
        </is>
      </c>
      <c r="F22" s="17" t="n">
        <v>390</v>
      </c>
      <c r="G22" s="17" t="n">
        <v>439</v>
      </c>
      <c r="H22" s="17" t="n">
        <v>124</v>
      </c>
      <c r="I22" s="17" t="n">
        <v>148</v>
      </c>
      <c r="J22" s="17" t="n">
        <v>182</v>
      </c>
      <c r="K22" s="17" t="n">
        <v>251</v>
      </c>
      <c r="L22" s="17" t="n">
        <v>232</v>
      </c>
      <c r="M22" s="17" t="n">
        <v>273</v>
      </c>
      <c r="N22" s="17" t="n">
        <v>515.5963999999949</v>
      </c>
      <c r="O22" s="17" t="n">
        <v>579.2709519999989</v>
      </c>
      <c r="P22" s="17" t="n">
        <v>654.0703079999948</v>
      </c>
      <c r="Q22" s="17" t="n">
        <v>699.0164020000011</v>
      </c>
      <c r="R22" s="17" t="n">
        <v>632.4097980000079</v>
      </c>
      <c r="S22" s="17" t="n">
        <v>667.5974869999991</v>
      </c>
      <c r="T22" s="17" t="n">
        <v>682.5273949999901</v>
      </c>
      <c r="U22" s="17" t="n">
        <v>628.7970770000102</v>
      </c>
      <c r="V22" s="17" t="n">
        <v>745.1287960000045</v>
      </c>
      <c r="W22" s="17" t="n">
        <v>841.6553850000055</v>
      </c>
      <c r="X22" s="17" t="n">
        <v>890.8243649999931</v>
      </c>
      <c r="Y22" s="17" t="n">
        <v>966.1105000000025</v>
      </c>
      <c r="Z22" s="17" t="n">
        <v>1155.9272</v>
      </c>
      <c r="AA22" s="17" t="n">
        <v>1253.960289</v>
      </c>
      <c r="AB22" s="17" t="n">
        <v>1314.770915</v>
      </c>
      <c r="AC22" s="20" t="n">
        <v>1379.311722</v>
      </c>
      <c r="AD22" s="20" t="n">
        <v>1485.809925</v>
      </c>
      <c r="AE22" s="20" t="n">
        <v>1494.616537</v>
      </c>
      <c r="AF22" s="20" t="n">
        <v>1534.018</v>
      </c>
      <c r="AG22" s="20" t="n">
        <v>1546</v>
      </c>
      <c r="AH22" s="20" t="n">
        <v>1529</v>
      </c>
      <c r="AI22" s="20">
        <f>TREND(AD22:AH22,$AD$2:$AH$2,$AI$2)</f>
        <v/>
      </c>
    </row>
    <row r="23" ht="16.5" customHeight="1" s="44">
      <c r="A23" s="23" t="inlineStr">
        <is>
          <t>Rail</t>
        </is>
      </c>
      <c r="B23" s="17" t="n"/>
      <c r="C23" s="17" t="n"/>
      <c r="D23" s="17" t="n"/>
      <c r="E23" s="17" t="n"/>
      <c r="F23" s="17" t="n"/>
      <c r="G23" s="17" t="n"/>
      <c r="H23" s="17" t="n"/>
      <c r="I23" s="17" t="n"/>
      <c r="J23" s="17" t="n"/>
      <c r="K23" s="17" t="n"/>
      <c r="L23" s="17" t="n"/>
      <c r="M23" s="17" t="n"/>
      <c r="N23" s="17" t="n"/>
      <c r="O23" s="17" t="n"/>
      <c r="P23" s="17" t="n"/>
      <c r="Q23" s="20" t="n"/>
      <c r="R23" s="20" t="n"/>
      <c r="S23" s="20" t="n"/>
      <c r="T23" s="20" t="n"/>
      <c r="U23" s="20" t="n"/>
      <c r="V23" s="20" t="n"/>
      <c r="W23" s="20" t="n"/>
      <c r="X23" s="20" t="n"/>
      <c r="Y23" s="20" t="n"/>
      <c r="Z23" s="20" t="n"/>
      <c r="AA23" s="20" t="n"/>
      <c r="AB23" s="20" t="n"/>
      <c r="AC23" s="20" t="n"/>
      <c r="AD23" s="20" t="n"/>
      <c r="AE23" s="20" t="n"/>
      <c r="AF23" s="20" t="n"/>
      <c r="AG23" s="20" t="n"/>
      <c r="AH23" s="20" t="n"/>
      <c r="AI23" s="20" t="n"/>
    </row>
    <row r="24" ht="16.5" customHeight="1" s="44">
      <c r="A24" s="22" t="inlineStr">
        <is>
          <t>Intercity/Amtrakj</t>
        </is>
      </c>
      <c r="B24" s="17" t="n">
        <v>17064</v>
      </c>
      <c r="C24" s="17" t="n">
        <v>13260</v>
      </c>
      <c r="D24" s="17" t="n">
        <v>6179</v>
      </c>
      <c r="E24" s="17" t="n">
        <v>3931</v>
      </c>
      <c r="F24" s="17" t="n">
        <v>4503</v>
      </c>
      <c r="G24" s="17" t="n">
        <v>4825</v>
      </c>
      <c r="H24" s="17" t="n">
        <v>6057</v>
      </c>
      <c r="I24" s="17" t="n">
        <v>6273</v>
      </c>
      <c r="J24" s="17" t="n">
        <v>6091</v>
      </c>
      <c r="K24" s="17" t="n">
        <v>6199</v>
      </c>
      <c r="L24" s="17" t="n">
        <v>5921</v>
      </c>
      <c r="M24" s="17" t="n">
        <v>5545</v>
      </c>
      <c r="N24" s="17" t="n">
        <v>5050</v>
      </c>
      <c r="O24" s="17" t="n">
        <v>5166</v>
      </c>
      <c r="P24" s="17" t="n">
        <v>5304</v>
      </c>
      <c r="Q24" s="20" t="n">
        <v>5330</v>
      </c>
      <c r="R24" s="21" t="n">
        <v>5573.991695</v>
      </c>
      <c r="S24" s="21" t="n">
        <v>5570.567754</v>
      </c>
      <c r="T24" s="21" t="n">
        <v>5337.818496</v>
      </c>
      <c r="U24" s="20" t="n">
        <v>5679.932719</v>
      </c>
      <c r="V24" s="20" t="n">
        <v>5510.882497</v>
      </c>
      <c r="W24" s="20" t="n">
        <v>5381.369663</v>
      </c>
      <c r="X24" s="20" t="n">
        <v>5409.802423</v>
      </c>
      <c r="Y24" s="20" t="n">
        <v>5784.250356</v>
      </c>
      <c r="Z24" s="17" t="n">
        <v>6178.506195</v>
      </c>
      <c r="AA24" s="17" t="n">
        <v>5914.096067</v>
      </c>
      <c r="AB24" s="17" t="n">
        <v>6419.705466</v>
      </c>
      <c r="AC24" s="20" t="n">
        <v>6567.839091</v>
      </c>
      <c r="AD24" s="20" t="n">
        <v>6752.432476</v>
      </c>
      <c r="AE24" s="20" t="n">
        <v>7283.10492</v>
      </c>
      <c r="AF24" s="20" t="n">
        <v>6674.681801</v>
      </c>
      <c r="AG24" s="20" t="n">
        <v>6536</v>
      </c>
      <c r="AH24" s="20" t="n">
        <v>6520</v>
      </c>
      <c r="AI24" s="20">
        <f>TREND(AD24:AH24,$AD$2:$AH$2,$AI$2)</f>
        <v/>
      </c>
    </row>
    <row r="25" ht="16.5" customFormat="1" customHeight="1" s="14">
      <c r="A25" s="18" t="inlineStr">
        <is>
          <t>Commuter rail</t>
        </is>
      </c>
      <c r="B25" s="17" t="n">
        <v>4197</v>
      </c>
      <c r="C25" s="17" t="n">
        <v>4128</v>
      </c>
      <c r="D25" s="17" t="n">
        <v>4592</v>
      </c>
      <c r="E25" s="17" t="n">
        <v>4513</v>
      </c>
      <c r="F25" s="17" t="n">
        <v>6516</v>
      </c>
      <c r="G25" s="17" t="n">
        <v>6534</v>
      </c>
      <c r="H25" s="17" t="n">
        <v>7082</v>
      </c>
      <c r="I25" s="17" t="n">
        <v>7344</v>
      </c>
      <c r="J25" s="17" t="n">
        <v>7320</v>
      </c>
      <c r="K25" s="17" t="n">
        <v>6940</v>
      </c>
      <c r="L25" s="17" t="n">
        <v>7996</v>
      </c>
      <c r="M25" s="17" t="n">
        <v>8244</v>
      </c>
      <c r="N25" s="17" t="n">
        <v>8350.4013</v>
      </c>
      <c r="O25" s="17" t="n">
        <v>8037.485898000001</v>
      </c>
      <c r="P25" s="17" t="n">
        <v>8702.258912000001</v>
      </c>
      <c r="Q25" s="17" t="n">
        <v>8764.016989</v>
      </c>
      <c r="R25" s="17" t="n">
        <v>9399.872963</v>
      </c>
      <c r="S25" s="17" t="n">
        <v>9543.564255000001</v>
      </c>
      <c r="T25" s="17" t="n">
        <v>9499.828702999999</v>
      </c>
      <c r="U25" s="17" t="n">
        <v>9555.383124</v>
      </c>
      <c r="V25" s="17" t="n">
        <v>9715.278889000001</v>
      </c>
      <c r="W25" s="17" t="n">
        <v>9470.133247</v>
      </c>
      <c r="X25" s="17" t="n">
        <v>10358.926487</v>
      </c>
      <c r="Y25" s="17" t="n">
        <v>11136.8219</v>
      </c>
      <c r="Z25" s="17" t="n">
        <v>11031.9995</v>
      </c>
      <c r="AA25" s="17" t="n">
        <v>11129.418953</v>
      </c>
      <c r="AB25" s="17" t="n">
        <v>10773.7353</v>
      </c>
      <c r="AC25" s="20" t="n">
        <v>11314.228574</v>
      </c>
      <c r="AD25" s="20" t="n">
        <v>11120.63185</v>
      </c>
      <c r="AE25" s="20" t="n">
        <v>11735.558829</v>
      </c>
      <c r="AF25" s="20" t="n">
        <v>11599.8469</v>
      </c>
      <c r="AG25" s="20" t="n">
        <v>11759</v>
      </c>
      <c r="AH25" s="20" t="n">
        <v>11840</v>
      </c>
      <c r="AI25" s="20">
        <f>TREND(AD25:AH25,$AD$2:$AH$2,$AI$2)</f>
        <v/>
      </c>
    </row>
    <row r="26" ht="16.5" customFormat="1" customHeight="1" s="14">
      <c r="A26" s="18" t="inlineStr">
        <is>
          <t>Transit- Light railg</t>
        </is>
      </c>
      <c r="B26" s="17" t="inlineStr">
        <is>
          <t>U</t>
        </is>
      </c>
      <c r="C26" s="17" t="inlineStr">
        <is>
          <t>U</t>
        </is>
      </c>
      <c r="D26" s="17" t="inlineStr">
        <is>
          <t>U</t>
        </is>
      </c>
      <c r="E26" s="17" t="inlineStr">
        <is>
          <t>U</t>
        </is>
      </c>
      <c r="F26" s="17" t="n">
        <v>381</v>
      </c>
      <c r="G26" s="17" t="n">
        <v>350</v>
      </c>
      <c r="H26" s="17" t="n">
        <v>571</v>
      </c>
      <c r="I26" s="17" t="n">
        <v>662</v>
      </c>
      <c r="J26" s="17" t="n">
        <v>701</v>
      </c>
      <c r="K26" s="17" t="n">
        <v>705</v>
      </c>
      <c r="L26" s="17" t="n">
        <v>833</v>
      </c>
      <c r="M26" s="17" t="n">
        <v>860</v>
      </c>
      <c r="N26" s="17" t="n">
        <v>955.2451</v>
      </c>
      <c r="O26" s="17" t="n">
        <v>1023.708132</v>
      </c>
      <c r="P26" s="17" t="n">
        <v>1115.35194</v>
      </c>
      <c r="Q26" s="17" t="n">
        <v>1190.168551</v>
      </c>
      <c r="R26" s="17" t="n">
        <v>1339.431795</v>
      </c>
      <c r="S26" s="17" t="n">
        <v>1427.305259</v>
      </c>
      <c r="T26" s="17" t="n">
        <v>1431.672537</v>
      </c>
      <c r="U26" s="17" t="n">
        <v>1476.032632</v>
      </c>
      <c r="V26" s="17" t="n">
        <v>1576.197658</v>
      </c>
      <c r="W26" s="17" t="n">
        <v>1699.583849</v>
      </c>
      <c r="X26" s="17" t="n">
        <v>1865.7202</v>
      </c>
      <c r="Y26" s="17" t="n">
        <v>1930.2944</v>
      </c>
      <c r="Z26" s="17" t="n">
        <v>2081.0626</v>
      </c>
      <c r="AA26" s="17" t="n">
        <v>2196.117518</v>
      </c>
      <c r="AB26" s="17" t="n">
        <v>2172.747153</v>
      </c>
      <c r="AC26" s="20" t="n">
        <v>2363.430715</v>
      </c>
      <c r="AD26" s="20" t="n">
        <v>2488.847926</v>
      </c>
      <c r="AE26" s="20" t="n">
        <v>2564.625659</v>
      </c>
      <c r="AF26" s="20" t="n">
        <v>2674.5208</v>
      </c>
      <c r="AG26" s="20" t="n">
        <v>2645</v>
      </c>
      <c r="AH26" s="20" t="n">
        <v>2775</v>
      </c>
      <c r="AI26" s="20">
        <f>TREND(AD26:AH26,$AD$2:$AH$2,$AI$2)</f>
        <v/>
      </c>
    </row>
    <row r="27" ht="16.5" customFormat="1" customHeight="1" s="14" thickBot="1">
      <c r="A27" s="18" t="inlineStr">
        <is>
          <t>Transit- Heavy rail</t>
        </is>
      </c>
      <c r="B27" s="17" t="inlineStr">
        <is>
          <t>U</t>
        </is>
      </c>
      <c r="C27" s="17" t="inlineStr">
        <is>
          <t>U</t>
        </is>
      </c>
      <c r="D27" s="17" t="inlineStr">
        <is>
          <t>U</t>
        </is>
      </c>
      <c r="E27" s="17" t="inlineStr">
        <is>
          <t>U</t>
        </is>
      </c>
      <c r="F27" s="17" t="n">
        <v>10558</v>
      </c>
      <c r="G27" s="17" t="n">
        <v>10427</v>
      </c>
      <c r="H27" s="17" t="n">
        <v>11475</v>
      </c>
      <c r="I27" s="17" t="n">
        <v>10528</v>
      </c>
      <c r="J27" s="17" t="n">
        <v>10737</v>
      </c>
      <c r="K27" s="17" t="n">
        <v>10231</v>
      </c>
      <c r="L27" s="17" t="n">
        <v>10668</v>
      </c>
      <c r="M27" s="17" t="n">
        <v>10559</v>
      </c>
      <c r="N27" s="17" t="n">
        <v>11530.2203</v>
      </c>
      <c r="O27" s="17" t="n">
        <v>12056.0676</v>
      </c>
      <c r="P27" s="17" t="n">
        <v>12284.382322</v>
      </c>
      <c r="Q27" s="17" t="n">
        <v>12902.056581</v>
      </c>
      <c r="R27" s="16" t="n">
        <v>13843.512075</v>
      </c>
      <c r="S27" s="16" t="n">
        <v>14178.091572</v>
      </c>
      <c r="T27" s="16" t="n">
        <v>13663.224326</v>
      </c>
      <c r="U27" s="16" t="n">
        <v>13606.195594</v>
      </c>
      <c r="V27" s="16" t="n">
        <v>14354.281087</v>
      </c>
      <c r="W27" s="16" t="n">
        <v>14417.698761</v>
      </c>
      <c r="X27" s="16" t="n">
        <v>14721.465516</v>
      </c>
      <c r="Y27" s="16" t="n">
        <v>16137.9522</v>
      </c>
      <c r="Z27" s="16" t="n">
        <v>16849.9198</v>
      </c>
      <c r="AA27" s="16" t="n">
        <v>16805.10997</v>
      </c>
      <c r="AB27" s="16" t="n">
        <v>16406.938678</v>
      </c>
      <c r="AC27" s="15" t="n">
        <v>17316.613255</v>
      </c>
      <c r="AD27" s="15" t="n">
        <v>17516.432842</v>
      </c>
      <c r="AE27" s="15" t="n">
        <v>18004.627035</v>
      </c>
      <c r="AF27" s="15" t="n">
        <v>18339.0487</v>
      </c>
      <c r="AG27" s="15" t="n">
        <v>18400</v>
      </c>
      <c r="AH27" s="15" t="n">
        <v>18474</v>
      </c>
      <c r="AI27" s="15">
        <f>TREND(AD27:AH27,$AD$2:$AH$2,$AI$2)</f>
        <v/>
      </c>
    </row>
    <row r="28" ht="12.75" customFormat="1" customHeight="1" s="95">
      <c r="A28" s="87" t="inlineStr">
        <is>
          <t>KEY: N = data do not exist; R = revised; U = data are not available.</t>
        </is>
      </c>
      <c r="B28" s="112" t="n"/>
      <c r="C28" s="112" t="n"/>
      <c r="D28" s="112" t="n"/>
      <c r="E28" s="112" t="n"/>
      <c r="F28" s="112" t="n"/>
      <c r="G28" s="112" t="n"/>
      <c r="H28" s="112" t="n"/>
      <c r="I28" s="112" t="n"/>
      <c r="J28" s="112" t="n"/>
      <c r="K28" s="112" t="n"/>
      <c r="L28" s="112" t="n"/>
      <c r="M28" s="112" t="n"/>
      <c r="N28" s="112" t="n"/>
      <c r="O28" s="112" t="n"/>
      <c r="P28" s="112" t="n"/>
      <c r="Q28" s="112" t="n"/>
      <c r="R28" s="112" t="n"/>
      <c r="S28" s="112" t="n"/>
      <c r="T28" s="112" t="n"/>
      <c r="U28" s="112" t="n"/>
      <c r="V28" s="112" t="n"/>
      <c r="W28" s="112" t="n"/>
      <c r="X28" s="112" t="n"/>
      <c r="Y28" s="112" t="n"/>
      <c r="Z28" s="112" t="n"/>
    </row>
    <row r="29" ht="12.75" customFormat="1" customHeight="1" s="13">
      <c r="A29" s="88" t="n"/>
    </row>
    <row r="30" ht="12.75" customFormat="1" customHeight="1" s="95">
      <c r="A30" s="90" t="inlineStr">
        <is>
          <t>a 1960-2006 data are for Passenger Cars and Other 2-axle, 4-tire vehicles, respectively. Data for 1960-2006 are not comparable to data for 2007-15.</t>
        </is>
      </c>
    </row>
    <row r="31" ht="38.25" customFormat="1" customHeight="1" s="95">
      <c r="A31" s="90" t="inlineStr">
        <is>
          <t>b U.S. Department of Transportation, Federal Highway Administration (FHWA), provides data separately for Light duty vehicle, short wheel base (formerly Passenger car) and Motorcycle in its annual Highway Statistics series. However, the 1995 summary report provides updated data for Light duty vehicle, short wheel base (formerly Passenger car) and Motorcycle combined. Light duty vehicle, short wheel base (formerly Passenger car) figures in this table were computed by U.S. Department of Transportation, Bureau of Transportation Statistics, by subtracting the most current motorcycle figures from the aggregate Light duty vehicle, short wheel base (formerly Passenger car) and Motorcycle figures.</t>
        </is>
      </c>
    </row>
    <row r="32" ht="12.75" customFormat="1" customHeight="1" s="95">
      <c r="A32" s="90" t="inlineStr">
        <is>
          <t>c 1960-65, Motorcycle data are included in Light duty vehicle, short wheel base (formerly Passenger car), and Long duty vehicle, long wheel base (formerly Other 2-axle 4-tire vehicle) data are included in Single-unit 2-axle 6-tire or more Truck.</t>
        </is>
      </c>
    </row>
    <row r="33" ht="12.75" customFormat="1" customHeight="1" s="95">
      <c r="A33" s="90" t="inlineStr">
        <is>
          <t>d In July 1997, the FHWA published revised vehicle-miles data for the highway modes for many years. The major change reflected the reassignment of some vehicles from the Passenger cars category to the Other 2-axle 4-tire vehicles category.  This category was calculated prior to rounding.</t>
        </is>
      </c>
    </row>
    <row r="34" ht="12.75" customFormat="1" customHeight="1" s="95">
      <c r="A34" s="90" t="inlineStr">
        <is>
          <t>e Motor bus, intercity bus, transit and demand response figures are also included in the Bus figure for highway. As of 2011, motor bus category includes motor bus, commuter bus and bus rapid transit.</t>
        </is>
      </c>
    </row>
    <row r="35" ht="25.5" customFormat="1" customHeight="1" s="95">
      <c r="A35" s="90" t="inlineStr">
        <is>
          <t xml:space="preserve">f Prior to 1985, excludes Demand response and most rural and smaller systems funded via Sections 18 and 16(b)2, Federal Transit Act. The series is not continuous between 1980 and 1985. Transit rail modes are measured in car-miles. Car-miles measure individual vehicle-miles in a train. A 10-car train traveling 1 mile would equal 1 train-mile and 10 car-miles. </t>
        </is>
      </c>
    </row>
    <row r="36" ht="12.75" customFormat="1" customHeight="1" s="95">
      <c r="A36" s="91" t="inlineStr">
        <is>
          <t>g Beginning in 2011, Light rail includes Light Rail, Street Car Rail, and Hybrid Rail.</t>
        </is>
      </c>
    </row>
    <row r="37" ht="12.75" customFormat="1" customHeight="1" s="95">
      <c r="A37" s="90" t="inlineStr">
        <is>
          <t>h Ferry boat included with Other under Transit for 1980 and 1985.</t>
        </is>
      </c>
    </row>
    <row r="38" ht="12.75" customFormat="1" customHeight="1" s="95">
      <c r="A38" s="90" t="inlineStr">
        <is>
          <t>i Other includes Aerial Tramway, Alaska Railroad, Bus Rapid Transit, Cable Car, Commuter Bus, Demand Response - Taxi, Inclined Plane, Monorail/Automated Guideway, Publico and Vanpool.</t>
        </is>
      </c>
    </row>
    <row r="39" ht="12.75" customFormat="1" customHeight="1" s="95">
      <c r="A39" s="90" t="inlineStr">
        <is>
          <t>j National Passenger Railroad Corporation (Amtrak) began operations in 1971. Does not include contract commuter passengers.</t>
        </is>
      </c>
    </row>
    <row r="40" ht="12.75" customFormat="1" customHeight="1" s="95">
      <c r="A40" s="95" t="n"/>
    </row>
    <row r="41" ht="12.75" customFormat="1" customHeight="1" s="95">
      <c r="A41" s="96" t="inlineStr">
        <is>
          <t>NOTES</t>
        </is>
      </c>
    </row>
    <row r="42" ht="38.25" customFormat="1" customHeight="1" s="95">
      <c r="A42" s="92" t="inlineStr">
        <is>
          <t xml:space="preserve">Air carrier passenger-miles are computed by summing the products of the aircraft-miles flown on each inter airport segment multiplied by the number of passengers carried on that segment. Highway passenger-miles from 1960 to 1994 are calculated by multiplying vehicle-miles of travel as cited by FHWA by the average number of occupants for each vehicle type. Average vehicle occupancy rates are based on various sources, such as the National Household Travel Survey, conducted by the Federal Highway Administration, and the Vehicle Inventory and Use Survey, conducted by the Bureau of the Census. Transit passenger-miles are the cumulative sum of the distances ridden by each passenger. Rail passenger-miles represent the movement of 1 passenger for 1 mile. </t>
        </is>
      </c>
    </row>
    <row r="43" ht="51" customFormat="1" customHeight="1" s="95">
      <c r="A43" s="92" t="inlineStr">
        <is>
          <t>In July 1997, the U.S. Department of Transportation, Federal Highway Administration published revised passenger-miles data for the highway modes for a number of years. The major change reflected the reassignment of some vehicles from the Passenger car category to the Other 2-axle 4-tire vehicle category. Passenger-miles for passenger car, motorcycle, and other 2-axle 4-tire vehicles were derived by multiplying vehicle-miles for these vehicles by average vehicle occupancy rates, provided by the Nationwide Personal Transportation Survey (1977, 1983, and 1995) and the National Household Travel Survey (2001). Again in March 2011, the methodology and data categories of the Highway Statistics series were updated. The new category Light duty vehicle, short wheel base includes passenger cars, light trucks, vans, and sport utility vehicles (SUVs) with a wheel base equal to or less than 121 inches. The new category Light duty vehicle, long wheel base includes large passenger cars, pickup trucks, vans, and SUVs with a wheel base longer than 121 inches. The data are revised with the new methodology back to the year 2000, so the data from 1980-99 are not comparable. In addition, this edition of table 1-40 is not comparable to previous editions.</t>
        </is>
      </c>
    </row>
    <row r="44" ht="12.75" customFormat="1" customHeight="1" s="95">
      <c r="A44" s="98" t="inlineStr">
        <is>
          <t>The FHWA estimates national trends by using State reported Highway Performance and Monitoring System (HPMS) data, fuel consumption data, vehicle registration data, other data such as the R. L. Polk vehicle data, and a host of modeling techniques.</t>
        </is>
      </c>
    </row>
    <row r="45" ht="12.75" customFormat="1" customHeight="1" s="95">
      <c r="A45" s="99" t="inlineStr">
        <is>
          <t>2007 data for Bus, Paratransit (Demand responsive), and Other are not comparable to earlier years due to change in the method of data collection and estimation by the American Public Transportation Association (APTA).</t>
        </is>
      </c>
    </row>
    <row r="46" ht="12.75" customFormat="1" customHeight="1" s="95">
      <c r="A46" s="100" t="inlineStr">
        <is>
          <t>Transit data from 1996 and after are not comparable to the data for earlier years or to the data published in previous editions of the report due to different data sources used.</t>
        </is>
      </c>
    </row>
    <row r="47" ht="12.75" customFormat="1" customHeight="1" s="95">
      <c r="A47" s="92" t="inlineStr">
        <is>
          <t>Numbers may not add to totals due to rounding.</t>
        </is>
      </c>
    </row>
    <row r="48" ht="12.75" customFormat="1" customHeight="1" s="95">
      <c r="A48" s="101" t="n"/>
    </row>
    <row r="49" ht="12.75" customFormat="1" customHeight="1" s="95">
      <c r="A49" s="93" t="inlineStr">
        <is>
          <t>SOURCES</t>
        </is>
      </c>
    </row>
    <row r="50" ht="12.75" customFormat="1" customHeight="1" s="95">
      <c r="A50" s="93" t="inlineStr">
        <is>
          <t>Air:</t>
        </is>
      </c>
    </row>
    <row r="51" ht="12.75" customFormat="1" customHeight="1" s="95">
      <c r="A51" s="94" t="inlineStr">
        <is>
          <t>Air carrier, domestic, all services:</t>
        </is>
      </c>
    </row>
    <row r="52" ht="12.75" customFormat="1" customHeight="1" s="95">
      <c r="A52" s="84" t="inlineStr">
        <is>
          <t>1960: Civil Aeronautics Board, Handbook of Airline Statistics, 1969 (Washington, DC: 1970), part III, table 2.</t>
        </is>
      </c>
    </row>
    <row r="53" ht="12.75" customFormat="1" customHeight="1" s="95">
      <c r="A53" s="84" t="inlineStr">
        <is>
          <t>1965-70: Ibid., Handbook of Airline Statistics, 1973 (Washington, DC: 1974), part III, table 2.</t>
        </is>
      </c>
    </row>
    <row r="54" ht="12.75" customFormat="1" customHeight="1" s="95">
      <c r="A54" s="101" t="inlineStr">
        <is>
          <t>1975-2015: U.S. Department of Transportation, Bureau of Transportation Statistics, Office of Airline Information, Air Carrier Summary : T1: U.S. Air Carrier Traffic And Capacity Summary by Service Class, available at http://www.transtats.bts.gov/Fields.asp?Table_ID=264 as of Mar. 28, 2017.</t>
        </is>
      </c>
    </row>
    <row r="55" ht="12.75" customFormat="1" customHeight="1" s="95">
      <c r="A55" s="86" t="inlineStr">
        <is>
          <t>Highway:</t>
        </is>
      </c>
    </row>
    <row r="56" ht="12.75" customFormat="1" customHeight="1" s="95">
      <c r="A56" s="94" t="inlineStr">
        <is>
          <t>Passenger car and motorcycle:</t>
        </is>
      </c>
    </row>
    <row r="57" ht="12.75" customFormat="1" customHeight="1" s="95">
      <c r="A57" s="101" t="inlineStr">
        <is>
          <t xml:space="preserve">1960-94: U.S. Department of Transportation, Federal Highway Administration, Highway Statistics Summary to 1995, table VM-201A, available at http://www.fhwa.dot.gov/policyinformation/statistics.cfm as of May 6, 2011. </t>
        </is>
      </c>
    </row>
    <row r="58" ht="12.75" customFormat="1" customHeight="1" s="95">
      <c r="A58" s="84" t="inlineStr">
        <is>
          <t>1995-99: Ibid., Highway Statistics (Washington, DC: Annual Issues), table VM-1, available at http://www.fhwa.dot.gov/policyinformation/statistics.cfm as of May 6, 2011.</t>
        </is>
      </c>
    </row>
    <row r="59" ht="12.75" customFormat="1" customHeight="1" s="95">
      <c r="A59" s="94" t="inlineStr">
        <is>
          <t>Light duty vehicle, short wheel base:</t>
        </is>
      </c>
    </row>
    <row r="60" ht="12.75" customFormat="1" customHeight="1" s="95">
      <c r="A60" s="84" t="inlineStr">
        <is>
          <t>2000-15: U.S. Department of Transportation, Federal Highway Administration, Highway Statistics (Washington, DC: Annual Issues), table VM-1, available at http://www.fhwa.dot.gov/policyinformation/statistics.cfm as of Mar. 28, 2017.</t>
        </is>
      </c>
    </row>
    <row r="61" ht="12.75" customFormat="1" customHeight="1" s="95">
      <c r="A61" s="94" t="inlineStr">
        <is>
          <t>Motorcycle:</t>
        </is>
      </c>
    </row>
    <row r="62" ht="12.75" customFormat="1" customHeight="1" s="95">
      <c r="A62" s="84" t="inlineStr">
        <is>
          <t>1970-80: U.S. Department of Transportation, Federal Highway Administration, Highway Statistics Summary to 1985 (Washington, DC: 1986), table VM-201A.</t>
        </is>
      </c>
    </row>
    <row r="63" ht="12.75" customFormat="1" customHeight="1" s="95">
      <c r="A63" s="84" t="inlineStr">
        <is>
          <t>1985-2015:  Ibid., Highway Statistics (Washington, DC: Annual Issues), table VM-1, available at http://www.fhwa.dot.gov/policyinformation/statistics.cfm as of Mar. 28, 2017.</t>
        </is>
      </c>
    </row>
    <row r="64" ht="12.75" customFormat="1" customHeight="1" s="95">
      <c r="A64" s="94" t="inlineStr">
        <is>
          <t>Other 2-axle 4-tire vehicle:</t>
        </is>
      </c>
    </row>
    <row r="65" ht="12.75" customFormat="1" customHeight="1" s="95">
      <c r="A65" s="101" t="inlineStr">
        <is>
          <t xml:space="preserve">1970-94: U.S. Department of Transportation, Federal Highway Administration, Highway Statistics Summary to 1995, table VM-201A, available at http://www.fhwa.dot.gov/policyinformation/statistics.cfm as of May 6, 2011. </t>
        </is>
      </c>
    </row>
    <row r="66" ht="12.75" customFormat="1" customHeight="1" s="95">
      <c r="A66" s="84" t="inlineStr">
        <is>
          <t>1995-99: Ibid., Highway Statistics (Washington, DC: Annual Issues), table VM-1, available at http://www.fhwa.dot.gov/policyinformation/statistics.cfm as of May 6, 2011.</t>
        </is>
      </c>
    </row>
    <row r="67" ht="12.75" customFormat="1" customHeight="1" s="95">
      <c r="A67" s="94" t="inlineStr">
        <is>
          <t>Light duty vehicle, long wheel base:</t>
        </is>
      </c>
    </row>
    <row r="68" ht="12.75" customFormat="1" customHeight="1" s="95">
      <c r="A68" s="84" t="inlineStr">
        <is>
          <t>2000-15: U.S. Department of Transportation, Federal Highway Administration, Highway Statistics (Washington, DC: Annual Issues), table VM-1, available at http://www.fhwa.dot.gov/policyinformation/statistics.cfm as of Mar. 28, 2017.</t>
        </is>
      </c>
    </row>
    <row r="69" ht="12.75" customFormat="1" customHeight="1" s="95">
      <c r="A69" s="94" t="inlineStr">
        <is>
          <t>Single-unit 2-axle 6-tires or more truck, combination truck, and bus:</t>
        </is>
      </c>
    </row>
    <row r="70" ht="12.75" customFormat="1" customHeight="1" s="95">
      <c r="A70" s="101" t="inlineStr">
        <is>
          <t xml:space="preserve">1960-94: U.S. Department of Transportation, Federal Highway Administration, Highway Statistics Summary to 1995, table VM-201A, available at http://www.fhwa.dot.gov/policyinformation/statistics.cfm as of May 6, 2011. </t>
        </is>
      </c>
    </row>
    <row r="71" ht="12.75" customFormat="1" customHeight="1" s="95">
      <c r="A71" s="84" t="inlineStr">
        <is>
          <t>1995-2015: Ibid., Highway Statistics (Washington, DC: Annual Issues), table VM-1, available at http://www.fhwa.dot.gov/policyinformation/statistics.cfm as of Mar. 28, 2017.</t>
        </is>
      </c>
    </row>
    <row r="72" ht="12.75" customFormat="1" customHeight="1" s="12">
      <c r="A72" s="86" t="inlineStr">
        <is>
          <t>Transit:</t>
        </is>
      </c>
    </row>
    <row r="73" ht="12.75" customFormat="1" customHeight="1" s="12">
      <c r="A73" s="94" t="inlineStr">
        <is>
          <t>Ferryboat:</t>
        </is>
      </c>
    </row>
    <row r="74" ht="12.75" customFormat="1" customHeight="1" s="12">
      <c r="A74" s="84" t="inlineStr">
        <is>
          <t>1992: American Public Transit Association, personal communication, July 19, 2000.</t>
        </is>
      </c>
    </row>
    <row r="75" ht="12.75" customFormat="1" customHeight="1" s="12">
      <c r="A75" s="84" t="inlineStr">
        <is>
          <t>1993-95: American Public Transit Association, personal communication, Aug. 13, 2001.</t>
        </is>
      </c>
    </row>
    <row r="76" ht="12.75" customFormat="1" customHeight="1" s="95">
      <c r="A76" s="84" t="inlineStr">
        <is>
          <t>1996-2014: U.S. Department of Transportation, Federal Transit Administration, National Transit Database, Table 19, available at http://www.ntdprogram.gov/ntdprogram/data.htm as of Apr. 26, 2016.</t>
        </is>
      </c>
    </row>
    <row r="77" ht="12.75" customHeight="1" s="44">
      <c r="A77" s="94" t="inlineStr">
        <is>
          <t>All other data:</t>
        </is>
      </c>
    </row>
    <row r="78" ht="12.75" customFormat="1" customHeight="1" s="95">
      <c r="A78" s="84" t="inlineStr">
        <is>
          <t>1960-1995: American Public Transportation Association, Public Transportation Fact Book (Washington, DC: Annual Issues), table 2 and similar tables in earlier editions.</t>
        </is>
      </c>
    </row>
    <row r="79" ht="12.75" customFormat="1" customHeight="1" s="12">
      <c r="A79" s="84" t="inlineStr">
        <is>
          <t>1996-2014: U.S. Department of Transportation, Federal Transit Administration, National Transit Database, Table 19, available at http://www.ntdprogram.gov/ntdprogram/data.htm as of Apr. 26, 2016.</t>
        </is>
      </c>
    </row>
    <row r="80" ht="12.75" customFormat="1" customHeight="1" s="95">
      <c r="A80" s="86" t="inlineStr">
        <is>
          <t>Rail, Intercity / Amtrak:</t>
        </is>
      </c>
    </row>
    <row r="81" ht="12.75" customFormat="1" customHeight="1" s="95">
      <c r="A81" s="84" t="inlineStr">
        <is>
          <t>1960-80: Association of American Railroads, Railroad Facts (Washington, DC: Annual Issues).</t>
        </is>
      </c>
    </row>
    <row r="82" ht="12.75" customFormat="1" customHeight="1" s="95">
      <c r="A82" s="84" t="inlineStr">
        <is>
          <t xml:space="preserve">1985: Amtrak, Amtrak FY95 Annual Report (Washington, DC: 1996), Statistical Appendix, page 4. </t>
        </is>
      </c>
    </row>
    <row r="83" ht="12.75" customHeight="1" s="44">
      <c r="A83" s="84" t="inlineStr">
        <is>
          <t>1990-2002: Ibid., Amtrak Annual Report (Washington, DC: Annual Issues), Statistical Appendix.</t>
        </is>
      </c>
    </row>
    <row r="84" ht="12.75" customHeight="1" s="44">
      <c r="A84" s="101" t="inlineStr">
        <is>
          <t>2003-15: U.S. Department of Transportation, Federal Railroad Administration, Office of Safety Analysis, Operational Data Tables, Mar. 28, 2017.</t>
        </is>
      </c>
    </row>
  </sheetData>
  <mergeCells count="58">
    <mergeCell ref="A84:Z84"/>
    <mergeCell ref="A44:Z44"/>
    <mergeCell ref="A45:Z45"/>
    <mergeCell ref="A46:Z46"/>
    <mergeCell ref="A47:Z47"/>
    <mergeCell ref="A48:Z48"/>
    <mergeCell ref="A79:Z79"/>
    <mergeCell ref="A80:Z80"/>
    <mergeCell ref="A81:Z81"/>
    <mergeCell ref="A82:Z82"/>
    <mergeCell ref="A83:Z83"/>
    <mergeCell ref="A74:Z74"/>
    <mergeCell ref="A75:Z75"/>
    <mergeCell ref="A76:Z76"/>
    <mergeCell ref="A77:Z77"/>
    <mergeCell ref="A78:Z78"/>
    <mergeCell ref="A72:Z72"/>
    <mergeCell ref="A73:Z73"/>
    <mergeCell ref="A38:Z38"/>
    <mergeCell ref="A39:Z39"/>
    <mergeCell ref="A40:Z40"/>
    <mergeCell ref="A41:Z41"/>
    <mergeCell ref="A42:Z42"/>
    <mergeCell ref="A67:Z67"/>
    <mergeCell ref="A68:Z68"/>
    <mergeCell ref="A69:Z69"/>
    <mergeCell ref="A70:Z70"/>
    <mergeCell ref="A71:Z71"/>
    <mergeCell ref="A62:Z62"/>
    <mergeCell ref="A63:Z63"/>
    <mergeCell ref="A64:Z64"/>
    <mergeCell ref="A65:Z65"/>
    <mergeCell ref="A51:Z51"/>
    <mergeCell ref="A33:Z33"/>
    <mergeCell ref="A34:Z34"/>
    <mergeCell ref="A56:Z56"/>
    <mergeCell ref="A66:Z66"/>
    <mergeCell ref="A57:Z57"/>
    <mergeCell ref="A58:Z58"/>
    <mergeCell ref="A59:Z59"/>
    <mergeCell ref="A60:Z60"/>
    <mergeCell ref="A61:Z61"/>
    <mergeCell ref="A1:AG1"/>
    <mergeCell ref="A52:Z52"/>
    <mergeCell ref="A53:Z53"/>
    <mergeCell ref="A54:Z54"/>
    <mergeCell ref="A55:Z55"/>
    <mergeCell ref="A28:Z28"/>
    <mergeCell ref="A29:Z29"/>
    <mergeCell ref="A30:Z30"/>
    <mergeCell ref="A31:Z31"/>
    <mergeCell ref="A32:Z32"/>
    <mergeCell ref="A35:Z35"/>
    <mergeCell ref="A36:Z36"/>
    <mergeCell ref="A37:Z37"/>
    <mergeCell ref="A43:Z43"/>
    <mergeCell ref="A49:Z49"/>
    <mergeCell ref="A50:Z50"/>
  </mergeCells>
  <pageMargins left="0.25" right="0.25" top="0.25" bottom="0.25" header="0.3" footer="0.3"/>
  <pageSetup orientation="landscape" scale="42" fitToHeight="0"/>
</worksheet>
</file>

<file path=xl/worksheets/sheet8.xml><?xml version="1.0" encoding="utf-8"?>
<worksheet xmlns="http://schemas.openxmlformats.org/spreadsheetml/2006/main">
  <sheetPr>
    <outlinePr summaryBelow="1" summaryRight="1"/>
    <pageSetUpPr/>
  </sheetPr>
  <dimension ref="A1:G11"/>
  <sheetViews>
    <sheetView workbookViewId="0">
      <selection activeCell="A1" sqref="A1"/>
    </sheetView>
  </sheetViews>
  <sheetFormatPr baseColWidth="8" defaultRowHeight="14.25"/>
  <cols>
    <col width="26.86328125" customWidth="1" style="44" min="1" max="1"/>
    <col width="16.73046875" customWidth="1" style="44" min="2" max="2"/>
    <col width="12.59765625" customWidth="1" style="44" min="3" max="3"/>
    <col width="14.1328125" customWidth="1" style="44" min="4" max="4"/>
    <col width="16.73046875" customWidth="1" style="44" min="5" max="5"/>
    <col width="16.265625" customWidth="1" style="44" min="6" max="6"/>
    <col width="15.86328125" customWidth="1" style="44" min="7" max="7"/>
  </cols>
  <sheetData>
    <row r="1">
      <c r="A1" s="52" t="inlineStr">
        <is>
          <t>Table 40: 2012 Boating Days and Hours by Boat Type in the U.S.</t>
        </is>
      </c>
    </row>
    <row r="2">
      <c r="A2" s="52" t="n"/>
    </row>
    <row r="3" ht="42.75" customHeight="1" s="44">
      <c r="A3" s="6" t="inlineStr">
        <is>
          <t>Boat Type</t>
        </is>
      </c>
      <c r="B3" s="6" t="inlineStr">
        <is>
          <t>Number of Boats Owned in the U.S. (thousands)</t>
        </is>
      </c>
      <c r="C3" s="6" t="inlineStr">
        <is>
          <t>Number of Boating Days (thousands)</t>
        </is>
      </c>
      <c r="D3" s="6" t="inlineStr">
        <is>
          <t>Number of Person-Hours (millions)</t>
        </is>
      </c>
      <c r="E3" s="6" t="inlineStr">
        <is>
          <t>Number of Days / Boat</t>
        </is>
      </c>
      <c r="F3" s="6" t="inlineStr">
        <is>
          <t>Number of Hours / Boating Day</t>
        </is>
      </c>
      <c r="G3" s="6" t="inlineStr">
        <is>
          <t>Passengers on Boat / Boating Day</t>
        </is>
      </c>
    </row>
    <row r="4">
      <c r="A4" t="inlineStr">
        <is>
          <t>All Types</t>
        </is>
      </c>
      <c r="B4" s="7" t="n">
        <v>21611</v>
      </c>
      <c r="C4" s="7" t="n">
        <v>244203</v>
      </c>
      <c r="D4" s="7" t="n">
        <v>3584</v>
      </c>
      <c r="E4" t="n">
        <v>11.3</v>
      </c>
      <c r="F4" t="n">
        <v>5.7</v>
      </c>
      <c r="G4" t="n">
        <v>2.4</v>
      </c>
    </row>
    <row r="5">
      <c r="A5" t="inlineStr">
        <is>
          <t>Powerboat</t>
        </is>
      </c>
      <c r="B5" s="7" t="n">
        <v>10147</v>
      </c>
      <c r="C5" s="7" t="n">
        <v>121865</v>
      </c>
      <c r="D5" s="7" t="n">
        <v>2035</v>
      </c>
      <c r="E5" t="n">
        <v>12</v>
      </c>
      <c r="F5" t="n">
        <v>6</v>
      </c>
      <c r="G5" t="n">
        <v>2.7</v>
      </c>
    </row>
    <row r="6">
      <c r="A6" t="inlineStr">
        <is>
          <t>Sailboat</t>
        </is>
      </c>
      <c r="B6" t="n">
        <v>735</v>
      </c>
      <c r="C6" s="7" t="n">
        <v>8137</v>
      </c>
      <c r="D6" t="n">
        <v>154</v>
      </c>
      <c r="E6" t="n">
        <v>11.1</v>
      </c>
      <c r="F6" t="n">
        <v>7.8</v>
      </c>
      <c r="G6" t="n">
        <v>2.4</v>
      </c>
    </row>
    <row r="7">
      <c r="A7" t="inlineStr">
        <is>
          <t>Pontoon Boat</t>
        </is>
      </c>
      <c r="B7" t="n">
        <v>854</v>
      </c>
      <c r="C7" s="7" t="n">
        <v>12694</v>
      </c>
      <c r="D7" t="n">
        <v>220</v>
      </c>
      <c r="E7" t="n">
        <v>14.9</v>
      </c>
      <c r="F7" t="n">
        <v>4.1</v>
      </c>
      <c r="G7" t="n">
        <v>3.8</v>
      </c>
    </row>
    <row r="8">
      <c r="A8" t="inlineStr">
        <is>
          <t>PWC</t>
        </is>
      </c>
      <c r="B8" s="7" t="n">
        <v>1704</v>
      </c>
      <c r="C8" s="7" t="n">
        <v>18728</v>
      </c>
      <c r="D8" t="n">
        <v>212</v>
      </c>
      <c r="E8" t="n">
        <v>11</v>
      </c>
      <c r="F8" t="n">
        <v>4.7</v>
      </c>
      <c r="G8" t="n">
        <v>2.3</v>
      </c>
    </row>
    <row r="9">
      <c r="A9" t="inlineStr">
        <is>
          <t>Canoe</t>
        </is>
      </c>
      <c r="B9" s="7" t="n">
        <v>2508</v>
      </c>
      <c r="C9" s="7" t="n">
        <v>21580</v>
      </c>
      <c r="D9" t="n">
        <v>362</v>
      </c>
      <c r="E9" t="n">
        <v>8.6</v>
      </c>
      <c r="F9" t="n">
        <v>6.3</v>
      </c>
      <c r="G9" t="n">
        <v>2.3</v>
      </c>
    </row>
    <row r="10">
      <c r="A10" t="inlineStr">
        <is>
          <t>Kayak</t>
        </is>
      </c>
      <c r="B10" s="7" t="n">
        <v>3916</v>
      </c>
      <c r="C10" s="7" t="n">
        <v>43741</v>
      </c>
      <c r="D10" t="n">
        <v>280</v>
      </c>
      <c r="E10" t="n">
        <v>11.2</v>
      </c>
      <c r="F10" t="n">
        <v>4.6</v>
      </c>
      <c r="G10" t="n">
        <v>1.3</v>
      </c>
    </row>
    <row r="11">
      <c r="A11" t="inlineStr">
        <is>
          <t>Row/Inflatable</t>
        </is>
      </c>
      <c r="B11" s="7" t="n">
        <v>1747</v>
      </c>
      <c r="C11" s="7" t="n">
        <v>17458</v>
      </c>
      <c r="D11" t="n">
        <v>322</v>
      </c>
      <c r="E11" t="n">
        <v>10</v>
      </c>
      <c r="F11" t="n">
        <v>6.8</v>
      </c>
      <c r="G11" t="n">
        <v>2.4</v>
      </c>
    </row>
  </sheetData>
  <pageMargins left="0.7" right="0.7" top="0.75" bottom="0.75" header="0.3" footer="0.3"/>
  <pageSetup orientation="portrait" horizontalDpi="1200" verticalDpi="1200"/>
</worksheet>
</file>

<file path=xl/worksheets/sheet9.xml><?xml version="1.0" encoding="utf-8"?>
<worksheet xmlns="http://schemas.openxmlformats.org/spreadsheetml/2006/main">
  <sheetPr>
    <outlinePr summaryBelow="1" summaryRight="1"/>
    <pageSetUpPr/>
  </sheetPr>
  <dimension ref="A1:G24"/>
  <sheetViews>
    <sheetView topLeftCell="A13" workbookViewId="0">
      <selection activeCell="F27" sqref="F27"/>
    </sheetView>
  </sheetViews>
  <sheetFormatPr baseColWidth="8" defaultRowHeight="14.25"/>
  <cols>
    <col width="41.1328125" customWidth="1" style="44" min="1" max="1"/>
    <col width="10.3984375" customWidth="1" style="41" min="2" max="6"/>
  </cols>
  <sheetData>
    <row r="1">
      <c r="A1" s="2" t="inlineStr">
        <is>
          <t>TABLE F.28 Details of the Potential Evolution of a Midsize Battery Electric Vehicle, 2010-2050</t>
        </is>
      </c>
      <c r="B1" s="45" t="n"/>
      <c r="C1" s="45" t="n"/>
      <c r="D1" s="45" t="n"/>
      <c r="E1" s="45" t="n"/>
      <c r="F1" s="45" t="n"/>
    </row>
    <row r="2">
      <c r="B2" s="43" t="n">
        <v>2010</v>
      </c>
      <c r="C2" s="43" t="inlineStr">
        <is>
          <t>2030 mid</t>
        </is>
      </c>
      <c r="D2" s="43" t="inlineStr">
        <is>
          <t>2030 opt</t>
        </is>
      </c>
      <c r="E2" s="43" t="inlineStr">
        <is>
          <t>2050 mid</t>
        </is>
      </c>
      <c r="F2" s="43" t="inlineStr">
        <is>
          <t>2050 opt</t>
        </is>
      </c>
    </row>
    <row r="3">
      <c r="A3" t="inlineStr">
        <is>
          <t>Test cycle range, miles</t>
        </is>
      </c>
      <c r="B3" s="41" t="n">
        <v>130</v>
      </c>
      <c r="C3" s="41" t="n">
        <v>130</v>
      </c>
      <c r="D3" s="41" t="n">
        <v>130</v>
      </c>
      <c r="E3" s="41" t="n">
        <v>130</v>
      </c>
      <c r="F3" s="41" t="n">
        <v>130</v>
      </c>
    </row>
    <row r="4">
      <c r="A4" t="inlineStr">
        <is>
          <t>Electric motor power, kW</t>
        </is>
      </c>
      <c r="B4" s="41" t="n">
        <v>110.8</v>
      </c>
      <c r="C4" s="41" t="n">
        <v>91.59999999999999</v>
      </c>
      <c r="D4" s="41" t="n">
        <v>85.59999999999999</v>
      </c>
      <c r="E4" s="41" t="n">
        <v>81</v>
      </c>
      <c r="F4" s="41" t="n">
        <v>71.2</v>
      </c>
    </row>
    <row r="5">
      <c r="A5" t="inlineStr">
        <is>
          <t>Fraction of braking energy recovered, %</t>
        </is>
      </c>
      <c r="C5" s="41" t="n">
        <v>87.5</v>
      </c>
      <c r="D5" s="41" t="n">
        <v>90.2</v>
      </c>
      <c r="E5" s="41" t="n">
        <v>92.5</v>
      </c>
      <c r="F5" s="41" t="n">
        <v>94</v>
      </c>
    </row>
    <row r="6">
      <c r="A6" t="inlineStr">
        <is>
          <t>Electric motor efficiency, %</t>
        </is>
      </c>
      <c r="C6" s="41" t="n">
        <v>90.7</v>
      </c>
      <c r="D6" s="41" t="n">
        <v>91.59999999999999</v>
      </c>
      <c r="E6" s="41" t="n">
        <v>92.5</v>
      </c>
      <c r="F6" s="41" t="n">
        <v>93.5</v>
      </c>
    </row>
    <row r="7">
      <c r="A7" t="inlineStr">
        <is>
          <t>Net battery charge efficiency, %</t>
        </is>
      </c>
      <c r="C7" s="41" t="n">
        <v>86.7</v>
      </c>
      <c r="D7" s="41" t="n">
        <v>87.8</v>
      </c>
      <c r="E7" s="41" t="n">
        <v>88</v>
      </c>
    </row>
    <row r="8">
      <c r="A8" t="inlineStr">
        <is>
          <t>Accessory demand, W into generator</t>
        </is>
      </c>
      <c r="B8" s="41" t="n">
        <v>152</v>
      </c>
      <c r="C8" s="41" t="n">
        <v>104.1</v>
      </c>
      <c r="D8" s="41" t="n">
        <v>98.2</v>
      </c>
      <c r="E8" s="41" t="n">
        <v>92.3</v>
      </c>
      <c r="F8" s="41" t="n">
        <v>84.59999999999999</v>
      </c>
    </row>
    <row r="9">
      <c r="A9" t="inlineStr">
        <is>
          <t>Battery depth of discharge, %</t>
        </is>
      </c>
      <c r="B9" s="41" t="n">
        <v>80</v>
      </c>
      <c r="C9" s="41" t="n">
        <v>88</v>
      </c>
      <c r="D9" s="41" t="n">
        <v>92</v>
      </c>
      <c r="E9" s="41" t="n">
        <v>90</v>
      </c>
      <c r="F9" s="41" t="n">
        <v>94</v>
      </c>
    </row>
    <row r="10">
      <c r="A10" t="inlineStr">
        <is>
          <t>Battery capacity, kWh</t>
        </is>
      </c>
      <c r="B10" s="41" t="n">
        <v>37.6</v>
      </c>
      <c r="C10" s="41" t="n">
        <v>25.8</v>
      </c>
      <c r="D10" s="41" t="n">
        <v>21.7</v>
      </c>
      <c r="E10" s="41" t="n">
        <v>19.9</v>
      </c>
      <c r="F10" s="41" t="n">
        <v>15.9</v>
      </c>
    </row>
    <row r="11">
      <c r="A11" t="inlineStr">
        <is>
          <t>Fuel economy, test mpge</t>
        </is>
      </c>
      <c r="B11" s="41" t="n">
        <v>152</v>
      </c>
      <c r="C11" s="41" t="n">
        <v>195</v>
      </c>
      <c r="D11" s="41" t="n">
        <v>225</v>
      </c>
      <c r="E11" s="41" t="n">
        <v>250</v>
      </c>
      <c r="F11" s="41" t="n">
        <v>303</v>
      </c>
    </row>
    <row r="12">
      <c r="A12" t="inlineStr">
        <is>
          <t>Fuel economy, test kWh/100 mile</t>
        </is>
      </c>
      <c r="B12" s="41" t="n">
        <v>22.1</v>
      </c>
      <c r="C12" s="41" t="n">
        <v>17.3</v>
      </c>
      <c r="D12" s="41" t="n">
        <v>15</v>
      </c>
      <c r="E12" s="41" t="n">
        <v>13.5</v>
      </c>
      <c r="F12" s="41" t="n">
        <v>11.1</v>
      </c>
    </row>
    <row r="13">
      <c r="A13" t="inlineStr">
        <is>
          <t>Battery cost, $/kWh</t>
        </is>
      </c>
      <c r="B13" s="41" t="n">
        <v>450</v>
      </c>
      <c r="C13" s="41" t="n">
        <v>250</v>
      </c>
      <c r="D13" s="41" t="n">
        <v>200</v>
      </c>
      <c r="E13" s="41" t="n">
        <v>160</v>
      </c>
      <c r="F13" s="41" t="n">
        <v>150</v>
      </c>
    </row>
    <row r="14">
      <c r="A14" t="inlineStr">
        <is>
          <t>Incremental cost versus baseline, $</t>
        </is>
      </c>
      <c r="B14" s="42" t="n">
        <v>15979</v>
      </c>
      <c r="C14" s="42" t="n">
        <v>5401</v>
      </c>
      <c r="D14" s="42" t="n">
        <v>4384</v>
      </c>
      <c r="E14" s="42" t="n">
        <v>3184</v>
      </c>
      <c r="F14" s="42" t="n">
        <v>2050</v>
      </c>
    </row>
    <row r="15">
      <c r="A15" t="inlineStr">
        <is>
          <t>Incremental cost versus conventional, $</t>
        </is>
      </c>
      <c r="B15" s="42" t="n">
        <v>15979</v>
      </c>
      <c r="C15" s="42" t="n">
        <v>2968</v>
      </c>
      <c r="D15" s="42" t="n">
        <v>2139</v>
      </c>
      <c r="E15" s="41" t="inlineStr">
        <is>
          <t>–475</t>
        </is>
      </c>
      <c r="F15" s="41" t="inlineStr">
        <is>
          <t>–1,353</t>
        </is>
      </c>
    </row>
    <row r="17">
      <c r="A17" s="2" t="inlineStr">
        <is>
          <t>Selected Fuel Economy Stats</t>
        </is>
      </c>
      <c r="B17" s="45" t="n"/>
      <c r="C17" s="45" t="n"/>
      <c r="D17" s="45" t="n"/>
    </row>
    <row r="18">
      <c r="B18" s="41" t="n">
        <v>2010</v>
      </c>
      <c r="C18" s="41" t="n">
        <v>2030</v>
      </c>
      <c r="D18" s="41" t="n">
        <v>2050</v>
      </c>
    </row>
    <row r="19">
      <c r="A19" t="inlineStr">
        <is>
          <t>Fuel economy, test mpge</t>
        </is>
      </c>
      <c r="B19" s="41">
        <f>B11</f>
        <v/>
      </c>
      <c r="C19" s="41">
        <f>C11</f>
        <v/>
      </c>
      <c r="D19" s="41">
        <f>E11</f>
        <v/>
      </c>
    </row>
    <row r="21">
      <c r="B21" s="41" t="n">
        <v>2017</v>
      </c>
    </row>
    <row r="22">
      <c r="A22" t="inlineStr">
        <is>
          <t>Fuel Economy, 2016 (est.), mid scenario</t>
        </is>
      </c>
      <c r="B22" s="41">
        <f>TREND(B19:C19,B18:C18,B21)</f>
        <v/>
      </c>
    </row>
    <row r="24">
      <c r="A24" t="inlineStr">
        <is>
          <t>% Improvement, 2017-2050</t>
        </is>
      </c>
      <c r="B24" s="113">
        <f>(D19-B22)/B22</f>
        <v/>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Jeffrey Rissman</dc:creator>
  <dcterms:created xmlns:dcterms="http://purl.org/dc/terms/" xmlns:xsi="http://www.w3.org/2001/XMLSchema-instance" xsi:type="dcterms:W3CDTF">2017-06-26T22:04:22Z</dcterms:created>
  <dcterms:modified xmlns:dcterms="http://purl.org/dc/terms/" xmlns:xsi="http://www.w3.org/2001/XMLSchema-instance" xsi:type="dcterms:W3CDTF">2020-07-06T21:10:51Z</dcterms:modified>
  <cp:lastModifiedBy>Olivia Ashmoore</cp:lastModifiedBy>
</cp:coreProperties>
</file>