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externalLink+xml" PartName="/xl/externalLinks/externalLink1.xml"/>
  <Override ContentType="application/vnd.openxmlformats-officedocument.spreadsheetml.externalLink+xml" PartName="/xl/externalLinks/externalLink2.xml"/>
  <Override ContentType="application/vnd.openxmlformats-officedocument.spreadsheetml.externalLink+xml" PartName="/xl/externalLinks/externalLink3.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bout" sheetId="1" r:id="rId4"/>
    <sheet state="visible" name="CAISO - CF" sheetId="2" r:id="rId5"/>
    <sheet state="visible" name="ERCOT - CF" sheetId="3" r:id="rId6"/>
    <sheet state="visible" name="WECC" sheetId="4" r:id="rId7"/>
    <sheet state="visible" name="TRE" sheetId="5" r:id="rId8"/>
    <sheet state="visible" name="MISO" sheetId="6" r:id="rId9"/>
    <sheet state="visible" name="SPP" sheetId="7" r:id="rId10"/>
    <sheet state="visible" name="PJM" sheetId="8" r:id="rId11"/>
    <sheet state="visible" name="NPCC" sheetId="9" r:id="rId12"/>
    <sheet state="visible" name="EIA Form 411" sheetId="10" r:id="rId13"/>
    <sheet state="visible" name="Calculations" sheetId="11" r:id="rId14"/>
    <sheet state="visible" name="PTCF" sheetId="12" r:id="rId15"/>
  </sheets>
  <externalReferences>
    <externalReference r:id="rId16"/>
    <externalReference r:id="rId17"/>
    <externalReference r:id="rId18"/>
  </externalReferences>
  <definedNames>
    <definedName name="SchedulingID">#REF!</definedName>
    <definedName name="DeliverabilityOptions">#REF!</definedName>
    <definedName name="StartMonth">#REF!</definedName>
    <definedName name="Bucket">#REF!</definedName>
    <definedName name="RA_Capacity">#REF!</definedName>
    <definedName name="Zone">#REF!</definedName>
    <definedName name="EndMonth">#REF!</definedName>
    <definedName name="Month">#REF!</definedName>
  </definedNames>
  <calcPr/>
  <extLst>
    <ext uri="GoogleSheetsCustomDataVersion1">
      <go:sheetsCustomData xmlns:go="http://customooxmlschemas.google.com/" r:id="rId19" roundtripDataSignature="AMtx7mhkQYzOFBoRffM90PeQgCL/eI87mQ=="/>
    </ext>
  </extLst>
</workbook>
</file>

<file path=xl/sharedStrings.xml><?xml version="1.0" encoding="utf-8"?>
<sst xmlns="http://schemas.openxmlformats.org/spreadsheetml/2006/main" count="1010" uniqueCount="235">
  <si>
    <t>PTCF Peak Time Capacity Factors</t>
  </si>
  <si>
    <t xml:space="preserve">Source: </t>
  </si>
  <si>
    <t>California Market</t>
  </si>
  <si>
    <t>Texas Market</t>
  </si>
  <si>
    <t>Southwest Market</t>
  </si>
  <si>
    <t>California Independent System Operator</t>
  </si>
  <si>
    <t>Electric Reliability Council of Texas</t>
  </si>
  <si>
    <t>Southwest Power Pool</t>
  </si>
  <si>
    <t>Final 2020 Net Qualifying Capacity for Resource Adequacy Resources</t>
  </si>
  <si>
    <t>CDR Peak Values for Solar PV and Wind by Season</t>
  </si>
  <si>
    <t>Solar and Wind ELCC Accreditation</t>
  </si>
  <si>
    <t>http://www.caiso.com/Documents/NetQualifyingCapacityList-2020.xls</t>
  </si>
  <si>
    <t>http://www.ercot.com/gridinfo/resource</t>
  </si>
  <si>
    <t>https://www.spp.org/documents/61025/elcc%20solar%20and%20wind%20accreditation.pdf</t>
  </si>
  <si>
    <t>2020 Technology Factors</t>
  </si>
  <si>
    <t>Midwest Market</t>
  </si>
  <si>
    <t>Mid Atlantic Market</t>
  </si>
  <si>
    <t>California Market Energy</t>
  </si>
  <si>
    <t>Midcontinent Independent System Operator</t>
  </si>
  <si>
    <t>PJM</t>
  </si>
  <si>
    <t>CAISO</t>
  </si>
  <si>
    <t>Planning Year 2020-2021 Wind &amp; Solar Capacity Credit</t>
  </si>
  <si>
    <t>Class Average Capacity Factors</t>
  </si>
  <si>
    <t>2019 Annual Report on Market Issues &amp; Performance</t>
  </si>
  <si>
    <t>https://cdn.misoenergy.org/2020%20Wind%20&amp;%20Solar%20Capacity%20Credit%20Report408144.pdf</t>
  </si>
  <si>
    <t>https://www.pjm.com/-/media/planning/res-adeq/class-average-wind-capacity-factors.ashx?la=en</t>
  </si>
  <si>
    <t>http://www.caiso.com/Documents/2019AnnualReportonMarketIssuesandPerformance.pdf</t>
  </si>
  <si>
    <t>p.16</t>
  </si>
  <si>
    <t>p.5-6</t>
  </si>
  <si>
    <t>Table 1.1</t>
  </si>
  <si>
    <t>New England Market - Solar</t>
  </si>
  <si>
    <t>Offshore Wind, Onshore Wind for PJM, ISO-NE, and NYISO</t>
  </si>
  <si>
    <t>New York Market Energy</t>
  </si>
  <si>
    <t>ISO New England</t>
  </si>
  <si>
    <t>LBNL</t>
  </si>
  <si>
    <t>NYISO</t>
  </si>
  <si>
    <t>Intermittent Resource Review</t>
  </si>
  <si>
    <t>Estimating the Value of Offshore Wind Along the United States’ Eastern Coast</t>
  </si>
  <si>
    <t>2020 Load and Capacity Data</t>
  </si>
  <si>
    <t>http://www.iso-ne.com/static-assets/documents/2015/12/vrwg_intermittent_resource_qual_tool_status_update_12072015.pdf</t>
  </si>
  <si>
    <t>https://www.nps.edu/documents/114698888/117879842/Offshore_WInd_Value_Navy_Postgraduate_School_Final.pdf/f4368eea-e0e0-4fba-a925-00f5d365b887?t=1542325871000</t>
  </si>
  <si>
    <t>https://www.nyiso.com/documents/20142/2226333/2020-Gold-Book-Final-Public.pdf/9ff426ab-e325-28bc-97cf-106d792593a1</t>
  </si>
  <si>
    <t>pp. 4 &amp; 7</t>
  </si>
  <si>
    <t>p.27</t>
  </si>
  <si>
    <t>Table I-1a</t>
  </si>
  <si>
    <t>New England Market Energy</t>
  </si>
  <si>
    <t>ISO-NE</t>
  </si>
  <si>
    <t>State Specific (Just VA)</t>
  </si>
  <si>
    <t>Hydro (VA)</t>
  </si>
  <si>
    <t>Systems Advisory Model NREL Modeling tool</t>
  </si>
  <si>
    <t>2020 CELT Report</t>
  </si>
  <si>
    <t>Solar, Wind modules</t>
  </si>
  <si>
    <t>https://www.pjm.com/-/media/committees-groups/committees/mc/20190425-somr/20190425-2018-imm-state-of-the-market-report-presentation.ashx</t>
  </si>
  <si>
    <t>https://www.iso-ne.com/system-planning/system-plans-studies/celt</t>
  </si>
  <si>
    <t>https://sam.nrel.gov/</t>
  </si>
  <si>
    <t>Slide 14, Capacity factor 2018</t>
  </si>
  <si>
    <t>Table 1.5.2 Energy</t>
  </si>
  <si>
    <t>Locations: Offshore Eastern VA (NREL AWS Representative File)</t>
  </si>
  <si>
    <t xml:space="preserve">Onshore: 37.5775° N, 79.7848° W  Botetourt County </t>
  </si>
  <si>
    <t>Solar: 37.51, -78.66</t>
  </si>
  <si>
    <t>Notes</t>
  </si>
  <si>
    <t>Peak time capacity factors are meant to represent the average availability of resources to meeting peak</t>
  </si>
  <si>
    <t>during the peak hours of the year. For non-intermittent resources, we use the net summer capacity.</t>
  </si>
  <si>
    <t xml:space="preserve">EIA defines net summer capacity as, "the maximum output, commonly expressed in megawatts (MW), </t>
  </si>
  <si>
    <t xml:space="preserve">that generating equipment can supply to system load, as demonstrated by a multi-hour test, </t>
  </si>
  <si>
    <t xml:space="preserve">at the time of summer peak demand (period of June 1 through September 30.) </t>
  </si>
  <si>
    <t xml:space="preserve">This output reflects a reduction in capacity due to electricity use for station service or auxilliaries." </t>
  </si>
  <si>
    <t>The US EPS works in units of net summer capacity. Therefore, peak time capacity factors for sources other than</t>
  </si>
  <si>
    <t>wind and solar are assumed to be equal to 1.</t>
  </si>
  <si>
    <t>For intermittent resources (i.e. wind and solar PV) we use values from each of the 7 U.S. regional markets.</t>
  </si>
  <si>
    <t>As part of the resource planning process, operators of these markets are required to assess available resources during</t>
  </si>
  <si>
    <t xml:space="preserve">peak hours of the year. The most accurate values are those based on historical performance, and are the ones used in </t>
  </si>
  <si>
    <t xml:space="preserve">our analysis (i.e. SPP is excluded). </t>
  </si>
  <si>
    <t xml:space="preserve">We also assume that as a whole, the U.S. is a summer peaking system, and we therefore use the summer capacity </t>
  </si>
  <si>
    <t xml:space="preserve">values published by these grid operators. See NERC's Reliability Assessment for more information on these grid operators, </t>
  </si>
  <si>
    <t>available at: http://www.nerc.com/pa/RAPA/ra/Reliability%20Assessments%20DL/2015LTRA%20-%20Final%20Report.pdf</t>
  </si>
  <si>
    <t xml:space="preserve">Summer months include the three months with the highest solar irradiation (June, July, and August). Winter months include the three </t>
  </si>
  <si>
    <t>months with the lowest solar irradiation (November, December, and January)</t>
  </si>
  <si>
    <t>2020 ELCC Values and Technology Factors</t>
  </si>
  <si>
    <t>Non-Dispatchable Solar, Wind, Biomass, Cogeneration, Geothermal, and</t>
  </si>
  <si>
    <t>Hydro Technology Factors for Compliance Year 2020</t>
  </si>
  <si>
    <t>Solar PV and Solar Thermal</t>
  </si>
  <si>
    <t>Month</t>
  </si>
  <si>
    <t>CY 2020 Solar ELCC</t>
  </si>
  <si>
    <t>Wind</t>
  </si>
  <si>
    <t>CY 2020 Wind ELCC</t>
  </si>
  <si>
    <t>Biomass</t>
  </si>
  <si>
    <t>CY 2020 Biomass Factor</t>
  </si>
  <si>
    <t>Cogeneration</t>
  </si>
  <si>
    <t>CY 2020 Cogeneration Factor</t>
  </si>
  <si>
    <t>Geothermal</t>
  </si>
  <si>
    <t>CY 2020 Geothermal Factor</t>
  </si>
  <si>
    <t>Hydro</t>
  </si>
  <si>
    <t>CY 2020 Hydro Factor</t>
  </si>
  <si>
    <t>Please refer any questions regarding these tables to:</t>
  </si>
  <si>
    <t>Simone Brant, CPUC, 415-703-5239, simone.brant@cpuc.ca.gov</t>
  </si>
  <si>
    <t>PEAK AVERAGE WIND CAPACITY PERCENTAGES, WINTER PEAK SEASONS</t>
  </si>
  <si>
    <t>WINDPEAKPCT Values (Weighted Averages based on Installed Wind Capacity)*</t>
  </si>
  <si>
    <t>Winter Peak Ave. Wind Capacity Percentages and Total Unit Capacities</t>
  </si>
  <si>
    <t>Winter, Panhandle</t>
  </si>
  <si>
    <t>Winter, Coastal</t>
  </si>
  <si>
    <t>Winter, Other</t>
  </si>
  <si>
    <t>Top Twenty Peak Hours for Each year</t>
  </si>
  <si>
    <t>CDR Wind Region</t>
  </si>
  <si>
    <t>Panhandle</t>
  </si>
  <si>
    <t>Coastal</t>
  </si>
  <si>
    <t>Other</t>
  </si>
  <si>
    <t>Year</t>
  </si>
  <si>
    <t>Capacity Contribution Percentage</t>
  </si>
  <si>
    <t>Capacity (MW)</t>
  </si>
  <si>
    <t>* The methodology for calculating WINDPEAKPCT values is outlined in ERCOT Protocol Section 3.2.6.2.2. See: http://www.ercot.com/content/wcm/current_guides/53528/03-030120_Nodal.docx</t>
  </si>
  <si>
    <t>2019-2020</t>
  </si>
  <si>
    <t>2018-2019</t>
  </si>
  <si>
    <t>2017-2018</t>
  </si>
  <si>
    <t>2016-2017</t>
  </si>
  <si>
    <t>2015-2016</t>
  </si>
  <si>
    <t>2014-2015</t>
  </si>
  <si>
    <t>2013-2014</t>
  </si>
  <si>
    <t>2012-2013</t>
  </si>
  <si>
    <t>2011-2012</t>
  </si>
  <si>
    <t>2010-2011</t>
  </si>
  <si>
    <t>PEAK AVERAGE SOLAR CAPACITY PERCENTAGES, WINTER PEAK SEASONS</t>
  </si>
  <si>
    <t>SOLARPEAKPCT Value (Weighted Average based on Installed Solar Capacity) *</t>
  </si>
  <si>
    <t>Winter Peak Ave. Solar Capacity Percentages and Total Unit Capacities</t>
  </si>
  <si>
    <t xml:space="preserve">Winter </t>
  </si>
  <si>
    <t>2019/2020</t>
  </si>
  <si>
    <t>2018/2019</t>
  </si>
  <si>
    <t>2017/2018</t>
  </si>
  <si>
    <t>* The methodology for calculating SOLARPEAKPCT values is outlined in ERCOT Protocol Section 3.2.6.2.2. See: http://www.ercot.com/content/wcm/current_guides/53528/03-030120_Nodal.docx</t>
  </si>
  <si>
    <t>PEAK AVERAGE SOLAR CAPACITY PERCENTAGES, SUMMER PEAK SEASONS</t>
  </si>
  <si>
    <t>Summer Peak Ave. Solar Capacity Percentages</t>
  </si>
  <si>
    <t>SOLARPEAKPCT Values *</t>
  </si>
  <si>
    <t>Average Solar Cap Percentage</t>
  </si>
  <si>
    <t>MW Solar Capacity</t>
  </si>
  <si>
    <t>PEAK AVERAGE WIND CAPACITY PERCENTAGES, SUMMER PEAK SEASONS</t>
  </si>
  <si>
    <t>WINDPEAKPCT Values *</t>
  </si>
  <si>
    <t>Summer Peak Ave. Wind Capacity Percentages and Total Unit Capacities</t>
  </si>
  <si>
    <t>Summer, Panhandle</t>
  </si>
  <si>
    <t>Summer, Coastal</t>
  </si>
  <si>
    <t>Summer, Other</t>
  </si>
  <si>
    <t>* The methodology for calculating WINDPEAKPCT values is outlined in ERCOT Protocol Section 3.2.6.2.2. See: http://www.ercot.com/content/wcm/current_guides/53528/03-101819_Nodal.docx</t>
  </si>
  <si>
    <t>Released: November 2017</t>
  </si>
  <si>
    <t>Next Update: November 2018</t>
  </si>
  <si>
    <t>Table 3B.1.  WECC monthly peak hour demand, by North American Electric Reliability Corporation Assesment Area,</t>
  </si>
  <si>
    <t>1996-2016 actual, 2017-2018 projected</t>
  </si>
  <si>
    <t>megawatts</t>
  </si>
  <si>
    <t>WECC</t>
  </si>
  <si>
    <t>January</t>
  </si>
  <si>
    <t>February</t>
  </si>
  <si>
    <t>March</t>
  </si>
  <si>
    <t>April</t>
  </si>
  <si>
    <t>May</t>
  </si>
  <si>
    <t>June</t>
  </si>
  <si>
    <t>July</t>
  </si>
  <si>
    <t>August</t>
  </si>
  <si>
    <t>September</t>
  </si>
  <si>
    <t>October</t>
  </si>
  <si>
    <t>November</t>
  </si>
  <si>
    <t>December</t>
  </si>
  <si>
    <t>Actual</t>
  </si>
  <si>
    <t>Projected</t>
  </si>
  <si>
    <t>2017E</t>
  </si>
  <si>
    <t>2018E</t>
  </si>
  <si>
    <t>Table 3B.1.  TRE monthly peak hour demand, by North American Electric Reliability Corporation Assesment Area,</t>
  </si>
  <si>
    <t>TRE</t>
  </si>
  <si>
    <t>Table 3B.1.  MISO monthly peak hour demand, by North American Electric Reliability Corporation Assesment Area,</t>
  </si>
  <si>
    <t>MISO</t>
  </si>
  <si>
    <t>NA</t>
  </si>
  <si>
    <t>Table 3B.1.  SPP monthly peak hour demand, by North American Electric Reliability Corporation Assesment Area,</t>
  </si>
  <si>
    <t>SPP</t>
  </si>
  <si>
    <t>Table 3B.1.  PJM monthly peak hour demand, by North American Electric Reliability Corporation Assesment Area,</t>
  </si>
  <si>
    <t>Table 3B.1.  NPCC monthly peak hour demand, by North American Electric Reliability Corporation Assesment Area,</t>
  </si>
  <si>
    <t>NPCC</t>
  </si>
  <si>
    <t>Interconnection</t>
  </si>
  <si>
    <t>NERC Regional Assesment Area</t>
  </si>
  <si>
    <t>2019E</t>
  </si>
  <si>
    <t>2020E</t>
  </si>
  <si>
    <t>2021E</t>
  </si>
  <si>
    <t>2022E</t>
  </si>
  <si>
    <t>2023E</t>
  </si>
  <si>
    <t>2024E</t>
  </si>
  <si>
    <t>2025E</t>
  </si>
  <si>
    <t>2026E</t>
  </si>
  <si>
    <t>2027E</t>
  </si>
  <si>
    <t>Eastern Interconnection</t>
  </si>
  <si>
    <t>FRCC</t>
  </si>
  <si>
    <t>Balance of Eastern Region</t>
  </si>
  <si>
    <t>ECAR</t>
  </si>
  <si>
    <t>MAAC</t>
  </si>
  <si>
    <t>MAIN</t>
  </si>
  <si>
    <t>MAPP</t>
  </si>
  <si>
    <t>MRO</t>
  </si>
  <si>
    <t>RFC</t>
  </si>
  <si>
    <t>SERC</t>
  </si>
  <si>
    <t>ERCOT</t>
  </si>
  <si>
    <t>Western Interconnection</t>
  </si>
  <si>
    <t>All Interconnections</t>
  </si>
  <si>
    <t xml:space="preserve">Contiguous U.S. </t>
  </si>
  <si>
    <t>Notes: • NERC region and reliability assessment area maps are provided on EIA's Electricity Reliability web page: http://www.eia.gov/electricity/data/eia411/</t>
  </si>
  <si>
    <t>• Projected data are updated annually.</t>
  </si>
  <si>
    <t xml:space="preserve">• Peak load represents an hour of a day during the associated peak period. </t>
  </si>
  <si>
    <t>• The Summer peak period begins on June1 and extends through September 30. •  The Winter peak period begins October 1 and extends through May 31.</t>
  </si>
  <si>
    <t>• Historically the MRO, RFC, SERC, and SPP regional boundaries were altered as utilities changed reliability organizations.  The historical data series for these regions have not been adjusted.  Instead, the Balance of Eastern Region category was introduced to to provide a consistent trend of the Eastern interconnection.</t>
  </si>
  <si>
    <t xml:space="preserve"> • ECAR, MAAC, and MAIN dissolved at the end-of-2005.  Many of the former utility members joined RFC.  ReliabilityFirst Corporation (RFC) came into existence on January 1, 2006.  RFC submitted a consolidated filing covering the historical NERC regions of ECAR, MAAC, and MAIN.</t>
  </si>
  <si>
    <t xml:space="preserve"> • MAPP was absorbed into MISO, SPP and WECC in 2015.</t>
  </si>
  <si>
    <t xml:space="preserve"> • E - Estimate; NA - Not Available</t>
  </si>
  <si>
    <t>Source:  U.S. Energy Information Administration, Form EIA-411, "Coordinated Bulk Power Supply and Demand Program Report."</t>
  </si>
  <si>
    <t>Seasonal Peak Month</t>
  </si>
  <si>
    <t>Balancing Area</t>
  </si>
  <si>
    <t>Reliability Area</t>
  </si>
  <si>
    <t>Summer</t>
  </si>
  <si>
    <t>Winter</t>
  </si>
  <si>
    <t>Peak Month Capacity Factors (most recent year)</t>
  </si>
  <si>
    <t>Electricity Source</t>
  </si>
  <si>
    <t>Annual Load</t>
  </si>
  <si>
    <t>solar pv</t>
  </si>
  <si>
    <t>onshore wind</t>
  </si>
  <si>
    <t>solar thermal</t>
  </si>
  <si>
    <t>biomass</t>
  </si>
  <si>
    <t>geothermal</t>
  </si>
  <si>
    <t>hydro</t>
  </si>
  <si>
    <t>offshore wind</t>
  </si>
  <si>
    <t>Annual Load (2019)</t>
  </si>
  <si>
    <t>Unit: dimensionless (peak time capacity factors)</t>
  </si>
  <si>
    <t>summer</t>
  </si>
  <si>
    <t>winter</t>
  </si>
  <si>
    <t>hard coal</t>
  </si>
  <si>
    <t>natural gas nonpeaker</t>
  </si>
  <si>
    <t>nuclear</t>
  </si>
  <si>
    <t xml:space="preserve">geothermal </t>
  </si>
  <si>
    <t>petroleum</t>
  </si>
  <si>
    <t>lignite</t>
  </si>
  <si>
    <t>crude oil</t>
  </si>
  <si>
    <t>heavy or residual fuel oil</t>
  </si>
  <si>
    <t>municipal solid waste</t>
  </si>
</sst>
</file>

<file path=xl/styles.xml><?xml version="1.0" encoding="utf-8"?>
<styleSheet xmlns="http://schemas.openxmlformats.org/spreadsheetml/2006/main" xmlns:x14ac="http://schemas.microsoft.com/office/spreadsheetml/2009/9/ac" xmlns:mc="http://schemas.openxmlformats.org/markup-compatibility/2006">
  <numFmts count="6">
    <numFmt numFmtId="164" formatCode="0.0000"/>
    <numFmt numFmtId="165" formatCode="0.0%"/>
    <numFmt numFmtId="166" formatCode="_(* #,##0.0_);_(* \(#,##0.0\);_(* &quot;-&quot;??_);_(@_)"/>
    <numFmt numFmtId="167" formatCode="_(* #,##0_);_(* \(#,##0\);_(* &quot;-&quot;??_);_(@_)"/>
    <numFmt numFmtId="168" formatCode="0.0"/>
    <numFmt numFmtId="169" formatCode="_(* #,##0_);_(* \(#,##0\);_(* &quot;-&quot;?_);_(@_)"/>
  </numFmts>
  <fonts count="24">
    <font>
      <sz val="11.0"/>
      <color theme="1"/>
      <name val="Arial"/>
    </font>
    <font>
      <b/>
      <sz val="11.0"/>
      <color theme="1"/>
      <name val="Calibri"/>
    </font>
    <font>
      <sz val="11.0"/>
      <color theme="1"/>
      <name val="Calibri"/>
    </font>
    <font>
      <color theme="1"/>
      <name val="Calibri"/>
    </font>
    <font>
      <u/>
      <sz val="11.0"/>
      <color theme="10"/>
    </font>
    <font>
      <b/>
      <sz val="14.0"/>
      <color theme="1"/>
      <name val="Arial"/>
    </font>
    <font>
      <i/>
      <sz val="12.0"/>
      <color theme="1"/>
      <name val="Arial"/>
    </font>
    <font>
      <b/>
      <sz val="12.0"/>
      <color theme="0"/>
      <name val="Arial"/>
    </font>
    <font>
      <sz val="12.0"/>
      <color theme="0"/>
      <name val="Arial"/>
    </font>
    <font>
      <b/>
      <sz val="12.0"/>
      <color theme="1"/>
      <name val="Arial"/>
    </font>
    <font/>
    <font>
      <sz val="12.0"/>
      <color theme="1"/>
      <name val="Arial"/>
    </font>
    <font>
      <sz val="10.0"/>
      <color theme="1"/>
      <name val="Arial"/>
    </font>
    <font>
      <b/>
      <sz val="11.0"/>
      <color rgb="FF000000"/>
      <name val="Calibri"/>
    </font>
    <font>
      <sz val="11.0"/>
      <color rgb="FF000000"/>
      <name val="Calibri"/>
    </font>
    <font>
      <sz val="8.0"/>
      <color theme="1"/>
      <name val="Calibri"/>
    </font>
    <font>
      <sz val="9.0"/>
      <color theme="1"/>
      <name val="Calibri"/>
    </font>
    <font>
      <b/>
      <sz val="12.0"/>
      <color theme="4"/>
      <name val="Calibri"/>
    </font>
    <font>
      <b/>
      <sz val="10.0"/>
      <color theme="1"/>
      <name val="Arial"/>
    </font>
    <font>
      <sz val="10.0"/>
      <color theme="1"/>
      <name val="Times New Roman"/>
    </font>
    <font>
      <b/>
      <sz val="8.0"/>
      <color theme="1"/>
      <name val="Calibri"/>
    </font>
    <font>
      <u/>
      <sz val="11.0"/>
      <color theme="10"/>
      <name val="Calibri"/>
    </font>
    <font>
      <i/>
      <sz val="11.0"/>
      <color theme="1"/>
      <name val="Calibri"/>
    </font>
    <font>
      <sz val="11.0"/>
      <color theme="1"/>
    </font>
  </fonts>
  <fills count="8">
    <fill>
      <patternFill patternType="none"/>
    </fill>
    <fill>
      <patternFill patternType="lightGray"/>
    </fill>
    <fill>
      <patternFill patternType="solid">
        <fgColor rgb="FFBFBFBF"/>
        <bgColor rgb="FFBFBFBF"/>
      </patternFill>
    </fill>
    <fill>
      <patternFill patternType="solid">
        <fgColor rgb="FFAEABAB"/>
        <bgColor rgb="FFAEABAB"/>
      </patternFill>
    </fill>
    <fill>
      <patternFill patternType="solid">
        <fgColor rgb="FF333F4F"/>
        <bgColor rgb="FF333F4F"/>
      </patternFill>
    </fill>
    <fill>
      <patternFill patternType="solid">
        <fgColor rgb="FFD8D8D8"/>
        <bgColor rgb="FFD8D8D8"/>
      </patternFill>
    </fill>
    <fill>
      <patternFill patternType="solid">
        <fgColor rgb="FFEBF1DE"/>
        <bgColor rgb="FFEBF1DE"/>
      </patternFill>
    </fill>
    <fill>
      <patternFill patternType="solid">
        <fgColor rgb="FFFF0000"/>
        <bgColor rgb="FFFF0000"/>
      </patternFill>
    </fill>
  </fills>
  <borders count="23">
    <border/>
    <border>
      <left/>
      <right/>
      <top/>
      <bottom/>
    </border>
    <border>
      <left/>
      <top/>
      <bottom/>
    </border>
    <border>
      <right/>
      <top/>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top style="thin">
        <color rgb="FF000000"/>
      </top>
      <bottom style="thin">
        <color rgb="FF000000"/>
      </bottom>
    </border>
    <border>
      <left style="thin">
        <color rgb="FF000000"/>
      </left>
      <top style="thin">
        <color rgb="FF000000"/>
      </top>
      <bottom/>
    </border>
    <border>
      <top style="thin">
        <color rgb="FF000000"/>
      </top>
      <bottom/>
    </border>
    <border>
      <right style="thin">
        <color rgb="FF000000"/>
      </right>
      <top style="thin">
        <color rgb="FF000000"/>
      </top>
      <bottom/>
    </border>
    <border>
      <left style="thin">
        <color rgb="FF000000"/>
      </left>
      <top/>
      <bottom style="thin">
        <color rgb="FF000000"/>
      </bottom>
    </border>
    <border>
      <top/>
      <bottom style="thin">
        <color rgb="FF000000"/>
      </bottom>
    </border>
    <border>
      <right style="thin">
        <color rgb="FF000000"/>
      </right>
      <top/>
      <bottom style="thin">
        <color rgb="FF000000"/>
      </bottom>
    </border>
    <border>
      <right style="thin">
        <color rgb="FF000000"/>
      </right>
    </border>
    <border>
      <left style="thin">
        <color rgb="FF000000"/>
      </left>
      <right style="thin">
        <color rgb="FF000000"/>
      </right>
    </border>
    <border>
      <bottom style="thick">
        <color theme="4"/>
      </bottom>
    </border>
    <border>
      <top style="thick">
        <color theme="4"/>
      </top>
    </border>
    <border>
      <bottom style="thin">
        <color rgb="FFBFBFBF"/>
      </bottom>
    </border>
    <border>
      <bottom style="dotted">
        <color rgb="FFBFBFBF"/>
      </bottom>
    </border>
    <border>
      <top style="dotted">
        <color rgb="FFBFBFBF"/>
      </top>
      <bottom style="medium">
        <color theme="4"/>
      </bottom>
    </border>
    <border>
      <top style="medium">
        <color theme="4"/>
      </top>
    </border>
  </borders>
  <cellStyleXfs count="1">
    <xf borderId="0" fillId="0" fontId="0" numFmtId="0" applyAlignment="1" applyFont="1"/>
  </cellStyleXfs>
  <cellXfs count="116">
    <xf borderId="0" fillId="0" fontId="0" numFmtId="0" xfId="0" applyAlignment="1" applyFont="1">
      <alignment readingOrder="0" shrinkToFit="0" vertical="bottom" wrapText="0"/>
    </xf>
    <xf borderId="0" fillId="0" fontId="1" numFmtId="0" xfId="0" applyFont="1"/>
    <xf borderId="0" fillId="0" fontId="2" numFmtId="0" xfId="0" applyAlignment="1" applyFont="1">
      <alignment horizontal="left"/>
    </xf>
    <xf borderId="1" fillId="2" fontId="1" numFmtId="0" xfId="0" applyBorder="1" applyFill="1" applyFont="1"/>
    <xf borderId="0" fillId="0" fontId="3" numFmtId="0" xfId="0" applyFont="1"/>
    <xf borderId="0" fillId="0" fontId="4" numFmtId="0" xfId="0" applyFont="1"/>
    <xf borderId="0" fillId="0" fontId="2" numFmtId="0" xfId="0" applyFont="1"/>
    <xf borderId="0" fillId="0" fontId="2" numFmtId="1" xfId="0" applyAlignment="1" applyFont="1" applyNumberFormat="1">
      <alignment horizontal="left"/>
    </xf>
    <xf borderId="1" fillId="3" fontId="1" numFmtId="0" xfId="0" applyBorder="1" applyFill="1" applyFont="1"/>
    <xf borderId="0" fillId="0" fontId="5" numFmtId="0" xfId="0" applyFont="1"/>
    <xf borderId="0" fillId="0" fontId="2" numFmtId="164" xfId="0" applyFont="1" applyNumberFormat="1"/>
    <xf borderId="0" fillId="0" fontId="6" numFmtId="0" xfId="0" applyFont="1"/>
    <xf borderId="1" fillId="4" fontId="7" numFmtId="0" xfId="0" applyAlignment="1" applyBorder="1" applyFill="1" applyFont="1">
      <alignment horizontal="left"/>
    </xf>
    <xf borderId="1" fillId="4" fontId="8" numFmtId="164" xfId="0" applyAlignment="1" applyBorder="1" applyFont="1" applyNumberFormat="1">
      <alignment horizontal="center"/>
    </xf>
    <xf borderId="1" fillId="4" fontId="8" numFmtId="10" xfId="0" applyAlignment="1" applyBorder="1" applyFont="1" applyNumberFormat="1">
      <alignment horizontal="center"/>
    </xf>
    <xf borderId="1" fillId="5" fontId="9" numFmtId="0" xfId="0" applyAlignment="1" applyBorder="1" applyFill="1" applyFont="1">
      <alignment horizontal="center"/>
    </xf>
    <xf borderId="2" fillId="5" fontId="9" numFmtId="10" xfId="0" applyAlignment="1" applyBorder="1" applyFont="1" applyNumberFormat="1">
      <alignment horizontal="center"/>
    </xf>
    <xf borderId="3" fillId="0" fontId="10" numFmtId="0" xfId="0" applyBorder="1" applyFont="1"/>
    <xf borderId="0" fillId="0" fontId="9" numFmtId="0" xfId="0" applyAlignment="1" applyFont="1">
      <alignment horizontal="center"/>
    </xf>
    <xf borderId="0" fillId="0" fontId="2" numFmtId="0" xfId="0" applyAlignment="1" applyFont="1">
      <alignment horizontal="center"/>
    </xf>
    <xf borderId="0" fillId="0" fontId="11" numFmtId="0" xfId="0" applyAlignment="1" applyFont="1">
      <alignment horizontal="center"/>
    </xf>
    <xf borderId="0" fillId="0" fontId="11" numFmtId="165" xfId="0" applyAlignment="1" applyFont="1" applyNumberFormat="1">
      <alignment horizontal="center"/>
    </xf>
    <xf borderId="0" fillId="0" fontId="11" numFmtId="2" xfId="0" applyAlignment="1" applyFont="1" applyNumberFormat="1">
      <alignment horizontal="center"/>
    </xf>
    <xf borderId="0" fillId="0" fontId="2" numFmtId="164" xfId="0" applyAlignment="1" applyFont="1" applyNumberFormat="1">
      <alignment horizontal="center"/>
    </xf>
    <xf borderId="0" fillId="0" fontId="11" numFmtId="10" xfId="0" applyAlignment="1" applyFont="1" applyNumberFormat="1">
      <alignment horizontal="center"/>
    </xf>
    <xf borderId="1" fillId="4" fontId="7" numFmtId="164" xfId="0" applyAlignment="1" applyBorder="1" applyFont="1" applyNumberFormat="1">
      <alignment horizontal="center"/>
    </xf>
    <xf borderId="1" fillId="4" fontId="7" numFmtId="10" xfId="0" applyAlignment="1" applyBorder="1" applyFont="1" applyNumberFormat="1">
      <alignment horizontal="center"/>
    </xf>
    <xf borderId="1" fillId="5" fontId="9" numFmtId="10" xfId="0" applyAlignment="1" applyBorder="1" applyFont="1" applyNumberFormat="1">
      <alignment horizontal="center"/>
    </xf>
    <xf borderId="0" fillId="0" fontId="2" numFmtId="9" xfId="0" applyFont="1" applyNumberFormat="1"/>
    <xf borderId="1" fillId="4" fontId="7" numFmtId="0" xfId="0" applyAlignment="1" applyBorder="1" applyFont="1">
      <alignment horizontal="center"/>
    </xf>
    <xf borderId="0" fillId="0" fontId="12" numFmtId="0" xfId="0" applyFont="1"/>
    <xf borderId="0" fillId="0" fontId="1" numFmtId="49" xfId="0" applyFont="1" applyNumberFormat="1"/>
    <xf borderId="4" fillId="6" fontId="1" numFmtId="0" xfId="0" applyAlignment="1" applyBorder="1" applyFill="1" applyFont="1">
      <alignment horizontal="left" vertical="center"/>
    </xf>
    <xf borderId="5" fillId="0" fontId="10" numFmtId="0" xfId="0" applyBorder="1" applyFont="1"/>
    <xf borderId="6" fillId="0" fontId="10" numFmtId="0" xfId="0" applyBorder="1" applyFont="1"/>
    <xf borderId="7" fillId="6" fontId="1" numFmtId="0" xfId="0" applyAlignment="1" applyBorder="1" applyFont="1">
      <alignment horizontal="center" vertical="center"/>
    </xf>
    <xf borderId="7" fillId="0" fontId="2" numFmtId="9" xfId="0" applyBorder="1" applyFont="1" applyNumberFormat="1"/>
    <xf borderId="8" fillId="6" fontId="1" numFmtId="0" xfId="0" applyAlignment="1" applyBorder="1" applyFont="1">
      <alignment horizontal="left" vertical="center"/>
    </xf>
    <xf borderId="4" fillId="6" fontId="1" numFmtId="0" xfId="0" applyAlignment="1" applyBorder="1" applyFont="1">
      <alignment horizontal="center" vertical="center"/>
    </xf>
    <xf borderId="0" fillId="0" fontId="13" numFmtId="0" xfId="0" applyFont="1"/>
    <xf borderId="7" fillId="6" fontId="1" numFmtId="0" xfId="0" applyAlignment="1" applyBorder="1" applyFont="1">
      <alignment horizontal="left" vertical="center"/>
    </xf>
    <xf borderId="7" fillId="6" fontId="1" numFmtId="0" xfId="0" applyAlignment="1" applyBorder="1" applyFont="1">
      <alignment horizontal="center" shrinkToFit="0" vertical="center" wrapText="1"/>
    </xf>
    <xf borderId="0" fillId="0" fontId="2" numFmtId="165" xfId="0" applyAlignment="1" applyFont="1" applyNumberFormat="1">
      <alignment horizontal="left" shrinkToFit="0" vertical="top" wrapText="1"/>
    </xf>
    <xf borderId="7" fillId="0" fontId="2" numFmtId="0" xfId="0" applyAlignment="1" applyBorder="1" applyFont="1">
      <alignment horizontal="left" vertical="center"/>
    </xf>
    <xf borderId="7" fillId="0" fontId="2" numFmtId="165" xfId="0" applyBorder="1" applyFont="1" applyNumberFormat="1"/>
    <xf borderId="7" fillId="0" fontId="2" numFmtId="166" xfId="0" applyBorder="1" applyFont="1" applyNumberFormat="1"/>
    <xf borderId="0" fillId="0" fontId="2" numFmtId="165" xfId="0" applyAlignment="1" applyFont="1" applyNumberFormat="1">
      <alignment shrinkToFit="0" vertical="top" wrapText="1"/>
    </xf>
    <xf borderId="0" fillId="0" fontId="1" numFmtId="165" xfId="0" applyFont="1" applyNumberFormat="1"/>
    <xf borderId="0" fillId="0" fontId="2" numFmtId="165" xfId="0" applyFont="1" applyNumberFormat="1"/>
    <xf borderId="4" fillId="6" fontId="13" numFmtId="0" xfId="0" applyAlignment="1" applyBorder="1" applyFont="1">
      <alignment horizontal="left" vertical="center"/>
    </xf>
    <xf borderId="7" fillId="6" fontId="1" numFmtId="0" xfId="0" applyAlignment="1" applyBorder="1" applyFont="1">
      <alignment vertical="center"/>
    </xf>
    <xf borderId="7" fillId="0" fontId="1" numFmtId="9" xfId="0" applyBorder="1" applyFont="1" applyNumberFormat="1"/>
    <xf borderId="7" fillId="6" fontId="13" numFmtId="0" xfId="0" applyAlignment="1" applyBorder="1" applyFont="1">
      <alignment horizontal="left" vertical="center"/>
    </xf>
    <xf borderId="7" fillId="0" fontId="14" numFmtId="9" xfId="0" applyAlignment="1" applyBorder="1" applyFont="1" applyNumberFormat="1">
      <alignment horizontal="center" vertical="center"/>
    </xf>
    <xf borderId="7" fillId="0" fontId="2" numFmtId="167" xfId="0" applyAlignment="1" applyBorder="1" applyFont="1" applyNumberFormat="1">
      <alignment horizontal="right" vertical="center"/>
    </xf>
    <xf borderId="0" fillId="0" fontId="2" numFmtId="1" xfId="0" applyAlignment="1" applyFont="1" applyNumberFormat="1">
      <alignment horizontal="right" vertical="center"/>
    </xf>
    <xf borderId="7" fillId="0" fontId="2" numFmtId="9" xfId="0" applyAlignment="1" applyBorder="1" applyFont="1" applyNumberFormat="1">
      <alignment horizontal="center"/>
    </xf>
    <xf borderId="7" fillId="0" fontId="2" numFmtId="167" xfId="0" applyBorder="1" applyFont="1" applyNumberFormat="1"/>
    <xf borderId="0" fillId="0" fontId="15" numFmtId="165" xfId="0" applyAlignment="1" applyFont="1" applyNumberFormat="1">
      <alignment horizontal="left" shrinkToFit="0" vertical="top" wrapText="1"/>
    </xf>
    <xf borderId="9" fillId="6" fontId="1" numFmtId="0" xfId="0" applyAlignment="1" applyBorder="1" applyFont="1">
      <alignment horizontal="center" vertical="center"/>
    </xf>
    <xf borderId="10" fillId="0" fontId="10" numFmtId="0" xfId="0" applyBorder="1" applyFont="1"/>
    <xf borderId="11" fillId="0" fontId="10" numFmtId="0" xfId="0" applyBorder="1" applyFont="1"/>
    <xf borderId="0" fillId="0" fontId="1" numFmtId="0" xfId="0" applyAlignment="1" applyFont="1">
      <alignment horizontal="center" vertical="center"/>
    </xf>
    <xf borderId="12" fillId="6" fontId="1" numFmtId="0" xfId="0" applyAlignment="1" applyBorder="1" applyFont="1">
      <alignment horizontal="center" vertical="center"/>
    </xf>
    <xf borderId="13" fillId="0" fontId="10" numFmtId="0" xfId="0" applyBorder="1" applyFont="1"/>
    <xf borderId="14" fillId="0" fontId="10" numFmtId="0" xfId="0" applyBorder="1" applyFont="1"/>
    <xf borderId="15" fillId="0" fontId="1" numFmtId="0" xfId="0" applyAlignment="1" applyBorder="1" applyFont="1">
      <alignment horizontal="center" vertical="center"/>
    </xf>
    <xf borderId="16" fillId="0" fontId="1" numFmtId="0" xfId="0" applyAlignment="1" applyBorder="1" applyFont="1">
      <alignment horizontal="center" vertical="center"/>
    </xf>
    <xf borderId="4" fillId="0" fontId="2" numFmtId="0" xfId="0" applyAlignment="1" applyBorder="1" applyFont="1">
      <alignment horizontal="left" vertical="center"/>
    </xf>
    <xf borderId="7" fillId="0" fontId="2" numFmtId="9" xfId="0" applyAlignment="1" applyBorder="1" applyFont="1" applyNumberFormat="1">
      <alignment horizontal="center" vertical="center"/>
    </xf>
    <xf borderId="7" fillId="0" fontId="2" numFmtId="166" xfId="0" applyAlignment="1" applyBorder="1" applyFont="1" applyNumberFormat="1">
      <alignment horizontal="left" vertical="center"/>
    </xf>
    <xf borderId="0" fillId="0" fontId="2" numFmtId="168" xfId="0" applyAlignment="1" applyFont="1" applyNumberFormat="1">
      <alignment horizontal="left" vertical="center"/>
    </xf>
    <xf borderId="0" fillId="0" fontId="16" numFmtId="0" xfId="0" applyAlignment="1" applyFont="1">
      <alignment vertical="center"/>
    </xf>
    <xf borderId="0" fillId="0" fontId="16" numFmtId="0" xfId="0" applyFont="1"/>
    <xf borderId="0" fillId="0" fontId="17" numFmtId="0" xfId="0" applyAlignment="1" applyFont="1">
      <alignment horizontal="left"/>
    </xf>
    <xf borderId="0" fillId="0" fontId="18" numFmtId="0" xfId="0" applyFont="1"/>
    <xf borderId="0" fillId="0" fontId="16" numFmtId="0" xfId="0" applyAlignment="1" applyFont="1">
      <alignment horizontal="left"/>
    </xf>
    <xf borderId="0" fillId="0" fontId="19" numFmtId="0" xfId="0" applyAlignment="1" applyFont="1">
      <alignment horizontal="left"/>
    </xf>
    <xf borderId="17" fillId="0" fontId="20" numFmtId="0" xfId="0" applyAlignment="1" applyBorder="1" applyFont="1">
      <alignment horizontal="left" shrinkToFit="0" wrapText="1"/>
    </xf>
    <xf borderId="17" fillId="0" fontId="20" numFmtId="0" xfId="0" applyAlignment="1" applyBorder="1" applyFont="1">
      <alignment horizontal="right" shrinkToFit="0" wrapText="1"/>
    </xf>
    <xf borderId="18" fillId="0" fontId="15" numFmtId="0" xfId="0" applyAlignment="1" applyBorder="1" applyFont="1">
      <alignment horizontal="center" shrinkToFit="0" wrapText="1"/>
    </xf>
    <xf borderId="18" fillId="0" fontId="15" numFmtId="0" xfId="0" applyAlignment="1" applyBorder="1" applyFont="1">
      <alignment horizontal="right" shrinkToFit="0" wrapText="1"/>
    </xf>
    <xf borderId="18" fillId="0" fontId="15" numFmtId="167" xfId="0" applyAlignment="1" applyBorder="1" applyFont="1" applyNumberFormat="1">
      <alignment horizontal="right" shrinkToFit="0" wrapText="1"/>
    </xf>
    <xf borderId="0" fillId="0" fontId="15" numFmtId="0" xfId="0" applyAlignment="1" applyFont="1">
      <alignment horizontal="right" shrinkToFit="0" wrapText="1"/>
    </xf>
    <xf borderId="0" fillId="0" fontId="15" numFmtId="167" xfId="0" applyAlignment="1" applyFont="1" applyNumberFormat="1">
      <alignment horizontal="right" shrinkToFit="0" wrapText="1"/>
    </xf>
    <xf borderId="0" fillId="0" fontId="15" numFmtId="0" xfId="0" applyAlignment="1" applyFont="1">
      <alignment shrinkToFit="0" wrapText="1"/>
    </xf>
    <xf borderId="0" fillId="0" fontId="15" numFmtId="167" xfId="0" applyFont="1" applyNumberFormat="1"/>
    <xf borderId="0" fillId="0" fontId="16" numFmtId="0" xfId="0" applyAlignment="1" applyFont="1">
      <alignment shrinkToFit="0" wrapText="1"/>
    </xf>
    <xf borderId="17" fillId="0" fontId="20" numFmtId="0" xfId="0" applyAlignment="1" applyBorder="1" applyFont="1">
      <alignment shrinkToFit="0" wrapText="1"/>
    </xf>
    <xf borderId="18" fillId="0" fontId="15" numFmtId="0" xfId="0" applyAlignment="1" applyBorder="1" applyFont="1">
      <alignment shrinkToFit="0" wrapText="1"/>
    </xf>
    <xf borderId="0" fillId="0" fontId="15" numFmtId="169" xfId="0" applyAlignment="1" applyFont="1" applyNumberFormat="1">
      <alignment horizontal="right" shrinkToFit="0" wrapText="1"/>
    </xf>
    <xf borderId="19" fillId="0" fontId="20" numFmtId="0" xfId="0" applyAlignment="1" applyBorder="1" applyFont="1">
      <alignment shrinkToFit="0" wrapText="1"/>
    </xf>
    <xf borderId="0" fillId="0" fontId="20" numFmtId="0" xfId="0" applyAlignment="1" applyFont="1">
      <alignment shrinkToFit="0" wrapText="1"/>
    </xf>
    <xf borderId="4" fillId="0" fontId="20" numFmtId="0" xfId="0" applyAlignment="1" applyBorder="1" applyFont="1">
      <alignment horizontal="center" shrinkToFit="0" wrapText="1"/>
    </xf>
    <xf borderId="20" fillId="0" fontId="15" numFmtId="0" xfId="0" applyAlignment="1" applyBorder="1" applyFont="1">
      <alignment shrinkToFit="0" wrapText="1"/>
    </xf>
    <xf borderId="20" fillId="0" fontId="15" numFmtId="167" xfId="0" applyAlignment="1" applyBorder="1" applyFont="1" applyNumberFormat="1">
      <alignment horizontal="right" shrinkToFit="0" wrapText="1"/>
    </xf>
    <xf borderId="20" fillId="0" fontId="15" numFmtId="167" xfId="0" applyAlignment="1" applyBorder="1" applyFont="1" applyNumberFormat="1">
      <alignment shrinkToFit="0" wrapText="1"/>
    </xf>
    <xf borderId="20" fillId="0" fontId="15" numFmtId="169" xfId="0" applyAlignment="1" applyBorder="1" applyFont="1" applyNumberFormat="1">
      <alignment shrinkToFit="0" wrapText="1"/>
    </xf>
    <xf borderId="20" fillId="0" fontId="15" numFmtId="0" xfId="0" applyAlignment="1" applyBorder="1" applyFont="1">
      <alignment horizontal="right" shrinkToFit="0" wrapText="1"/>
    </xf>
    <xf borderId="20" fillId="0" fontId="15" numFmtId="3" xfId="0" applyAlignment="1" applyBorder="1" applyFont="1" applyNumberFormat="1">
      <alignment shrinkToFit="0" wrapText="1"/>
    </xf>
    <xf borderId="20" fillId="0" fontId="15" numFmtId="3" xfId="0" applyAlignment="1" applyBorder="1" applyFont="1" applyNumberFormat="1">
      <alignment horizontal="right" shrinkToFit="0" wrapText="1"/>
    </xf>
    <xf borderId="20" fillId="0" fontId="10" numFmtId="0" xfId="0" applyBorder="1" applyFont="1"/>
    <xf borderId="21" fillId="0" fontId="15" numFmtId="167" xfId="0" applyAlignment="1" applyBorder="1" applyFont="1" applyNumberFormat="1">
      <alignment shrinkToFit="0" wrapText="1"/>
    </xf>
    <xf borderId="22" fillId="0" fontId="15" numFmtId="0" xfId="0" applyAlignment="1" applyBorder="1" applyFont="1">
      <alignment vertical="top"/>
    </xf>
    <xf borderId="22" fillId="0" fontId="15" numFmtId="0" xfId="0" applyAlignment="1" applyBorder="1" applyFont="1">
      <alignment shrinkToFit="0" vertical="top" wrapText="1"/>
    </xf>
    <xf borderId="0" fillId="0" fontId="15" numFmtId="0" xfId="0" applyFont="1"/>
    <xf borderId="0" fillId="0" fontId="15" numFmtId="0" xfId="0" applyAlignment="1" applyFont="1">
      <alignment horizontal="left"/>
    </xf>
    <xf borderId="0" fillId="0" fontId="2" numFmtId="1" xfId="0" applyFont="1" applyNumberFormat="1"/>
    <xf borderId="0" fillId="0" fontId="21" numFmtId="0" xfId="0" applyFont="1"/>
    <xf borderId="0" fillId="0" fontId="3" numFmtId="167" xfId="0" applyFont="1" applyNumberFormat="1"/>
    <xf borderId="0" fillId="0" fontId="22" numFmtId="0" xfId="0" applyAlignment="1" applyFont="1">
      <alignment shrinkToFit="0" wrapText="1"/>
    </xf>
    <xf borderId="0" fillId="0" fontId="2" numFmtId="0" xfId="0" applyAlignment="1" applyFont="1">
      <alignment horizontal="right" shrinkToFit="0" wrapText="1"/>
    </xf>
    <xf borderId="0" fillId="0" fontId="2" numFmtId="0" xfId="0" applyAlignment="1" applyFont="1">
      <alignment horizontal="right"/>
    </xf>
    <xf borderId="1" fillId="7" fontId="2" numFmtId="164" xfId="0" applyBorder="1" applyFill="1" applyFont="1" applyNumberFormat="1"/>
    <xf borderId="0" fillId="0" fontId="1" numFmtId="164" xfId="0" applyFont="1" applyNumberFormat="1"/>
    <xf borderId="1" fillId="7" fontId="23" numFmtId="164" xfId="0" applyBorder="1"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externalLink" Target="externalLinks/externalLink2.xml"/><Relationship Id="rId16" Type="http://schemas.openxmlformats.org/officeDocument/2006/relationships/externalLink" Target="externalLinks/externalLink1.xml"/><Relationship Id="rId5" Type="http://schemas.openxmlformats.org/officeDocument/2006/relationships/worksheet" Target="worksheets/sheet2.xml"/><Relationship Id="rId19" Type="http://customschemas.google.com/relationships/workbookmetadata" Target="metadata"/><Relationship Id="rId6" Type="http://schemas.openxmlformats.org/officeDocument/2006/relationships/worksheet" Target="worksheets/sheet3.xml"/><Relationship Id="rId18" Type="http://schemas.openxmlformats.org/officeDocument/2006/relationships/externalLink" Target="externalLinks/externalLink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externalLinks/_rels/externalLink1.xml.rels><?xml version="1.0" encoding="UTF-8" standalone="yes"?><Relationships xmlns="http://schemas.openxmlformats.org/package/2006/relationships"><Relationship Id="rId1" Type="http://schemas.openxmlformats.org/officeDocument/2006/relationships/externalLinkPath" Target="/Users/SB6/AppData/Local/Microsoft/Windows/INetCache/Content.Outlook/FB4QUM2C/Copy%20of%20NetQualifyingCapacityList-2019.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pservedio/AppData/Local/Microsoft/Windows/Temporary%20Internet%20Files/Content.Outlook/MU17HYWB/AllRequests_12_9_14.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fprojp02.oa.caiso.com/Users/gkatta/AppData/Local/Microsoft/Windows/Temporary%20Internet%20Files/Content.IE5/8WSC1CLA/ResourceAdequacyPlanTemplate.xls" TargetMode="External"/></Relationships>
</file>

<file path=xl/externalLinks/externalLink1.xml><?xml version="1.0" encoding="utf-8"?>
<externalLin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externalBook r:id="rId1">
    <sheetNames>
      <sheetName val="Header Descriptions"/>
      <sheetName val="2019 NQC List"/>
      <sheetName val="2019 Other"/>
      <sheetName val="2019 Technology Factors"/>
      <sheetName val="Lists"/>
    </sheetNames>
    <sheetDataSet>
      <sheetData sheetId="0"/>
      <sheetData sheetId="1"/>
      <sheetData sheetId="2"/>
      <sheetData sheetId="3"/>
      <sheetData sheetId="4"/>
    </sheetDataSet>
  </externalBook>
</externalLink>
</file>

<file path=xl/externalLinks/externalLink2.xml><?xml version="1.0" encoding="utf-8"?>
<externalLin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externalBook r:id="rId1">
    <sheetNames>
      <sheetName val="Information"/>
      <sheetName val="Request Type 1-2"/>
      <sheetName val="Request Type 3-5"/>
      <sheetName val="Lists"/>
    </sheetNames>
    <sheetDataSet>
      <sheetData sheetId="0" refreshError="1"/>
      <sheetData sheetId="1" refreshError="1"/>
      <sheetData sheetId="2" refreshError="1"/>
      <sheetData sheetId="3"/>
    </sheetDataSet>
  </externalBook>
</externalLink>
</file>

<file path=xl/externalLinks/externalLink3.xml><?xml version="1.0" encoding="utf-8"?>
<externalLin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externalBook r:id="rId1">
    <sheetNames>
      <sheetName val="Resources"/>
      <sheetName val="Other"/>
      <sheetName val="Lists"/>
      <sheetName val="Sheet1"/>
      <sheetName val="PRM For Annual RA"/>
      <sheetName val="Flexible RA Capacity"/>
    </sheetNames>
    <sheetDataSet>
      <sheetData sheetId="0" refreshError="1"/>
      <sheetData sheetId="1" refreshError="1"/>
      <sheetData sheetId="2"/>
      <sheetData sheetId="3" refreshError="1"/>
      <sheetData sheetId="4" refreshError="1"/>
      <sheetData sheetId="5" refreshError="1"/>
    </sheetDataSet>
  </externalBook>
</externalLink>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www.ercot.com/gridinfo/resource" TargetMode="External"/><Relationship Id="rId2" Type="http://schemas.openxmlformats.org/officeDocument/2006/relationships/hyperlink" Target="https://www.spp.org/documents/61025/elcc%20solar%20and%20wind%20accreditation.pdf" TargetMode="External"/><Relationship Id="rId3" Type="http://schemas.openxmlformats.org/officeDocument/2006/relationships/hyperlink" Target="https://cdn.misoenergy.org/2020%20Wind%20&amp;%20Solar%20Capacity%20Credit%20Report408144.pdf" TargetMode="External"/><Relationship Id="rId4" Type="http://schemas.openxmlformats.org/officeDocument/2006/relationships/hyperlink" Target="https://www.pjm.com/-/media/planning/res-adeq/class-average-wind-capacity-factors.ashx?la=en" TargetMode="External"/><Relationship Id="rId11" Type="http://schemas.openxmlformats.org/officeDocument/2006/relationships/drawing" Target="../drawings/drawing1.xml"/><Relationship Id="rId10" Type="http://schemas.openxmlformats.org/officeDocument/2006/relationships/hyperlink" Target="https://sam.nrel.gov/" TargetMode="External"/><Relationship Id="rId9" Type="http://schemas.openxmlformats.org/officeDocument/2006/relationships/hyperlink" Target="https://www.iso-ne.com/system-planning/system-plans-studies/celt" TargetMode="External"/><Relationship Id="rId5" Type="http://schemas.openxmlformats.org/officeDocument/2006/relationships/hyperlink" Target="http://www.caiso.com/Documents/2019AnnualReportonMarketIssuesandPerformance.pdf" TargetMode="External"/><Relationship Id="rId6" Type="http://schemas.openxmlformats.org/officeDocument/2006/relationships/hyperlink" Target="https://www.nps.edu/documents/114698888/117879842/Offshore_WInd_Value_Navy_Postgraduate_School_Final.pdf/f4368eea-e0e0-4fba-a925-00f5d365b887?t=1542325871000" TargetMode="External"/><Relationship Id="rId7" Type="http://schemas.openxmlformats.org/officeDocument/2006/relationships/hyperlink" Target="https://www.nyiso.com/documents/20142/2226333/2020-Gold-Book-Final-Public.pdf/9ff426ab-e325-28bc-97cf-106d792593a1" TargetMode="External"/><Relationship Id="rId8" Type="http://schemas.openxmlformats.org/officeDocument/2006/relationships/hyperlink" Target="https://www.pjm.com/-/media/committees-groups/committees/mc/20190425-somr/20190425-2018-imm-state-of-the-market-report-presentation.ashx"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8.13"/>
    <col customWidth="1" min="2" max="2" width="44.38"/>
    <col customWidth="1" min="3" max="4" width="7.63"/>
    <col customWidth="1" min="5" max="5" width="43.38"/>
    <col customWidth="1" min="6" max="7" width="7.63"/>
    <col customWidth="1" min="8" max="8" width="47.0"/>
    <col customWidth="1" min="9" max="26" width="7.63"/>
  </cols>
  <sheetData>
    <row r="1">
      <c r="A1" s="1" t="s">
        <v>0</v>
      </c>
    </row>
    <row r="2">
      <c r="G2" s="2"/>
    </row>
    <row r="3">
      <c r="A3" s="1" t="s">
        <v>1</v>
      </c>
      <c r="B3" s="3" t="s">
        <v>2</v>
      </c>
      <c r="E3" s="3" t="s">
        <v>3</v>
      </c>
      <c r="H3" s="3" t="s">
        <v>4</v>
      </c>
    </row>
    <row r="4">
      <c r="B4" s="4" t="s">
        <v>5</v>
      </c>
      <c r="E4" s="4" t="s">
        <v>6</v>
      </c>
      <c r="H4" s="2" t="s">
        <v>7</v>
      </c>
    </row>
    <row r="5">
      <c r="B5" s="2">
        <v>2020.0</v>
      </c>
      <c r="E5" s="2">
        <v>2016.0</v>
      </c>
      <c r="H5" s="2">
        <v>2019.0</v>
      </c>
    </row>
    <row r="6">
      <c r="B6" s="4" t="s">
        <v>8</v>
      </c>
      <c r="E6" s="4" t="s">
        <v>9</v>
      </c>
      <c r="H6" s="4" t="s">
        <v>10</v>
      </c>
    </row>
    <row r="7">
      <c r="B7" s="4" t="s">
        <v>11</v>
      </c>
      <c r="E7" s="5" t="s">
        <v>12</v>
      </c>
      <c r="H7" s="5" t="s">
        <v>13</v>
      </c>
    </row>
    <row r="8">
      <c r="B8" s="4" t="s">
        <v>14</v>
      </c>
    </row>
    <row r="9">
      <c r="H9" s="6"/>
    </row>
    <row r="10">
      <c r="B10" s="3" t="s">
        <v>15</v>
      </c>
      <c r="E10" s="3" t="s">
        <v>16</v>
      </c>
      <c r="H10" s="3" t="s">
        <v>17</v>
      </c>
    </row>
    <row r="11">
      <c r="B11" s="4" t="s">
        <v>18</v>
      </c>
      <c r="E11" s="2" t="s">
        <v>19</v>
      </c>
      <c r="H11" s="7" t="s">
        <v>20</v>
      </c>
    </row>
    <row r="12">
      <c r="B12" s="2">
        <v>2019.0</v>
      </c>
      <c r="E12" s="2">
        <v>2017.0</v>
      </c>
      <c r="H12" s="7">
        <v>2020.0</v>
      </c>
    </row>
    <row r="13">
      <c r="B13" s="4" t="s">
        <v>21</v>
      </c>
      <c r="E13" s="4" t="s">
        <v>22</v>
      </c>
      <c r="H13" s="4" t="s">
        <v>23</v>
      </c>
    </row>
    <row r="14">
      <c r="B14" s="5" t="s">
        <v>24</v>
      </c>
      <c r="E14" s="5" t="s">
        <v>25</v>
      </c>
      <c r="H14" s="5" t="s">
        <v>26</v>
      </c>
    </row>
    <row r="15">
      <c r="B15" s="4" t="s">
        <v>27</v>
      </c>
      <c r="E15" s="2" t="s">
        <v>28</v>
      </c>
      <c r="H15" s="4" t="s">
        <v>29</v>
      </c>
    </row>
    <row r="16">
      <c r="H16" s="6"/>
    </row>
    <row r="17">
      <c r="B17" s="3" t="s">
        <v>30</v>
      </c>
      <c r="E17" s="3" t="s">
        <v>31</v>
      </c>
      <c r="H17" s="3" t="s">
        <v>32</v>
      </c>
    </row>
    <row r="18">
      <c r="B18" s="4" t="s">
        <v>33</v>
      </c>
      <c r="E18" s="4" t="s">
        <v>34</v>
      </c>
      <c r="H18" s="2" t="s">
        <v>35</v>
      </c>
    </row>
    <row r="19">
      <c r="B19" s="2">
        <v>2015.0</v>
      </c>
      <c r="E19" s="2">
        <v>2018.0</v>
      </c>
      <c r="H19" s="2">
        <v>2020.0</v>
      </c>
    </row>
    <row r="20">
      <c r="B20" s="4" t="s">
        <v>36</v>
      </c>
      <c r="E20" s="4" t="s">
        <v>37</v>
      </c>
      <c r="H20" s="2" t="s">
        <v>38</v>
      </c>
    </row>
    <row r="21" ht="15.75" customHeight="1">
      <c r="B21" s="4" t="s">
        <v>39</v>
      </c>
      <c r="E21" s="5" t="s">
        <v>40</v>
      </c>
      <c r="H21" s="5" t="s">
        <v>41</v>
      </c>
    </row>
    <row r="22" ht="15.75" customHeight="1">
      <c r="B22" s="4" t="s">
        <v>42</v>
      </c>
      <c r="E22" s="4" t="s">
        <v>43</v>
      </c>
      <c r="H22" s="2" t="s">
        <v>44</v>
      </c>
    </row>
    <row r="23" ht="15.75" customHeight="1"/>
    <row r="24" ht="15.75" customHeight="1">
      <c r="H24" s="3" t="s">
        <v>45</v>
      </c>
    </row>
    <row r="25" ht="15.75" customHeight="1">
      <c r="H25" s="2" t="s">
        <v>46</v>
      </c>
    </row>
    <row r="26" ht="15.75" customHeight="1">
      <c r="B26" s="8" t="s">
        <v>47</v>
      </c>
      <c r="E26" s="8" t="s">
        <v>48</v>
      </c>
      <c r="H26" s="2">
        <v>2020.0</v>
      </c>
    </row>
    <row r="27" ht="15.75" customHeight="1">
      <c r="B27" s="4" t="s">
        <v>49</v>
      </c>
      <c r="E27" s="4" t="s">
        <v>19</v>
      </c>
      <c r="H27" s="2" t="s">
        <v>50</v>
      </c>
    </row>
    <row r="28" ht="15.75" customHeight="1">
      <c r="B28" s="4" t="s">
        <v>51</v>
      </c>
      <c r="E28" s="5" t="s">
        <v>52</v>
      </c>
      <c r="H28" s="5" t="s">
        <v>53</v>
      </c>
    </row>
    <row r="29" ht="15.75" customHeight="1">
      <c r="B29" s="5" t="s">
        <v>54</v>
      </c>
      <c r="E29" s="4" t="s">
        <v>55</v>
      </c>
      <c r="H29" s="2" t="s">
        <v>56</v>
      </c>
    </row>
    <row r="30" ht="15.75" customHeight="1">
      <c r="B30" s="4" t="s">
        <v>57</v>
      </c>
    </row>
    <row r="31" ht="15.75" customHeight="1">
      <c r="B31" s="4" t="s">
        <v>58</v>
      </c>
    </row>
    <row r="32" ht="15.75" customHeight="1">
      <c r="B32" s="4" t="s">
        <v>59</v>
      </c>
    </row>
    <row r="33" ht="15.75" customHeight="1"/>
    <row r="34" ht="15.75" customHeight="1"/>
    <row r="35" ht="15.75" customHeight="1">
      <c r="A35" s="1" t="s">
        <v>60</v>
      </c>
    </row>
    <row r="36" ht="15.75" customHeight="1">
      <c r="A36" s="4" t="s">
        <v>61</v>
      </c>
    </row>
    <row r="37" ht="15.75" customHeight="1">
      <c r="A37" s="4" t="s">
        <v>62</v>
      </c>
    </row>
    <row r="38" ht="15.75" customHeight="1">
      <c r="A38" s="1"/>
    </row>
    <row r="39" ht="15.75" customHeight="1">
      <c r="A39" s="4" t="s">
        <v>63</v>
      </c>
    </row>
    <row r="40" ht="15.75" customHeight="1">
      <c r="A40" s="4" t="s">
        <v>64</v>
      </c>
    </row>
    <row r="41" ht="15.75" customHeight="1">
      <c r="A41" s="4" t="s">
        <v>65</v>
      </c>
    </row>
    <row r="42" ht="15.75" customHeight="1">
      <c r="A42" s="4" t="s">
        <v>66</v>
      </c>
    </row>
    <row r="43" ht="15.75" customHeight="1"/>
    <row r="44" ht="15.75" customHeight="1">
      <c r="A44" s="4" t="s">
        <v>67</v>
      </c>
    </row>
    <row r="45" ht="15.75" customHeight="1">
      <c r="A45" s="4" t="s">
        <v>68</v>
      </c>
    </row>
    <row r="46" ht="15.75" customHeight="1"/>
    <row r="47" ht="15.75" customHeight="1">
      <c r="A47" s="4" t="s">
        <v>69</v>
      </c>
    </row>
    <row r="48" ht="15.75" customHeight="1">
      <c r="A48" s="4" t="s">
        <v>70</v>
      </c>
    </row>
    <row r="49" ht="15.75" customHeight="1">
      <c r="A49" s="4" t="s">
        <v>71</v>
      </c>
    </row>
    <row r="50" ht="15.75" customHeight="1">
      <c r="A50" s="4" t="s">
        <v>72</v>
      </c>
    </row>
    <row r="51" ht="15.75" customHeight="1"/>
    <row r="52" ht="15.75" customHeight="1">
      <c r="A52" s="4" t="s">
        <v>73</v>
      </c>
    </row>
    <row r="53" ht="15.75" customHeight="1">
      <c r="A53" s="4" t="s">
        <v>74</v>
      </c>
    </row>
    <row r="54" ht="15.75" customHeight="1">
      <c r="A54" s="4" t="s">
        <v>75</v>
      </c>
    </row>
    <row r="55" ht="15.75" customHeight="1"/>
    <row r="56" ht="15.75" customHeight="1">
      <c r="A56" s="4" t="s">
        <v>76</v>
      </c>
    </row>
    <row r="57" ht="15.75" customHeight="1">
      <c r="A57" s="4" t="s">
        <v>77</v>
      </c>
    </row>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E7"/>
    <hyperlink r:id="rId2" ref="H7"/>
    <hyperlink r:id="rId3" ref="B14"/>
    <hyperlink r:id="rId4" ref="E14"/>
    <hyperlink r:id="rId5" ref="H14"/>
    <hyperlink r:id="rId6" ref="E21"/>
    <hyperlink r:id="rId7" ref="H21"/>
    <hyperlink r:id="rId8" ref="E28"/>
    <hyperlink r:id="rId9" ref="H28"/>
    <hyperlink r:id="rId10" ref="B29"/>
  </hyperlinks>
  <printOptions/>
  <pageMargins bottom="0.75" footer="0.0" header="0.0" left="0.7" right="0.7" top="0.75"/>
  <pageSetup orientation="portrait"/>
  <drawing r:id="rId1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8.0"/>
    <col customWidth="1" min="3" max="3" width="11.5"/>
    <col customWidth="1" min="4" max="4" width="10.88"/>
    <col customWidth="1" min="5" max="5" width="9.0"/>
    <col customWidth="1" min="6" max="6" width="29.63"/>
    <col customWidth="1" min="7" max="18" width="8.0"/>
    <col customWidth="1" min="19" max="26" width="7.63"/>
  </cols>
  <sheetData>
    <row r="1">
      <c r="A1" s="6"/>
      <c r="B1" s="6"/>
      <c r="C1" s="6"/>
      <c r="D1" s="6"/>
      <c r="E1" s="6"/>
      <c r="F1" s="6"/>
      <c r="G1" s="6"/>
      <c r="H1" s="6"/>
      <c r="I1" s="6"/>
      <c r="J1" s="6"/>
      <c r="K1" s="6"/>
      <c r="L1" s="6"/>
      <c r="M1" s="6"/>
      <c r="N1" s="6"/>
      <c r="O1" s="6"/>
      <c r="P1" s="6"/>
      <c r="Q1" s="6"/>
      <c r="R1" s="6"/>
      <c r="S1" s="6"/>
      <c r="T1" s="6"/>
      <c r="U1" s="6"/>
      <c r="V1" s="6"/>
      <c r="W1" s="6"/>
      <c r="X1" s="6"/>
      <c r="Y1" s="6"/>
      <c r="Z1" s="6"/>
    </row>
    <row r="2">
      <c r="A2" s="6"/>
      <c r="B2" s="6"/>
      <c r="C2" s="6"/>
      <c r="D2" s="6"/>
      <c r="E2" s="6"/>
      <c r="F2" s="6"/>
      <c r="G2" s="6"/>
      <c r="H2" s="6"/>
      <c r="I2" s="6"/>
      <c r="J2" s="6"/>
      <c r="K2" s="6"/>
      <c r="L2" s="6"/>
      <c r="M2" s="6"/>
      <c r="N2" s="6"/>
      <c r="O2" s="6"/>
      <c r="P2" s="6"/>
      <c r="Q2" s="6"/>
      <c r="R2" s="6"/>
      <c r="S2" s="6"/>
      <c r="T2" s="6"/>
      <c r="U2" s="6"/>
      <c r="V2" s="6"/>
      <c r="W2" s="6"/>
      <c r="X2" s="6"/>
      <c r="Y2" s="6"/>
      <c r="Z2" s="6"/>
    </row>
    <row r="3">
      <c r="A3" s="9" t="s">
        <v>78</v>
      </c>
      <c r="B3" s="6"/>
      <c r="C3" s="6"/>
      <c r="D3" s="10"/>
      <c r="E3" s="10"/>
      <c r="F3" s="10"/>
      <c r="G3" s="6"/>
      <c r="H3" s="6"/>
      <c r="I3" s="6"/>
      <c r="J3" s="6"/>
      <c r="K3" s="6"/>
      <c r="L3" s="6"/>
      <c r="M3" s="6"/>
      <c r="N3" s="6"/>
      <c r="O3" s="6"/>
      <c r="P3" s="6"/>
      <c r="Q3" s="6"/>
      <c r="R3" s="6"/>
      <c r="S3" s="6"/>
      <c r="T3" s="6"/>
      <c r="U3" s="6"/>
      <c r="V3" s="6"/>
      <c r="W3" s="6"/>
      <c r="X3" s="6"/>
      <c r="Y3" s="6"/>
      <c r="Z3" s="6"/>
    </row>
    <row r="4">
      <c r="A4" s="11" t="s">
        <v>79</v>
      </c>
      <c r="B4" s="6"/>
      <c r="C4" s="6"/>
      <c r="D4" s="10"/>
      <c r="E4" s="10"/>
      <c r="F4" s="10"/>
      <c r="G4" s="6"/>
      <c r="H4" s="6"/>
      <c r="I4" s="6"/>
      <c r="J4" s="6"/>
      <c r="K4" s="6"/>
      <c r="L4" s="6"/>
      <c r="M4" s="6"/>
      <c r="N4" s="6"/>
      <c r="O4" s="6"/>
      <c r="P4" s="6"/>
      <c r="Q4" s="6"/>
      <c r="R4" s="6"/>
      <c r="S4" s="6"/>
      <c r="T4" s="6"/>
      <c r="U4" s="6"/>
      <c r="V4" s="6"/>
      <c r="W4" s="6"/>
      <c r="X4" s="6"/>
      <c r="Y4" s="6"/>
      <c r="Z4" s="6"/>
    </row>
    <row r="5">
      <c r="A5" s="11" t="s">
        <v>80</v>
      </c>
      <c r="B5" s="6"/>
      <c r="C5" s="6"/>
      <c r="D5" s="10"/>
      <c r="E5" s="10"/>
      <c r="F5" s="10"/>
      <c r="G5" s="6"/>
      <c r="H5" s="6"/>
      <c r="I5" s="6"/>
      <c r="J5" s="6"/>
      <c r="K5" s="6"/>
      <c r="L5" s="6"/>
      <c r="M5" s="6"/>
      <c r="N5" s="6"/>
      <c r="O5" s="6"/>
      <c r="P5" s="6"/>
      <c r="Q5" s="6"/>
      <c r="R5" s="6"/>
      <c r="S5" s="6"/>
      <c r="T5" s="6"/>
      <c r="U5" s="6"/>
      <c r="V5" s="6"/>
      <c r="W5" s="6"/>
      <c r="X5" s="6"/>
      <c r="Y5" s="6"/>
      <c r="Z5" s="6"/>
    </row>
    <row r="6">
      <c r="A6" s="6"/>
      <c r="B6" s="6"/>
      <c r="C6" s="6"/>
      <c r="D6" s="10"/>
      <c r="E6" s="10"/>
      <c r="F6" s="10"/>
      <c r="G6" s="6"/>
      <c r="H6" s="6"/>
      <c r="I6" s="6"/>
      <c r="J6" s="6"/>
      <c r="K6" s="6"/>
      <c r="L6" s="6"/>
      <c r="M6" s="6"/>
      <c r="N6" s="6"/>
      <c r="O6" s="6"/>
      <c r="P6" s="6"/>
      <c r="Q6" s="6"/>
      <c r="R6" s="6"/>
      <c r="S6" s="6"/>
      <c r="T6" s="6"/>
      <c r="U6" s="6"/>
      <c r="V6" s="6"/>
      <c r="W6" s="6"/>
      <c r="X6" s="6"/>
      <c r="Y6" s="6"/>
      <c r="Z6" s="6"/>
    </row>
    <row r="7">
      <c r="A7" s="6"/>
      <c r="B7" s="6"/>
      <c r="C7" s="6"/>
      <c r="D7" s="10"/>
      <c r="E7" s="10"/>
      <c r="F7" s="10"/>
      <c r="G7" s="6"/>
      <c r="H7" s="6"/>
      <c r="I7" s="6"/>
      <c r="J7" s="6"/>
      <c r="K7" s="6"/>
      <c r="L7" s="6"/>
      <c r="M7" s="6"/>
      <c r="N7" s="6"/>
      <c r="O7" s="6"/>
      <c r="P7" s="6"/>
      <c r="Q7" s="6"/>
      <c r="R7" s="6"/>
      <c r="S7" s="6"/>
      <c r="T7" s="6"/>
      <c r="U7" s="6"/>
      <c r="V7" s="6"/>
      <c r="W7" s="6"/>
      <c r="X7" s="6"/>
      <c r="Y7" s="6"/>
      <c r="Z7" s="6"/>
    </row>
    <row r="8">
      <c r="A8" s="6"/>
      <c r="B8" s="12" t="s">
        <v>81</v>
      </c>
      <c r="C8" s="13"/>
      <c r="D8" s="13"/>
      <c r="E8" s="13"/>
      <c r="F8" s="14"/>
      <c r="G8" s="6"/>
      <c r="H8" s="6"/>
      <c r="I8" s="6"/>
      <c r="J8" s="6"/>
      <c r="K8" s="6"/>
      <c r="L8" s="6"/>
      <c r="M8" s="6"/>
      <c r="N8" s="6"/>
      <c r="O8" s="6"/>
      <c r="P8" s="6"/>
      <c r="Q8" s="6"/>
      <c r="R8" s="6"/>
      <c r="S8" s="6"/>
      <c r="T8" s="6"/>
      <c r="U8" s="6"/>
      <c r="V8" s="6"/>
      <c r="W8" s="6"/>
      <c r="X8" s="6"/>
      <c r="Y8" s="6"/>
      <c r="Z8" s="6"/>
    </row>
    <row r="9">
      <c r="A9" s="6"/>
      <c r="B9" s="15" t="s">
        <v>82</v>
      </c>
      <c r="C9" s="16" t="s">
        <v>83</v>
      </c>
      <c r="D9" s="17"/>
      <c r="E9" s="18"/>
      <c r="F9" s="19"/>
      <c r="G9" s="6"/>
      <c r="H9" s="6"/>
      <c r="I9" s="6"/>
      <c r="J9" s="6"/>
      <c r="K9" s="6"/>
      <c r="L9" s="6"/>
      <c r="M9" s="6"/>
      <c r="N9" s="6"/>
      <c r="O9" s="6"/>
      <c r="P9" s="6"/>
      <c r="Q9" s="6"/>
      <c r="R9" s="6"/>
      <c r="S9" s="6"/>
      <c r="T9" s="6"/>
      <c r="U9" s="6"/>
      <c r="V9" s="6"/>
      <c r="W9" s="6"/>
      <c r="X9" s="6"/>
      <c r="Y9" s="6"/>
      <c r="Z9" s="6"/>
    </row>
    <row r="10">
      <c r="A10" s="6"/>
      <c r="B10" s="20">
        <v>1.0</v>
      </c>
      <c r="C10" s="21">
        <v>0.04</v>
      </c>
      <c r="E10" s="22"/>
      <c r="F10" s="19"/>
      <c r="G10" s="6"/>
      <c r="H10" s="6"/>
      <c r="I10" s="6"/>
      <c r="J10" s="6"/>
      <c r="K10" s="6"/>
      <c r="L10" s="6"/>
      <c r="M10" s="6"/>
      <c r="N10" s="6"/>
      <c r="O10" s="6"/>
      <c r="P10" s="6"/>
      <c r="Q10" s="6"/>
      <c r="R10" s="6"/>
      <c r="S10" s="6"/>
      <c r="T10" s="6"/>
      <c r="U10" s="6"/>
      <c r="V10" s="6"/>
      <c r="W10" s="6"/>
      <c r="X10" s="6"/>
      <c r="Y10" s="6"/>
      <c r="Z10" s="6"/>
    </row>
    <row r="11">
      <c r="A11" s="6"/>
      <c r="B11" s="20">
        <v>2.0</v>
      </c>
      <c r="C11" s="21">
        <v>0.03</v>
      </c>
      <c r="E11" s="22"/>
      <c r="F11" s="19"/>
      <c r="G11" s="22"/>
      <c r="H11" s="22"/>
      <c r="I11" s="22"/>
      <c r="J11" s="22"/>
      <c r="K11" s="22"/>
      <c r="L11" s="22"/>
      <c r="M11" s="22"/>
      <c r="N11" s="22"/>
      <c r="O11" s="22"/>
      <c r="P11" s="22"/>
      <c r="Q11" s="22"/>
      <c r="R11" s="22"/>
      <c r="S11" s="6"/>
      <c r="T11" s="6"/>
      <c r="U11" s="6"/>
      <c r="V11" s="6"/>
      <c r="W11" s="6"/>
      <c r="X11" s="6"/>
      <c r="Y11" s="6"/>
      <c r="Z11" s="6"/>
    </row>
    <row r="12">
      <c r="A12" s="6"/>
      <c r="B12" s="20">
        <v>3.0</v>
      </c>
      <c r="C12" s="21">
        <v>0.18</v>
      </c>
      <c r="E12" s="22"/>
      <c r="F12" s="19"/>
      <c r="G12" s="6"/>
      <c r="H12" s="6"/>
      <c r="I12" s="6"/>
      <c r="J12" s="6"/>
      <c r="K12" s="6"/>
      <c r="L12" s="6"/>
      <c r="M12" s="6"/>
      <c r="N12" s="6"/>
      <c r="O12" s="6"/>
      <c r="P12" s="6"/>
      <c r="Q12" s="6"/>
      <c r="R12" s="6"/>
      <c r="S12" s="6"/>
      <c r="T12" s="6"/>
      <c r="U12" s="6"/>
      <c r="V12" s="6"/>
      <c r="W12" s="6"/>
      <c r="X12" s="6"/>
      <c r="Y12" s="6"/>
      <c r="Z12" s="6"/>
    </row>
    <row r="13">
      <c r="A13" s="6"/>
      <c r="B13" s="20">
        <v>4.0</v>
      </c>
      <c r="C13" s="21">
        <v>0.15</v>
      </c>
      <c r="E13" s="22"/>
      <c r="F13" s="19"/>
      <c r="G13" s="6"/>
      <c r="H13" s="6"/>
      <c r="I13" s="6"/>
      <c r="J13" s="6"/>
      <c r="K13" s="6"/>
      <c r="L13" s="6"/>
      <c r="M13" s="6"/>
      <c r="N13" s="6"/>
      <c r="O13" s="6"/>
      <c r="P13" s="6"/>
      <c r="Q13" s="6"/>
      <c r="R13" s="6"/>
      <c r="S13" s="6"/>
      <c r="T13" s="6"/>
      <c r="U13" s="6"/>
      <c r="V13" s="6"/>
      <c r="W13" s="6"/>
      <c r="X13" s="6"/>
      <c r="Y13" s="6"/>
      <c r="Z13" s="6"/>
    </row>
    <row r="14">
      <c r="A14" s="6"/>
      <c r="B14" s="20">
        <v>5.0</v>
      </c>
      <c r="C14" s="21">
        <v>0.16</v>
      </c>
      <c r="E14" s="22"/>
      <c r="F14" s="19"/>
      <c r="G14" s="6"/>
      <c r="H14" s="6"/>
      <c r="I14" s="6"/>
      <c r="J14" s="6"/>
      <c r="K14" s="6"/>
      <c r="L14" s="6"/>
      <c r="M14" s="6"/>
      <c r="N14" s="6"/>
      <c r="O14" s="6"/>
      <c r="P14" s="6"/>
      <c r="Q14" s="6"/>
      <c r="R14" s="6"/>
      <c r="S14" s="6"/>
      <c r="T14" s="6"/>
      <c r="U14" s="6"/>
      <c r="V14" s="6"/>
      <c r="W14" s="6"/>
      <c r="X14" s="6"/>
      <c r="Y14" s="6"/>
      <c r="Z14" s="6"/>
    </row>
    <row r="15">
      <c r="A15" s="6"/>
      <c r="B15" s="20">
        <v>6.0</v>
      </c>
      <c r="C15" s="21">
        <v>0.31</v>
      </c>
      <c r="E15" s="22"/>
      <c r="F15" s="19"/>
      <c r="G15" s="6"/>
      <c r="H15" s="6"/>
      <c r="I15" s="6"/>
      <c r="J15" s="6"/>
      <c r="K15" s="6"/>
      <c r="L15" s="6"/>
      <c r="M15" s="6"/>
      <c r="N15" s="6"/>
      <c r="O15" s="6"/>
      <c r="P15" s="6"/>
      <c r="Q15" s="6"/>
      <c r="R15" s="6"/>
      <c r="S15" s="6"/>
      <c r="T15" s="6"/>
      <c r="U15" s="6"/>
      <c r="V15" s="6"/>
      <c r="W15" s="6"/>
      <c r="X15" s="6"/>
      <c r="Y15" s="6"/>
      <c r="Z15" s="6"/>
    </row>
    <row r="16">
      <c r="A16" s="6"/>
      <c r="B16" s="20">
        <v>7.0</v>
      </c>
      <c r="C16" s="21">
        <v>0.39</v>
      </c>
      <c r="E16" s="22"/>
      <c r="F16" s="19"/>
      <c r="G16" s="6"/>
      <c r="H16" s="6"/>
      <c r="I16" s="6"/>
      <c r="J16" s="6"/>
      <c r="K16" s="6"/>
      <c r="L16" s="6"/>
      <c r="M16" s="6"/>
      <c r="N16" s="6"/>
      <c r="O16" s="6"/>
      <c r="P16" s="6"/>
      <c r="Q16" s="6"/>
      <c r="R16" s="6"/>
      <c r="S16" s="6"/>
      <c r="T16" s="6"/>
      <c r="U16" s="6"/>
      <c r="V16" s="6"/>
      <c r="W16" s="6"/>
      <c r="X16" s="6"/>
      <c r="Y16" s="6"/>
      <c r="Z16" s="6"/>
    </row>
    <row r="17">
      <c r="A17" s="6"/>
      <c r="B17" s="20">
        <v>8.0</v>
      </c>
      <c r="C17" s="21">
        <v>0.27</v>
      </c>
      <c r="E17" s="22"/>
      <c r="F17" s="19"/>
      <c r="G17" s="6"/>
      <c r="H17" s="6"/>
      <c r="I17" s="6"/>
      <c r="J17" s="6"/>
      <c r="K17" s="6"/>
      <c r="L17" s="6"/>
      <c r="M17" s="6"/>
      <c r="N17" s="6"/>
      <c r="O17" s="6"/>
      <c r="P17" s="6"/>
      <c r="Q17" s="6"/>
      <c r="R17" s="6"/>
      <c r="S17" s="6"/>
      <c r="T17" s="6"/>
      <c r="U17" s="6"/>
      <c r="V17" s="6"/>
      <c r="W17" s="6"/>
      <c r="X17" s="6"/>
      <c r="Y17" s="6"/>
      <c r="Z17" s="6"/>
    </row>
    <row r="18">
      <c r="A18" s="6"/>
      <c r="B18" s="20">
        <v>9.0</v>
      </c>
      <c r="C18" s="21">
        <v>0.14</v>
      </c>
      <c r="E18" s="22"/>
      <c r="F18" s="19"/>
      <c r="G18" s="6"/>
      <c r="H18" s="6"/>
      <c r="I18" s="6"/>
      <c r="J18" s="6"/>
      <c r="K18" s="6"/>
      <c r="L18" s="6"/>
      <c r="M18" s="6"/>
      <c r="N18" s="6"/>
      <c r="O18" s="6"/>
      <c r="P18" s="6"/>
      <c r="Q18" s="6"/>
      <c r="R18" s="6"/>
      <c r="S18" s="6"/>
      <c r="T18" s="6"/>
      <c r="U18" s="6"/>
      <c r="V18" s="6"/>
      <c r="W18" s="6"/>
      <c r="X18" s="6"/>
      <c r="Y18" s="6"/>
      <c r="Z18" s="6"/>
    </row>
    <row r="19">
      <c r="A19" s="6"/>
      <c r="B19" s="20">
        <v>10.0</v>
      </c>
      <c r="C19" s="21">
        <v>0.02</v>
      </c>
      <c r="E19" s="22"/>
      <c r="F19" s="19"/>
      <c r="G19" s="6"/>
      <c r="H19" s="6"/>
      <c r="I19" s="6"/>
      <c r="J19" s="6"/>
      <c r="K19" s="6"/>
      <c r="L19" s="6"/>
      <c r="M19" s="6"/>
      <c r="N19" s="6"/>
      <c r="O19" s="6"/>
      <c r="P19" s="6"/>
      <c r="Q19" s="6"/>
      <c r="R19" s="6"/>
      <c r="S19" s="6"/>
      <c r="T19" s="6"/>
      <c r="U19" s="6"/>
      <c r="V19" s="6"/>
      <c r="W19" s="6"/>
      <c r="X19" s="6"/>
      <c r="Y19" s="6"/>
      <c r="Z19" s="6"/>
    </row>
    <row r="20">
      <c r="A20" s="6"/>
      <c r="B20" s="20">
        <v>11.0</v>
      </c>
      <c r="C20" s="21">
        <v>0.02</v>
      </c>
      <c r="E20" s="22"/>
      <c r="F20" s="19"/>
      <c r="G20" s="6"/>
      <c r="H20" s="6"/>
      <c r="I20" s="6"/>
      <c r="J20" s="6"/>
      <c r="K20" s="6"/>
      <c r="L20" s="22"/>
      <c r="M20" s="6"/>
      <c r="N20" s="6"/>
      <c r="O20" s="6"/>
      <c r="P20" s="6"/>
      <c r="Q20" s="6"/>
      <c r="R20" s="6"/>
      <c r="S20" s="6"/>
      <c r="T20" s="6"/>
      <c r="U20" s="6"/>
      <c r="V20" s="6"/>
      <c r="W20" s="6"/>
      <c r="X20" s="6"/>
      <c r="Y20" s="6"/>
      <c r="Z20" s="6"/>
    </row>
    <row r="21" ht="15.75" customHeight="1">
      <c r="A21" s="6"/>
      <c r="B21" s="20">
        <v>12.0</v>
      </c>
      <c r="C21" s="21">
        <v>0.0</v>
      </c>
      <c r="E21" s="22"/>
      <c r="F21" s="19"/>
      <c r="G21" s="6"/>
      <c r="H21" s="6"/>
      <c r="I21" s="6"/>
      <c r="J21" s="6"/>
      <c r="K21" s="6"/>
      <c r="L21" s="6"/>
      <c r="M21" s="6"/>
      <c r="N21" s="6"/>
      <c r="O21" s="6"/>
      <c r="P21" s="6"/>
      <c r="Q21" s="6"/>
      <c r="R21" s="6"/>
      <c r="S21" s="6"/>
      <c r="T21" s="6"/>
      <c r="U21" s="6"/>
      <c r="V21" s="6"/>
      <c r="W21" s="6"/>
      <c r="X21" s="6"/>
      <c r="Y21" s="6"/>
      <c r="Z21" s="6"/>
    </row>
    <row r="22" ht="15.75" customHeight="1">
      <c r="A22" s="6"/>
      <c r="B22" s="19"/>
      <c r="C22" s="23"/>
      <c r="D22" s="23"/>
      <c r="E22" s="23"/>
      <c r="F22" s="19"/>
      <c r="G22" s="6"/>
      <c r="H22" s="6"/>
      <c r="I22" s="6"/>
      <c r="J22" s="6"/>
      <c r="K22" s="6"/>
      <c r="L22" s="6"/>
      <c r="M22" s="6"/>
      <c r="N22" s="6"/>
      <c r="O22" s="6"/>
      <c r="P22" s="6"/>
      <c r="Q22" s="6"/>
      <c r="R22" s="6"/>
      <c r="S22" s="6"/>
      <c r="T22" s="6"/>
      <c r="U22" s="6"/>
      <c r="V22" s="6"/>
      <c r="W22" s="6"/>
      <c r="X22" s="6"/>
      <c r="Y22" s="6"/>
      <c r="Z22" s="6"/>
    </row>
    <row r="23" ht="15.75" customHeight="1">
      <c r="A23" s="6"/>
      <c r="B23" s="20"/>
      <c r="C23" s="24"/>
      <c r="D23" s="24"/>
      <c r="E23" s="24"/>
      <c r="F23" s="24"/>
      <c r="G23" s="6"/>
      <c r="H23" s="6"/>
      <c r="I23" s="6"/>
      <c r="J23" s="6"/>
      <c r="K23" s="6"/>
      <c r="L23" s="6"/>
      <c r="M23" s="6"/>
      <c r="N23" s="6"/>
      <c r="O23" s="6"/>
      <c r="P23" s="6"/>
      <c r="Q23" s="6"/>
      <c r="R23" s="6"/>
      <c r="S23" s="6"/>
      <c r="T23" s="6"/>
      <c r="U23" s="6"/>
      <c r="V23" s="6"/>
      <c r="W23" s="6"/>
      <c r="X23" s="6"/>
      <c r="Y23" s="6"/>
      <c r="Z23" s="6"/>
    </row>
    <row r="24" ht="15.75" customHeight="1">
      <c r="A24" s="6"/>
      <c r="B24" s="12" t="s">
        <v>84</v>
      </c>
      <c r="C24" s="25"/>
      <c r="D24" s="25"/>
      <c r="E24" s="25"/>
      <c r="F24" s="26"/>
      <c r="G24" s="6"/>
      <c r="H24" s="6"/>
      <c r="I24" s="6"/>
      <c r="J24" s="6"/>
      <c r="K24" s="6"/>
      <c r="L24" s="6"/>
      <c r="M24" s="6"/>
      <c r="N24" s="6"/>
      <c r="O24" s="6"/>
      <c r="P24" s="6"/>
      <c r="Q24" s="6"/>
      <c r="R24" s="6"/>
      <c r="S24" s="6"/>
      <c r="T24" s="6"/>
      <c r="U24" s="6"/>
      <c r="V24" s="6"/>
      <c r="W24" s="6"/>
      <c r="X24" s="6"/>
      <c r="Y24" s="6"/>
      <c r="Z24" s="6"/>
    </row>
    <row r="25" ht="15.75" customHeight="1">
      <c r="A25" s="6"/>
      <c r="B25" s="15" t="s">
        <v>82</v>
      </c>
      <c r="C25" s="16" t="s">
        <v>85</v>
      </c>
      <c r="D25" s="17"/>
      <c r="E25" s="18"/>
      <c r="F25" s="19"/>
      <c r="G25" s="6"/>
      <c r="H25" s="6"/>
      <c r="I25" s="6"/>
      <c r="J25" s="6"/>
      <c r="K25" s="6"/>
      <c r="L25" s="6"/>
      <c r="M25" s="6"/>
      <c r="N25" s="6"/>
      <c r="O25" s="6"/>
      <c r="P25" s="6"/>
      <c r="Q25" s="6"/>
      <c r="R25" s="6"/>
      <c r="S25" s="6"/>
      <c r="T25" s="6"/>
      <c r="U25" s="6"/>
      <c r="V25" s="6"/>
      <c r="W25" s="6"/>
      <c r="X25" s="6"/>
      <c r="Y25" s="6"/>
      <c r="Z25" s="6"/>
    </row>
    <row r="26" ht="15.75" customHeight="1">
      <c r="A26" s="6"/>
      <c r="B26" s="20">
        <v>1.0</v>
      </c>
      <c r="C26" s="21">
        <v>0.14</v>
      </c>
      <c r="E26" s="24"/>
      <c r="F26" s="19"/>
      <c r="G26" s="6"/>
      <c r="H26" s="6"/>
      <c r="I26" s="6"/>
      <c r="J26" s="6"/>
      <c r="K26" s="6"/>
      <c r="L26" s="6"/>
      <c r="M26" s="6"/>
      <c r="N26" s="6"/>
      <c r="O26" s="6"/>
      <c r="P26" s="6"/>
      <c r="Q26" s="6"/>
      <c r="R26" s="6"/>
      <c r="S26" s="6"/>
      <c r="T26" s="6"/>
      <c r="U26" s="6"/>
      <c r="V26" s="6"/>
      <c r="W26" s="6"/>
      <c r="X26" s="6"/>
      <c r="Y26" s="6"/>
      <c r="Z26" s="6"/>
    </row>
    <row r="27" ht="15.75" customHeight="1">
      <c r="A27" s="6"/>
      <c r="B27" s="20">
        <v>2.0</v>
      </c>
      <c r="C27" s="21">
        <v>0.12</v>
      </c>
      <c r="E27" s="24"/>
      <c r="F27" s="19"/>
      <c r="G27" s="6"/>
      <c r="H27" s="6"/>
      <c r="I27" s="6"/>
      <c r="J27" s="6"/>
      <c r="K27" s="6"/>
      <c r="L27" s="6"/>
      <c r="M27" s="6"/>
      <c r="N27" s="6"/>
      <c r="O27" s="6"/>
      <c r="P27" s="6"/>
      <c r="Q27" s="6"/>
      <c r="R27" s="6"/>
      <c r="S27" s="6"/>
      <c r="T27" s="6"/>
      <c r="U27" s="6"/>
      <c r="V27" s="6"/>
      <c r="W27" s="6"/>
      <c r="X27" s="6"/>
      <c r="Y27" s="6"/>
      <c r="Z27" s="6"/>
    </row>
    <row r="28" ht="15.75" customHeight="1">
      <c r="A28" s="6"/>
      <c r="B28" s="20">
        <v>3.0</v>
      </c>
      <c r="C28" s="21">
        <v>0.28</v>
      </c>
      <c r="E28" s="24"/>
      <c r="F28" s="19"/>
      <c r="G28" s="6"/>
      <c r="H28" s="6"/>
      <c r="I28" s="6"/>
      <c r="J28" s="6"/>
      <c r="K28" s="6"/>
      <c r="L28" s="6"/>
      <c r="M28" s="6"/>
      <c r="N28" s="6"/>
      <c r="O28" s="6"/>
      <c r="P28" s="6"/>
      <c r="Q28" s="6"/>
      <c r="R28" s="6"/>
      <c r="S28" s="6"/>
      <c r="T28" s="6"/>
      <c r="U28" s="6"/>
      <c r="V28" s="6"/>
      <c r="W28" s="6"/>
      <c r="X28" s="6"/>
      <c r="Y28" s="6"/>
      <c r="Z28" s="6"/>
    </row>
    <row r="29" ht="15.75" customHeight="1">
      <c r="A29" s="6"/>
      <c r="B29" s="20">
        <v>4.0</v>
      </c>
      <c r="C29" s="21">
        <v>0.25</v>
      </c>
      <c r="E29" s="24"/>
      <c r="F29" s="19"/>
      <c r="G29" s="6"/>
      <c r="H29" s="6"/>
      <c r="I29" s="6"/>
      <c r="J29" s="6"/>
      <c r="K29" s="6"/>
      <c r="L29" s="6"/>
      <c r="M29" s="6"/>
      <c r="N29" s="6"/>
      <c r="O29" s="6"/>
      <c r="P29" s="6"/>
      <c r="Q29" s="6"/>
      <c r="R29" s="6"/>
      <c r="S29" s="6"/>
      <c r="T29" s="6"/>
      <c r="U29" s="6"/>
      <c r="V29" s="6"/>
      <c r="W29" s="6"/>
      <c r="X29" s="6"/>
      <c r="Y29" s="6"/>
      <c r="Z29" s="6"/>
    </row>
    <row r="30" ht="15.75" customHeight="1">
      <c r="A30" s="6"/>
      <c r="B30" s="20">
        <v>5.0</v>
      </c>
      <c r="C30" s="21">
        <v>0.25</v>
      </c>
      <c r="E30" s="24"/>
      <c r="F30" s="19"/>
      <c r="G30" s="6"/>
      <c r="H30" s="6"/>
      <c r="I30" s="6"/>
      <c r="J30" s="6"/>
      <c r="K30" s="6"/>
      <c r="L30" s="6"/>
      <c r="M30" s="6"/>
      <c r="N30" s="6"/>
      <c r="O30" s="6"/>
      <c r="P30" s="6"/>
      <c r="Q30" s="6"/>
      <c r="R30" s="6"/>
      <c r="S30" s="6"/>
      <c r="T30" s="6"/>
      <c r="U30" s="6"/>
      <c r="V30" s="6"/>
      <c r="W30" s="6"/>
      <c r="X30" s="6"/>
      <c r="Y30" s="6"/>
      <c r="Z30" s="6"/>
    </row>
    <row r="31" ht="15.75" customHeight="1">
      <c r="A31" s="6"/>
      <c r="B31" s="20">
        <v>6.0</v>
      </c>
      <c r="C31" s="21">
        <v>0.33</v>
      </c>
      <c r="E31" s="24"/>
      <c r="F31" s="19"/>
      <c r="G31" s="6"/>
      <c r="H31" s="6"/>
      <c r="I31" s="6"/>
      <c r="J31" s="6"/>
      <c r="K31" s="6"/>
      <c r="L31" s="6"/>
      <c r="M31" s="6"/>
      <c r="N31" s="6"/>
      <c r="O31" s="6"/>
      <c r="P31" s="6"/>
      <c r="Q31" s="6"/>
      <c r="R31" s="6"/>
      <c r="S31" s="6"/>
      <c r="T31" s="6"/>
      <c r="U31" s="6"/>
      <c r="V31" s="6"/>
      <c r="W31" s="6"/>
      <c r="X31" s="6"/>
      <c r="Y31" s="6"/>
      <c r="Z31" s="6"/>
    </row>
    <row r="32" ht="15.75" customHeight="1">
      <c r="A32" s="6"/>
      <c r="B32" s="20">
        <v>7.0</v>
      </c>
      <c r="C32" s="21">
        <v>0.23</v>
      </c>
      <c r="E32" s="24"/>
      <c r="F32" s="19"/>
      <c r="G32" s="6"/>
      <c r="H32" s="6"/>
      <c r="I32" s="6"/>
      <c r="J32" s="6"/>
      <c r="K32" s="6"/>
      <c r="L32" s="6"/>
      <c r="M32" s="6"/>
      <c r="N32" s="6"/>
      <c r="O32" s="6"/>
      <c r="P32" s="6"/>
      <c r="Q32" s="6"/>
      <c r="R32" s="6"/>
      <c r="S32" s="6"/>
      <c r="T32" s="6"/>
      <c r="U32" s="6"/>
      <c r="V32" s="6"/>
      <c r="W32" s="6"/>
      <c r="X32" s="6"/>
      <c r="Y32" s="6"/>
      <c r="Z32" s="6"/>
    </row>
    <row r="33" ht="15.75" customHeight="1">
      <c r="A33" s="6"/>
      <c r="B33" s="20">
        <v>8.0</v>
      </c>
      <c r="C33" s="21">
        <v>0.21</v>
      </c>
      <c r="E33" s="24"/>
      <c r="F33" s="19"/>
      <c r="G33" s="6"/>
      <c r="H33" s="6"/>
      <c r="I33" s="6"/>
      <c r="J33" s="6"/>
      <c r="K33" s="6"/>
      <c r="L33" s="6"/>
      <c r="M33" s="6"/>
      <c r="N33" s="6"/>
      <c r="O33" s="6"/>
      <c r="P33" s="6"/>
      <c r="Q33" s="6"/>
      <c r="R33" s="6"/>
      <c r="S33" s="6"/>
      <c r="T33" s="6"/>
      <c r="U33" s="6"/>
      <c r="V33" s="6"/>
      <c r="W33" s="6"/>
      <c r="X33" s="6"/>
      <c r="Y33" s="6"/>
      <c r="Z33" s="6"/>
    </row>
    <row r="34" ht="15.75" customHeight="1">
      <c r="A34" s="6"/>
      <c r="B34" s="20">
        <v>9.0</v>
      </c>
      <c r="C34" s="21">
        <v>0.15</v>
      </c>
      <c r="E34" s="24"/>
      <c r="F34" s="19"/>
      <c r="G34" s="6"/>
      <c r="H34" s="6"/>
      <c r="I34" s="6"/>
      <c r="J34" s="6"/>
      <c r="K34" s="6"/>
      <c r="L34" s="6"/>
      <c r="M34" s="6"/>
      <c r="N34" s="6"/>
      <c r="O34" s="6"/>
      <c r="P34" s="6"/>
      <c r="Q34" s="6"/>
      <c r="R34" s="6"/>
      <c r="S34" s="6"/>
      <c r="T34" s="6"/>
      <c r="U34" s="6"/>
      <c r="V34" s="6"/>
      <c r="W34" s="6"/>
      <c r="X34" s="6"/>
      <c r="Y34" s="6"/>
      <c r="Z34" s="6"/>
    </row>
    <row r="35" ht="15.75" customHeight="1">
      <c r="A35" s="6"/>
      <c r="B35" s="20">
        <v>10.0</v>
      </c>
      <c r="C35" s="21">
        <v>0.08</v>
      </c>
      <c r="E35" s="24"/>
      <c r="F35" s="19"/>
      <c r="G35" s="6"/>
      <c r="H35" s="6"/>
      <c r="I35" s="6"/>
      <c r="J35" s="6"/>
      <c r="K35" s="6"/>
      <c r="L35" s="6"/>
      <c r="M35" s="6"/>
      <c r="N35" s="6"/>
      <c r="O35" s="6"/>
      <c r="P35" s="6"/>
      <c r="Q35" s="6"/>
      <c r="R35" s="6"/>
      <c r="S35" s="6"/>
      <c r="T35" s="6"/>
      <c r="U35" s="6"/>
      <c r="V35" s="6"/>
      <c r="W35" s="6"/>
      <c r="X35" s="6"/>
      <c r="Y35" s="6"/>
      <c r="Z35" s="6"/>
    </row>
    <row r="36" ht="15.75" customHeight="1">
      <c r="A36" s="6"/>
      <c r="B36" s="20">
        <v>11.0</v>
      </c>
      <c r="C36" s="21">
        <v>0.12</v>
      </c>
      <c r="E36" s="24"/>
      <c r="F36" s="19"/>
      <c r="G36" s="6"/>
      <c r="H36" s="6"/>
      <c r="I36" s="6"/>
      <c r="J36" s="6"/>
      <c r="K36" s="6"/>
      <c r="L36" s="6"/>
      <c r="M36" s="6"/>
      <c r="N36" s="6"/>
      <c r="O36" s="6"/>
      <c r="P36" s="6"/>
      <c r="Q36" s="6"/>
      <c r="R36" s="6"/>
      <c r="S36" s="6"/>
      <c r="T36" s="6"/>
      <c r="U36" s="6"/>
      <c r="V36" s="6"/>
      <c r="W36" s="6"/>
      <c r="X36" s="6"/>
      <c r="Y36" s="6"/>
      <c r="Z36" s="6"/>
    </row>
    <row r="37" ht="15.75" customHeight="1">
      <c r="A37" s="6"/>
      <c r="B37" s="20">
        <v>12.0</v>
      </c>
      <c r="C37" s="21">
        <v>0.13</v>
      </c>
      <c r="E37" s="24"/>
      <c r="F37" s="19"/>
      <c r="G37" s="6"/>
      <c r="H37" s="6"/>
      <c r="I37" s="6"/>
      <c r="J37" s="6"/>
      <c r="K37" s="6"/>
      <c r="L37" s="6"/>
      <c r="M37" s="6"/>
      <c r="N37" s="6"/>
      <c r="O37" s="6"/>
      <c r="P37" s="6"/>
      <c r="Q37" s="6"/>
      <c r="R37" s="6"/>
      <c r="S37" s="6"/>
      <c r="T37" s="6"/>
      <c r="U37" s="6"/>
      <c r="V37" s="6"/>
      <c r="W37" s="6"/>
      <c r="X37" s="6"/>
      <c r="Y37" s="6"/>
      <c r="Z37" s="6"/>
    </row>
    <row r="38" ht="15.75" customHeight="1">
      <c r="A38" s="6"/>
      <c r="B38" s="20"/>
      <c r="C38" s="21"/>
      <c r="D38" s="21"/>
      <c r="E38" s="24"/>
      <c r="F38" s="19"/>
      <c r="G38" s="6"/>
      <c r="H38" s="6"/>
      <c r="I38" s="6"/>
      <c r="J38" s="6"/>
      <c r="K38" s="6"/>
      <c r="L38" s="6"/>
      <c r="M38" s="6"/>
      <c r="N38" s="6"/>
      <c r="O38" s="6"/>
      <c r="P38" s="6"/>
      <c r="Q38" s="6"/>
      <c r="R38" s="6"/>
      <c r="S38" s="6"/>
      <c r="T38" s="6"/>
      <c r="U38" s="6"/>
      <c r="V38" s="6"/>
      <c r="W38" s="6"/>
      <c r="X38" s="6"/>
      <c r="Y38" s="6"/>
      <c r="Z38" s="6"/>
    </row>
    <row r="39" ht="15.75" customHeight="1">
      <c r="A39" s="6"/>
      <c r="B39" s="20"/>
      <c r="C39" s="21"/>
      <c r="D39" s="21"/>
      <c r="E39" s="24"/>
      <c r="F39" s="19"/>
      <c r="G39" s="6"/>
      <c r="H39" s="6"/>
      <c r="I39" s="6"/>
      <c r="J39" s="6"/>
      <c r="K39" s="6"/>
      <c r="L39" s="6"/>
      <c r="M39" s="6"/>
      <c r="N39" s="6"/>
      <c r="O39" s="6"/>
      <c r="P39" s="6"/>
      <c r="Q39" s="6"/>
      <c r="R39" s="6"/>
      <c r="S39" s="6"/>
      <c r="T39" s="6"/>
      <c r="U39" s="6"/>
      <c r="V39" s="6"/>
      <c r="W39" s="6"/>
      <c r="X39" s="6"/>
      <c r="Y39" s="6"/>
      <c r="Z39" s="6"/>
    </row>
    <row r="40" ht="15.75" customHeight="1">
      <c r="A40" s="6"/>
      <c r="B40" s="20"/>
      <c r="C40" s="21"/>
      <c r="D40" s="21"/>
      <c r="E40" s="24"/>
      <c r="F40" s="19"/>
      <c r="G40" s="6"/>
      <c r="H40" s="6"/>
      <c r="I40" s="6"/>
      <c r="J40" s="6"/>
      <c r="K40" s="6"/>
      <c r="L40" s="6"/>
      <c r="M40" s="6"/>
      <c r="N40" s="6"/>
      <c r="O40" s="6"/>
      <c r="P40" s="6"/>
      <c r="Q40" s="6"/>
      <c r="R40" s="6"/>
      <c r="S40" s="6"/>
      <c r="T40" s="6"/>
      <c r="U40" s="6"/>
      <c r="V40" s="6"/>
      <c r="W40" s="6"/>
      <c r="X40" s="6"/>
      <c r="Y40" s="6"/>
      <c r="Z40" s="6"/>
    </row>
    <row r="41" ht="15.75" customHeight="1">
      <c r="A41" s="6"/>
      <c r="B41" s="20"/>
      <c r="C41" s="21"/>
      <c r="D41" s="21"/>
      <c r="E41" s="24"/>
      <c r="F41" s="19"/>
      <c r="G41" s="6"/>
      <c r="H41" s="6"/>
      <c r="I41" s="6"/>
      <c r="J41" s="6"/>
      <c r="K41" s="6"/>
      <c r="L41" s="6"/>
      <c r="M41" s="6"/>
      <c r="N41" s="6"/>
      <c r="O41" s="6"/>
      <c r="P41" s="6"/>
      <c r="Q41" s="6"/>
      <c r="R41" s="6"/>
      <c r="S41" s="6"/>
      <c r="T41" s="6"/>
      <c r="U41" s="6"/>
      <c r="V41" s="6"/>
      <c r="W41" s="6"/>
      <c r="X41" s="6"/>
      <c r="Y41" s="6"/>
      <c r="Z41" s="6"/>
    </row>
    <row r="42" ht="15.75" customHeight="1">
      <c r="A42" s="6"/>
      <c r="B42" s="20"/>
      <c r="C42" s="21"/>
      <c r="D42" s="21"/>
      <c r="E42" s="24"/>
      <c r="F42" s="19"/>
      <c r="G42" s="6"/>
      <c r="H42" s="6"/>
      <c r="I42" s="6"/>
      <c r="J42" s="6"/>
      <c r="K42" s="6"/>
      <c r="L42" s="6"/>
      <c r="M42" s="6"/>
      <c r="N42" s="6"/>
      <c r="O42" s="6"/>
      <c r="P42" s="6"/>
      <c r="Q42" s="6"/>
      <c r="R42" s="6"/>
      <c r="S42" s="6"/>
      <c r="T42" s="6"/>
      <c r="U42" s="6"/>
      <c r="V42" s="6"/>
      <c r="W42" s="6"/>
      <c r="X42" s="6"/>
      <c r="Y42" s="6"/>
      <c r="Z42" s="6"/>
    </row>
    <row r="43" ht="15.75" customHeight="1">
      <c r="A43" s="6"/>
      <c r="B43" s="20"/>
      <c r="C43" s="21"/>
      <c r="D43" s="21"/>
      <c r="E43" s="24"/>
      <c r="F43" s="19"/>
      <c r="G43" s="6"/>
      <c r="H43" s="6"/>
      <c r="I43" s="6"/>
      <c r="J43" s="6"/>
      <c r="K43" s="6"/>
      <c r="L43" s="6"/>
      <c r="M43" s="6"/>
      <c r="N43" s="6"/>
      <c r="O43" s="6"/>
      <c r="P43" s="6"/>
      <c r="Q43" s="6"/>
      <c r="R43" s="6"/>
      <c r="S43" s="6"/>
      <c r="T43" s="6"/>
      <c r="U43" s="6"/>
      <c r="V43" s="6"/>
      <c r="W43" s="6"/>
      <c r="X43" s="6"/>
      <c r="Y43" s="6"/>
      <c r="Z43" s="6"/>
    </row>
    <row r="44" ht="15.75" customHeight="1">
      <c r="A44" s="6"/>
      <c r="B44" s="20"/>
      <c r="C44" s="21"/>
      <c r="D44" s="21"/>
      <c r="E44" s="24"/>
      <c r="F44" s="19"/>
      <c r="G44" s="6"/>
      <c r="H44" s="6"/>
      <c r="I44" s="6"/>
      <c r="J44" s="6"/>
      <c r="K44" s="6"/>
      <c r="L44" s="6"/>
      <c r="M44" s="6"/>
      <c r="N44" s="6"/>
      <c r="O44" s="6"/>
      <c r="P44" s="6"/>
      <c r="Q44" s="6"/>
      <c r="R44" s="6"/>
      <c r="S44" s="6"/>
      <c r="T44" s="6"/>
      <c r="U44" s="6"/>
      <c r="V44" s="6"/>
      <c r="W44" s="6"/>
      <c r="X44" s="6"/>
      <c r="Y44" s="6"/>
      <c r="Z44" s="6"/>
    </row>
    <row r="45" ht="15.75" customHeight="1">
      <c r="A45" s="6"/>
      <c r="B45" s="20"/>
      <c r="C45" s="21"/>
      <c r="D45" s="21"/>
      <c r="E45" s="24"/>
      <c r="F45" s="19"/>
      <c r="G45" s="6"/>
      <c r="H45" s="6"/>
      <c r="I45" s="6"/>
      <c r="J45" s="6"/>
      <c r="K45" s="6"/>
      <c r="L45" s="6"/>
      <c r="M45" s="6"/>
      <c r="N45" s="6"/>
      <c r="O45" s="6"/>
      <c r="P45" s="6"/>
      <c r="Q45" s="6"/>
      <c r="R45" s="6"/>
      <c r="S45" s="6"/>
      <c r="T45" s="6"/>
      <c r="U45" s="6"/>
      <c r="V45" s="6"/>
      <c r="W45" s="6"/>
      <c r="X45" s="6"/>
      <c r="Y45" s="6"/>
      <c r="Z45" s="6"/>
    </row>
    <row r="46" ht="15.75" customHeight="1">
      <c r="A46" s="6"/>
      <c r="B46" s="19"/>
      <c r="C46" s="24"/>
      <c r="E46" s="23"/>
      <c r="F46" s="23"/>
      <c r="G46" s="6"/>
      <c r="H46" s="6"/>
      <c r="I46" s="6"/>
      <c r="J46" s="6"/>
      <c r="K46" s="6"/>
      <c r="L46" s="6"/>
      <c r="M46" s="6"/>
      <c r="N46" s="6"/>
      <c r="O46" s="6"/>
      <c r="P46" s="6"/>
      <c r="Q46" s="6"/>
      <c r="R46" s="6"/>
      <c r="S46" s="6"/>
      <c r="T46" s="6"/>
      <c r="U46" s="6"/>
      <c r="V46" s="6"/>
      <c r="W46" s="6"/>
      <c r="X46" s="6"/>
      <c r="Y46" s="6"/>
      <c r="Z46" s="6"/>
    </row>
    <row r="47" ht="15.75" customHeight="1">
      <c r="A47" s="6"/>
      <c r="B47" s="12" t="s">
        <v>86</v>
      </c>
      <c r="C47" s="13"/>
      <c r="D47" s="13"/>
      <c r="E47" s="13"/>
      <c r="F47" s="14"/>
      <c r="G47" s="6"/>
      <c r="H47" s="6"/>
      <c r="I47" s="6"/>
      <c r="J47" s="6"/>
      <c r="K47" s="6"/>
      <c r="L47" s="6"/>
      <c r="M47" s="6"/>
      <c r="N47" s="6"/>
      <c r="O47" s="6"/>
      <c r="P47" s="6"/>
      <c r="Q47" s="6"/>
      <c r="R47" s="6"/>
      <c r="S47" s="6"/>
      <c r="T47" s="6"/>
      <c r="U47" s="6"/>
      <c r="V47" s="6"/>
      <c r="W47" s="6"/>
      <c r="X47" s="6"/>
      <c r="Y47" s="6"/>
      <c r="Z47" s="6"/>
    </row>
    <row r="48" ht="15.75" customHeight="1">
      <c r="A48" s="6"/>
      <c r="B48" s="15" t="s">
        <v>82</v>
      </c>
      <c r="C48" s="15">
        <v>2016.0</v>
      </c>
      <c r="D48" s="15">
        <v>2017.0</v>
      </c>
      <c r="E48" s="15">
        <v>2018.0</v>
      </c>
      <c r="F48" s="27" t="s">
        <v>87</v>
      </c>
      <c r="G48" s="6"/>
      <c r="H48" s="6"/>
      <c r="I48" s="6"/>
      <c r="J48" s="6"/>
      <c r="K48" s="6"/>
      <c r="L48" s="6"/>
      <c r="M48" s="6"/>
      <c r="N48" s="6"/>
      <c r="O48" s="6"/>
      <c r="P48" s="6"/>
      <c r="Q48" s="6"/>
      <c r="R48" s="6"/>
      <c r="S48" s="6"/>
      <c r="T48" s="6"/>
      <c r="U48" s="6"/>
      <c r="V48" s="6"/>
      <c r="W48" s="6"/>
      <c r="X48" s="6"/>
      <c r="Y48" s="6"/>
      <c r="Z48" s="6"/>
    </row>
    <row r="49" ht="15.75" customHeight="1">
      <c r="A49" s="6"/>
      <c r="B49" s="20">
        <v>1.0</v>
      </c>
      <c r="C49" s="28">
        <v>0.87</v>
      </c>
      <c r="D49" s="28">
        <v>0.73</v>
      </c>
      <c r="E49" s="28">
        <v>0.85</v>
      </c>
      <c r="F49" s="28">
        <v>0.82</v>
      </c>
      <c r="G49" s="6"/>
      <c r="H49" s="6"/>
      <c r="I49" s="6"/>
      <c r="J49" s="6"/>
      <c r="K49" s="6"/>
      <c r="L49" s="6"/>
      <c r="M49" s="6"/>
      <c r="N49" s="6"/>
      <c r="O49" s="6"/>
      <c r="P49" s="6"/>
      <c r="Q49" s="6"/>
      <c r="R49" s="6"/>
      <c r="S49" s="6"/>
      <c r="T49" s="6"/>
      <c r="U49" s="6"/>
      <c r="V49" s="6"/>
      <c r="W49" s="6"/>
      <c r="X49" s="6"/>
      <c r="Y49" s="6"/>
      <c r="Z49" s="6"/>
    </row>
    <row r="50" ht="15.75" customHeight="1">
      <c r="A50" s="6"/>
      <c r="B50" s="20">
        <v>2.0</v>
      </c>
      <c r="C50" s="28">
        <v>0.91</v>
      </c>
      <c r="D50" s="28">
        <v>0.85</v>
      </c>
      <c r="E50" s="28">
        <v>0.84</v>
      </c>
      <c r="F50" s="28">
        <v>0.86</v>
      </c>
      <c r="G50" s="6"/>
      <c r="H50" s="6"/>
      <c r="I50" s="6"/>
      <c r="J50" s="6"/>
      <c r="K50" s="6"/>
      <c r="L50" s="6"/>
      <c r="M50" s="6"/>
      <c r="N50" s="6"/>
      <c r="O50" s="6"/>
      <c r="P50" s="6"/>
      <c r="Q50" s="6"/>
      <c r="R50" s="6"/>
      <c r="S50" s="6"/>
      <c r="T50" s="6"/>
      <c r="U50" s="6"/>
      <c r="V50" s="6"/>
      <c r="W50" s="6"/>
      <c r="X50" s="6"/>
      <c r="Y50" s="6"/>
      <c r="Z50" s="6"/>
    </row>
    <row r="51" ht="15.75" customHeight="1">
      <c r="A51" s="6"/>
      <c r="B51" s="20">
        <v>3.0</v>
      </c>
      <c r="C51" s="28">
        <v>0.84</v>
      </c>
      <c r="D51" s="28">
        <v>0.82</v>
      </c>
      <c r="E51" s="28">
        <v>0.86</v>
      </c>
      <c r="F51" s="28">
        <v>0.84</v>
      </c>
      <c r="G51" s="6"/>
      <c r="H51" s="6"/>
      <c r="I51" s="6"/>
      <c r="J51" s="6"/>
      <c r="K51" s="6"/>
      <c r="L51" s="6"/>
      <c r="M51" s="6"/>
      <c r="N51" s="6"/>
      <c r="O51" s="6"/>
      <c r="P51" s="6"/>
      <c r="Q51" s="6"/>
      <c r="R51" s="6"/>
      <c r="S51" s="6"/>
      <c r="T51" s="6"/>
      <c r="U51" s="6"/>
      <c r="V51" s="6"/>
      <c r="W51" s="6"/>
      <c r="X51" s="6"/>
      <c r="Y51" s="6"/>
      <c r="Z51" s="6"/>
    </row>
    <row r="52" ht="15.75" customHeight="1">
      <c r="A52" s="6"/>
      <c r="B52" s="20">
        <v>4.0</v>
      </c>
      <c r="C52" s="28">
        <v>0.76</v>
      </c>
      <c r="D52" s="28">
        <v>0.74</v>
      </c>
      <c r="E52" s="28">
        <v>0.79</v>
      </c>
      <c r="F52" s="28">
        <v>0.76</v>
      </c>
      <c r="G52" s="6"/>
      <c r="H52" s="6"/>
      <c r="I52" s="6"/>
      <c r="J52" s="6"/>
      <c r="K52" s="6"/>
      <c r="L52" s="6"/>
      <c r="M52" s="6"/>
      <c r="N52" s="6"/>
      <c r="O52" s="6"/>
      <c r="P52" s="6"/>
      <c r="Q52" s="6"/>
      <c r="R52" s="6"/>
      <c r="S52" s="6"/>
      <c r="T52" s="6"/>
      <c r="U52" s="6"/>
      <c r="V52" s="6"/>
      <c r="W52" s="6"/>
      <c r="X52" s="6"/>
      <c r="Y52" s="6"/>
      <c r="Z52" s="6"/>
    </row>
    <row r="53" ht="15.75" customHeight="1">
      <c r="A53" s="6"/>
      <c r="B53" s="20">
        <v>5.0</v>
      </c>
      <c r="C53" s="28">
        <v>0.84</v>
      </c>
      <c r="D53" s="28">
        <v>0.83</v>
      </c>
      <c r="E53" s="28">
        <v>0.83</v>
      </c>
      <c r="F53" s="28">
        <v>0.83</v>
      </c>
      <c r="G53" s="6"/>
      <c r="H53" s="6"/>
      <c r="I53" s="6"/>
      <c r="J53" s="6"/>
      <c r="K53" s="6"/>
      <c r="L53" s="6"/>
      <c r="M53" s="6"/>
      <c r="N53" s="6"/>
      <c r="O53" s="6"/>
      <c r="P53" s="6"/>
      <c r="Q53" s="6"/>
      <c r="R53" s="6"/>
      <c r="S53" s="6"/>
      <c r="T53" s="6"/>
      <c r="U53" s="6"/>
      <c r="V53" s="6"/>
      <c r="W53" s="6"/>
      <c r="X53" s="6"/>
      <c r="Y53" s="6"/>
      <c r="Z53" s="6"/>
    </row>
    <row r="54" ht="15.75" customHeight="1">
      <c r="A54" s="6"/>
      <c r="B54" s="20">
        <v>6.0</v>
      </c>
      <c r="C54" s="28">
        <v>0.92</v>
      </c>
      <c r="D54" s="28">
        <v>0.88</v>
      </c>
      <c r="E54" s="28">
        <v>0.86</v>
      </c>
      <c r="F54" s="28">
        <v>0.89</v>
      </c>
      <c r="G54" s="6"/>
      <c r="H54" s="6"/>
      <c r="I54" s="6"/>
      <c r="J54" s="6"/>
      <c r="K54" s="6"/>
      <c r="L54" s="6"/>
      <c r="M54" s="6"/>
      <c r="N54" s="6"/>
      <c r="O54" s="6"/>
      <c r="P54" s="6"/>
      <c r="Q54" s="6"/>
      <c r="R54" s="6"/>
      <c r="S54" s="6"/>
      <c r="T54" s="6"/>
      <c r="U54" s="6"/>
      <c r="V54" s="6"/>
      <c r="W54" s="6"/>
      <c r="X54" s="6"/>
      <c r="Y54" s="6"/>
      <c r="Z54" s="6"/>
    </row>
    <row r="55" ht="15.75" customHeight="1">
      <c r="A55" s="6"/>
      <c r="B55" s="20">
        <v>7.0</v>
      </c>
      <c r="C55" s="28">
        <v>0.91</v>
      </c>
      <c r="D55" s="28">
        <v>0.83</v>
      </c>
      <c r="E55" s="28">
        <v>0.87</v>
      </c>
      <c r="F55" s="28">
        <v>0.87</v>
      </c>
      <c r="G55" s="6"/>
      <c r="H55" s="6"/>
      <c r="I55" s="6"/>
      <c r="J55" s="6"/>
      <c r="K55" s="6"/>
      <c r="L55" s="6"/>
      <c r="M55" s="6"/>
      <c r="N55" s="6"/>
      <c r="O55" s="6"/>
      <c r="P55" s="6"/>
      <c r="Q55" s="6"/>
      <c r="R55" s="6"/>
      <c r="S55" s="6"/>
      <c r="T55" s="6"/>
      <c r="U55" s="6"/>
      <c r="V55" s="6"/>
      <c r="W55" s="6"/>
      <c r="X55" s="6"/>
      <c r="Y55" s="6"/>
      <c r="Z55" s="6"/>
    </row>
    <row r="56" ht="15.75" customHeight="1">
      <c r="A56" s="6"/>
      <c r="B56" s="20">
        <v>8.0</v>
      </c>
      <c r="C56" s="28">
        <v>0.91</v>
      </c>
      <c r="D56" s="28">
        <v>0.9</v>
      </c>
      <c r="E56" s="28">
        <v>0.89</v>
      </c>
      <c r="F56" s="28">
        <v>0.9</v>
      </c>
      <c r="G56" s="6"/>
      <c r="H56" s="6"/>
      <c r="I56" s="6"/>
      <c r="J56" s="6"/>
      <c r="K56" s="6"/>
      <c r="L56" s="6"/>
      <c r="M56" s="6"/>
      <c r="N56" s="6"/>
      <c r="O56" s="6"/>
      <c r="P56" s="6"/>
      <c r="Q56" s="6"/>
      <c r="R56" s="6"/>
      <c r="S56" s="6"/>
      <c r="T56" s="6"/>
      <c r="U56" s="6"/>
      <c r="V56" s="6"/>
      <c r="W56" s="6"/>
      <c r="X56" s="6"/>
      <c r="Y56" s="6"/>
      <c r="Z56" s="6"/>
    </row>
    <row r="57" ht="15.75" customHeight="1">
      <c r="A57" s="6"/>
      <c r="B57" s="20">
        <v>9.0</v>
      </c>
      <c r="C57" s="28">
        <v>0.92</v>
      </c>
      <c r="D57" s="28">
        <v>0.87</v>
      </c>
      <c r="E57" s="28">
        <v>0.9</v>
      </c>
      <c r="F57" s="28">
        <v>0.9</v>
      </c>
      <c r="G57" s="6"/>
      <c r="H57" s="6"/>
      <c r="I57" s="6"/>
      <c r="J57" s="6"/>
      <c r="K57" s="6"/>
      <c r="L57" s="6"/>
      <c r="M57" s="6"/>
      <c r="N57" s="6"/>
      <c r="O57" s="6"/>
      <c r="P57" s="6"/>
      <c r="Q57" s="6"/>
      <c r="R57" s="6"/>
      <c r="S57" s="6"/>
      <c r="T57" s="6"/>
      <c r="U57" s="6"/>
      <c r="V57" s="6"/>
      <c r="W57" s="6"/>
      <c r="X57" s="6"/>
      <c r="Y57" s="6"/>
      <c r="Z57" s="6"/>
    </row>
    <row r="58" ht="15.75" customHeight="1">
      <c r="A58" s="6"/>
      <c r="B58" s="20">
        <v>10.0</v>
      </c>
      <c r="C58" s="28">
        <v>0.8</v>
      </c>
      <c r="D58" s="28">
        <v>0.78</v>
      </c>
      <c r="E58" s="28">
        <v>0.84</v>
      </c>
      <c r="F58" s="28">
        <v>0.81</v>
      </c>
      <c r="G58" s="6"/>
      <c r="H58" s="6"/>
      <c r="I58" s="6"/>
      <c r="J58" s="6"/>
      <c r="K58" s="6"/>
      <c r="L58" s="6"/>
      <c r="M58" s="6"/>
      <c r="N58" s="6"/>
      <c r="O58" s="6"/>
      <c r="P58" s="6"/>
      <c r="Q58" s="6"/>
      <c r="R58" s="6"/>
      <c r="S58" s="6"/>
      <c r="T58" s="6"/>
      <c r="U58" s="6"/>
      <c r="V58" s="6"/>
      <c r="W58" s="6"/>
      <c r="X58" s="6"/>
      <c r="Y58" s="6"/>
      <c r="Z58" s="6"/>
    </row>
    <row r="59" ht="15.75" customHeight="1">
      <c r="A59" s="6"/>
      <c r="B59" s="20">
        <v>11.0</v>
      </c>
      <c r="C59" s="28">
        <v>0.86</v>
      </c>
      <c r="D59" s="28">
        <v>0.83</v>
      </c>
      <c r="E59" s="28">
        <v>0.85</v>
      </c>
      <c r="F59" s="28">
        <v>0.85</v>
      </c>
      <c r="G59" s="6"/>
      <c r="H59" s="6"/>
      <c r="I59" s="6"/>
      <c r="J59" s="6"/>
      <c r="K59" s="6"/>
      <c r="L59" s="6"/>
      <c r="M59" s="6"/>
      <c r="N59" s="6"/>
      <c r="O59" s="6"/>
      <c r="P59" s="6"/>
      <c r="Q59" s="6"/>
      <c r="R59" s="6"/>
      <c r="S59" s="6"/>
      <c r="T59" s="6"/>
      <c r="U59" s="6"/>
      <c r="V59" s="6"/>
      <c r="W59" s="6"/>
      <c r="X59" s="6"/>
      <c r="Y59" s="6"/>
      <c r="Z59" s="6"/>
    </row>
    <row r="60" ht="15.75" customHeight="1">
      <c r="A60" s="6"/>
      <c r="B60" s="20">
        <v>12.0</v>
      </c>
      <c r="C60" s="28">
        <v>0.88</v>
      </c>
      <c r="D60" s="28">
        <v>0.85</v>
      </c>
      <c r="E60" s="28">
        <v>0.86</v>
      </c>
      <c r="F60" s="28">
        <v>0.86</v>
      </c>
      <c r="G60" s="6"/>
      <c r="H60" s="6"/>
      <c r="I60" s="6"/>
      <c r="J60" s="6"/>
      <c r="K60" s="6"/>
      <c r="L60" s="6"/>
      <c r="M60" s="6"/>
      <c r="N60" s="6"/>
      <c r="O60" s="6"/>
      <c r="P60" s="6"/>
      <c r="Q60" s="6"/>
      <c r="R60" s="6"/>
      <c r="S60" s="6"/>
      <c r="T60" s="6"/>
      <c r="U60" s="6"/>
      <c r="V60" s="6"/>
      <c r="W60" s="6"/>
      <c r="X60" s="6"/>
      <c r="Y60" s="6"/>
      <c r="Z60" s="6"/>
    </row>
    <row r="61" ht="15.75" customHeight="1">
      <c r="A61" s="6"/>
      <c r="B61" s="19"/>
      <c r="C61" s="19"/>
      <c r="D61" s="23"/>
      <c r="E61" s="23"/>
      <c r="F61" s="23"/>
      <c r="G61" s="6"/>
      <c r="H61" s="6"/>
      <c r="I61" s="6"/>
      <c r="J61" s="6"/>
      <c r="K61" s="6"/>
      <c r="L61" s="6"/>
      <c r="M61" s="6"/>
      <c r="N61" s="6"/>
      <c r="O61" s="6"/>
      <c r="P61" s="6"/>
      <c r="Q61" s="6"/>
      <c r="R61" s="6"/>
      <c r="S61" s="6"/>
      <c r="T61" s="6"/>
      <c r="U61" s="6"/>
      <c r="V61" s="6"/>
      <c r="W61" s="6"/>
      <c r="X61" s="6"/>
      <c r="Y61" s="6"/>
      <c r="Z61" s="6"/>
    </row>
    <row r="62" ht="15.75" customHeight="1">
      <c r="A62" s="6"/>
      <c r="B62" s="12" t="s">
        <v>88</v>
      </c>
      <c r="C62" s="13"/>
      <c r="D62" s="13"/>
      <c r="E62" s="13"/>
      <c r="F62" s="14"/>
      <c r="G62" s="6"/>
      <c r="H62" s="6"/>
      <c r="I62" s="6"/>
      <c r="J62" s="6"/>
      <c r="K62" s="6"/>
      <c r="L62" s="6"/>
      <c r="M62" s="6"/>
      <c r="N62" s="6"/>
      <c r="O62" s="6"/>
      <c r="P62" s="6"/>
      <c r="Q62" s="6"/>
      <c r="R62" s="6"/>
      <c r="S62" s="6"/>
      <c r="T62" s="6"/>
      <c r="U62" s="6"/>
      <c r="V62" s="6"/>
      <c r="W62" s="6"/>
      <c r="X62" s="6"/>
      <c r="Y62" s="6"/>
      <c r="Z62" s="6"/>
    </row>
    <row r="63" ht="15.75" customHeight="1">
      <c r="A63" s="6"/>
      <c r="B63" s="15" t="s">
        <v>82</v>
      </c>
      <c r="C63" s="15">
        <v>2016.0</v>
      </c>
      <c r="D63" s="15">
        <v>2017.0</v>
      </c>
      <c r="E63" s="15">
        <v>2018.0</v>
      </c>
      <c r="F63" s="27" t="s">
        <v>89</v>
      </c>
      <c r="G63" s="6"/>
      <c r="H63" s="6"/>
      <c r="I63" s="6"/>
      <c r="J63" s="6"/>
      <c r="K63" s="6"/>
      <c r="L63" s="6"/>
      <c r="M63" s="6"/>
      <c r="N63" s="6"/>
      <c r="O63" s="6"/>
      <c r="P63" s="6"/>
      <c r="Q63" s="6"/>
      <c r="R63" s="6"/>
      <c r="S63" s="6"/>
      <c r="T63" s="6"/>
      <c r="U63" s="6"/>
      <c r="V63" s="6"/>
      <c r="W63" s="6"/>
      <c r="X63" s="6"/>
      <c r="Y63" s="6"/>
      <c r="Z63" s="6"/>
    </row>
    <row r="64" ht="15.75" customHeight="1">
      <c r="A64" s="6"/>
      <c r="B64" s="20">
        <v>1.0</v>
      </c>
      <c r="C64" s="28">
        <v>0.87</v>
      </c>
      <c r="D64" s="28">
        <v>0.75</v>
      </c>
      <c r="E64" s="28">
        <v>0.8</v>
      </c>
      <c r="F64" s="28">
        <v>0.81</v>
      </c>
      <c r="G64" s="6"/>
      <c r="H64" s="6"/>
      <c r="I64" s="6"/>
      <c r="J64" s="6"/>
      <c r="K64" s="6"/>
      <c r="L64" s="6"/>
      <c r="M64" s="6"/>
      <c r="N64" s="6"/>
      <c r="O64" s="6"/>
      <c r="P64" s="6"/>
      <c r="Q64" s="6"/>
      <c r="R64" s="6"/>
      <c r="S64" s="6"/>
      <c r="T64" s="6"/>
      <c r="U64" s="6"/>
      <c r="V64" s="6"/>
      <c r="W64" s="6"/>
      <c r="X64" s="6"/>
      <c r="Y64" s="6"/>
      <c r="Z64" s="6"/>
    </row>
    <row r="65" ht="15.75" customHeight="1">
      <c r="A65" s="6"/>
      <c r="B65" s="20">
        <v>2.0</v>
      </c>
      <c r="C65" s="28">
        <v>0.84</v>
      </c>
      <c r="D65" s="28">
        <v>0.82</v>
      </c>
      <c r="E65" s="28">
        <v>0.71</v>
      </c>
      <c r="F65" s="28">
        <v>0.79</v>
      </c>
      <c r="G65" s="6"/>
      <c r="H65" s="6"/>
      <c r="I65" s="6"/>
      <c r="J65" s="6"/>
      <c r="K65" s="6"/>
      <c r="L65" s="6"/>
      <c r="M65" s="6"/>
      <c r="N65" s="6"/>
      <c r="O65" s="6"/>
      <c r="P65" s="6"/>
      <c r="Q65" s="6"/>
      <c r="R65" s="6"/>
      <c r="S65" s="6"/>
      <c r="T65" s="6"/>
      <c r="U65" s="6"/>
      <c r="V65" s="6"/>
      <c r="W65" s="6"/>
      <c r="X65" s="6"/>
      <c r="Y65" s="6"/>
      <c r="Z65" s="6"/>
    </row>
    <row r="66" ht="15.75" customHeight="1">
      <c r="A66" s="6"/>
      <c r="B66" s="20">
        <v>3.0</v>
      </c>
      <c r="C66" s="28">
        <v>0.7</v>
      </c>
      <c r="D66" s="28">
        <v>0.74</v>
      </c>
      <c r="E66" s="28">
        <v>0.75</v>
      </c>
      <c r="F66" s="28">
        <v>0.73</v>
      </c>
      <c r="G66" s="6"/>
      <c r="H66" s="6"/>
      <c r="I66" s="6"/>
      <c r="J66" s="6"/>
      <c r="K66" s="6"/>
      <c r="L66" s="6"/>
      <c r="M66" s="6"/>
      <c r="N66" s="6"/>
      <c r="O66" s="6"/>
      <c r="P66" s="6"/>
      <c r="Q66" s="6"/>
      <c r="R66" s="6"/>
      <c r="S66" s="6"/>
      <c r="T66" s="6"/>
      <c r="U66" s="6"/>
      <c r="V66" s="6"/>
      <c r="W66" s="6"/>
      <c r="X66" s="6"/>
      <c r="Y66" s="6"/>
      <c r="Z66" s="6"/>
    </row>
    <row r="67" ht="15.75" customHeight="1">
      <c r="A67" s="6"/>
      <c r="B67" s="20">
        <v>4.0</v>
      </c>
      <c r="C67" s="28">
        <v>0.67</v>
      </c>
      <c r="D67" s="28">
        <v>0.63</v>
      </c>
      <c r="E67" s="28">
        <v>0.68</v>
      </c>
      <c r="F67" s="28">
        <v>0.66</v>
      </c>
      <c r="G67" s="6"/>
      <c r="H67" s="6"/>
      <c r="I67" s="6"/>
      <c r="J67" s="6"/>
      <c r="K67" s="6"/>
      <c r="L67" s="6"/>
      <c r="M67" s="6"/>
      <c r="N67" s="6"/>
      <c r="O67" s="6"/>
      <c r="P67" s="6"/>
      <c r="Q67" s="6"/>
      <c r="R67" s="6"/>
      <c r="S67" s="6"/>
      <c r="T67" s="6"/>
      <c r="U67" s="6"/>
      <c r="V67" s="6"/>
      <c r="W67" s="6"/>
      <c r="X67" s="6"/>
      <c r="Y67" s="6"/>
      <c r="Z67" s="6"/>
    </row>
    <row r="68" ht="15.75" customHeight="1">
      <c r="A68" s="6"/>
      <c r="B68" s="20">
        <v>5.0</v>
      </c>
      <c r="C68" s="28">
        <v>0.83</v>
      </c>
      <c r="D68" s="28">
        <v>0.76</v>
      </c>
      <c r="E68" s="28">
        <v>0.79</v>
      </c>
      <c r="F68" s="28">
        <v>0.79</v>
      </c>
      <c r="G68" s="6"/>
      <c r="H68" s="6"/>
      <c r="I68" s="6"/>
      <c r="J68" s="6"/>
      <c r="K68" s="6"/>
      <c r="L68" s="6"/>
      <c r="M68" s="6"/>
      <c r="N68" s="6"/>
      <c r="O68" s="6"/>
      <c r="P68" s="6"/>
      <c r="Q68" s="6"/>
      <c r="R68" s="6"/>
      <c r="S68" s="6"/>
      <c r="T68" s="6"/>
      <c r="U68" s="6"/>
      <c r="V68" s="6"/>
      <c r="W68" s="6"/>
      <c r="X68" s="6"/>
      <c r="Y68" s="6"/>
      <c r="Z68" s="6"/>
    </row>
    <row r="69" ht="15.75" customHeight="1">
      <c r="A69" s="6"/>
      <c r="B69" s="20">
        <v>6.0</v>
      </c>
      <c r="C69" s="28">
        <v>0.85</v>
      </c>
      <c r="D69" s="28">
        <v>0.86</v>
      </c>
      <c r="E69" s="28">
        <v>0.84</v>
      </c>
      <c r="F69" s="28">
        <v>0.85</v>
      </c>
      <c r="G69" s="6"/>
      <c r="H69" s="6"/>
      <c r="I69" s="6"/>
      <c r="J69" s="6"/>
      <c r="K69" s="6"/>
      <c r="L69" s="6"/>
      <c r="M69" s="6"/>
      <c r="N69" s="6"/>
      <c r="O69" s="6"/>
      <c r="P69" s="6"/>
      <c r="Q69" s="6"/>
      <c r="R69" s="6"/>
      <c r="S69" s="6"/>
      <c r="T69" s="6"/>
      <c r="U69" s="6"/>
      <c r="V69" s="6"/>
      <c r="W69" s="6"/>
      <c r="X69" s="6"/>
      <c r="Y69" s="6"/>
      <c r="Z69" s="6"/>
    </row>
    <row r="70" ht="15.75" customHeight="1">
      <c r="A70" s="6"/>
      <c r="B70" s="20">
        <v>7.0</v>
      </c>
      <c r="C70" s="28">
        <v>0.86</v>
      </c>
      <c r="D70" s="28">
        <v>0.84</v>
      </c>
      <c r="E70" s="28">
        <v>0.79</v>
      </c>
      <c r="F70" s="28">
        <v>0.83</v>
      </c>
      <c r="G70" s="6"/>
      <c r="H70" s="6"/>
      <c r="I70" s="6"/>
      <c r="J70" s="6"/>
      <c r="K70" s="6"/>
      <c r="L70" s="6"/>
      <c r="M70" s="6"/>
      <c r="N70" s="6"/>
      <c r="O70" s="6"/>
      <c r="P70" s="6"/>
      <c r="Q70" s="6"/>
      <c r="R70" s="6"/>
      <c r="S70" s="6"/>
      <c r="T70" s="6"/>
      <c r="U70" s="6"/>
      <c r="V70" s="6"/>
      <c r="W70" s="6"/>
      <c r="X70" s="6"/>
      <c r="Y70" s="6"/>
      <c r="Z70" s="6"/>
    </row>
    <row r="71" ht="15.75" customHeight="1">
      <c r="A71" s="6"/>
      <c r="B71" s="20">
        <v>8.0</v>
      </c>
      <c r="C71" s="28">
        <v>0.81</v>
      </c>
      <c r="D71" s="28">
        <v>0.82</v>
      </c>
      <c r="E71" s="28">
        <v>0.85</v>
      </c>
      <c r="F71" s="28">
        <v>0.83</v>
      </c>
      <c r="G71" s="6"/>
      <c r="H71" s="6"/>
      <c r="I71" s="6"/>
      <c r="J71" s="6"/>
      <c r="K71" s="6"/>
      <c r="L71" s="6"/>
      <c r="M71" s="6"/>
      <c r="N71" s="6"/>
      <c r="O71" s="6"/>
      <c r="P71" s="6"/>
      <c r="Q71" s="6"/>
      <c r="R71" s="6"/>
      <c r="S71" s="6"/>
      <c r="T71" s="6"/>
      <c r="U71" s="6"/>
      <c r="V71" s="6"/>
      <c r="W71" s="6"/>
      <c r="X71" s="6"/>
      <c r="Y71" s="6"/>
      <c r="Z71" s="6"/>
    </row>
    <row r="72" ht="15.75" customHeight="1">
      <c r="A72" s="6"/>
      <c r="B72" s="20">
        <v>9.0</v>
      </c>
      <c r="C72" s="28">
        <v>0.78</v>
      </c>
      <c r="D72" s="28">
        <v>0.83</v>
      </c>
      <c r="E72" s="28">
        <v>0.8</v>
      </c>
      <c r="F72" s="28">
        <v>0.8</v>
      </c>
      <c r="G72" s="6"/>
      <c r="H72" s="6"/>
      <c r="I72" s="6"/>
      <c r="J72" s="6"/>
      <c r="K72" s="6"/>
      <c r="L72" s="6"/>
      <c r="M72" s="6"/>
      <c r="N72" s="6"/>
      <c r="O72" s="6"/>
      <c r="P72" s="6"/>
      <c r="Q72" s="6"/>
      <c r="R72" s="6"/>
      <c r="S72" s="6"/>
      <c r="T72" s="6"/>
      <c r="U72" s="6"/>
      <c r="V72" s="6"/>
      <c r="W72" s="6"/>
      <c r="X72" s="6"/>
      <c r="Y72" s="6"/>
      <c r="Z72" s="6"/>
    </row>
    <row r="73" ht="15.75" customHeight="1">
      <c r="A73" s="6"/>
      <c r="B73" s="20">
        <v>10.0</v>
      </c>
      <c r="C73" s="28">
        <v>0.73</v>
      </c>
      <c r="D73" s="28">
        <v>0.69</v>
      </c>
      <c r="E73" s="28">
        <v>0.74</v>
      </c>
      <c r="F73" s="28">
        <v>0.72</v>
      </c>
      <c r="G73" s="6"/>
      <c r="H73" s="6"/>
      <c r="I73" s="6"/>
      <c r="J73" s="6"/>
      <c r="K73" s="6"/>
      <c r="L73" s="6"/>
      <c r="M73" s="6"/>
      <c r="N73" s="6"/>
      <c r="O73" s="6"/>
      <c r="P73" s="6"/>
      <c r="Q73" s="6"/>
      <c r="R73" s="6"/>
      <c r="S73" s="6"/>
      <c r="T73" s="6"/>
      <c r="U73" s="6"/>
      <c r="V73" s="6"/>
      <c r="W73" s="6"/>
      <c r="X73" s="6"/>
      <c r="Y73" s="6"/>
      <c r="Z73" s="6"/>
    </row>
    <row r="74" ht="15.75" customHeight="1">
      <c r="A74" s="6"/>
      <c r="B74" s="20">
        <v>11.0</v>
      </c>
      <c r="C74" s="28">
        <v>0.8</v>
      </c>
      <c r="D74" s="28">
        <v>0.81</v>
      </c>
      <c r="E74" s="28">
        <v>0.72</v>
      </c>
      <c r="F74" s="28">
        <v>0.78</v>
      </c>
      <c r="G74" s="6"/>
      <c r="H74" s="6"/>
      <c r="I74" s="6"/>
      <c r="J74" s="6"/>
      <c r="K74" s="6"/>
      <c r="L74" s="6"/>
      <c r="M74" s="6"/>
      <c r="N74" s="6"/>
      <c r="O74" s="6"/>
      <c r="P74" s="6"/>
      <c r="Q74" s="6"/>
      <c r="R74" s="6"/>
      <c r="S74" s="6"/>
      <c r="T74" s="6"/>
      <c r="U74" s="6"/>
      <c r="V74" s="6"/>
      <c r="W74" s="6"/>
      <c r="X74" s="6"/>
      <c r="Y74" s="6"/>
      <c r="Z74" s="6"/>
    </row>
    <row r="75" ht="15.75" customHeight="1">
      <c r="A75" s="6"/>
      <c r="B75" s="20">
        <v>12.0</v>
      </c>
      <c r="C75" s="28">
        <v>0.81</v>
      </c>
      <c r="D75" s="28">
        <v>0.84</v>
      </c>
      <c r="E75" s="28">
        <v>0.82</v>
      </c>
      <c r="F75" s="28">
        <v>0.82</v>
      </c>
      <c r="G75" s="6"/>
      <c r="H75" s="6"/>
      <c r="I75" s="6"/>
      <c r="J75" s="6"/>
      <c r="K75" s="6"/>
      <c r="L75" s="6"/>
      <c r="M75" s="6"/>
      <c r="N75" s="6"/>
      <c r="O75" s="6"/>
      <c r="P75" s="6"/>
      <c r="Q75" s="6"/>
      <c r="R75" s="6"/>
      <c r="S75" s="6"/>
      <c r="T75" s="6"/>
      <c r="U75" s="6"/>
      <c r="V75" s="6"/>
      <c r="W75" s="6"/>
      <c r="X75" s="6"/>
      <c r="Y75" s="6"/>
      <c r="Z75" s="6"/>
    </row>
    <row r="76" ht="15.75" customHeight="1">
      <c r="A76" s="6"/>
      <c r="B76" s="19"/>
      <c r="C76" s="19"/>
      <c r="D76" s="23"/>
      <c r="E76" s="23"/>
      <c r="F76" s="23"/>
      <c r="G76" s="6"/>
      <c r="H76" s="6"/>
      <c r="I76" s="6"/>
      <c r="J76" s="6"/>
      <c r="K76" s="6"/>
      <c r="L76" s="6"/>
      <c r="M76" s="6"/>
      <c r="N76" s="6"/>
      <c r="O76" s="6"/>
      <c r="P76" s="6"/>
      <c r="Q76" s="6"/>
      <c r="R76" s="6"/>
      <c r="S76" s="6"/>
      <c r="T76" s="6"/>
      <c r="U76" s="6"/>
      <c r="V76" s="6"/>
      <c r="W76" s="6"/>
      <c r="X76" s="6"/>
      <c r="Y76" s="6"/>
      <c r="Z76" s="6"/>
    </row>
    <row r="77" ht="15.75" customHeight="1">
      <c r="A77" s="6"/>
      <c r="B77" s="12" t="s">
        <v>90</v>
      </c>
      <c r="C77" s="13"/>
      <c r="D77" s="13"/>
      <c r="E77" s="13"/>
      <c r="F77" s="14"/>
      <c r="G77" s="6"/>
      <c r="H77" s="6"/>
      <c r="I77" s="6"/>
      <c r="J77" s="6"/>
      <c r="K77" s="6"/>
      <c r="L77" s="6"/>
      <c r="M77" s="6"/>
      <c r="N77" s="6"/>
      <c r="O77" s="6"/>
      <c r="P77" s="6"/>
      <c r="Q77" s="6"/>
      <c r="R77" s="6"/>
      <c r="S77" s="6"/>
      <c r="T77" s="6"/>
      <c r="U77" s="6"/>
      <c r="V77" s="6"/>
      <c r="W77" s="6"/>
      <c r="X77" s="6"/>
      <c r="Y77" s="6"/>
      <c r="Z77" s="6"/>
    </row>
    <row r="78" ht="15.75" customHeight="1">
      <c r="A78" s="6"/>
      <c r="B78" s="15" t="s">
        <v>82</v>
      </c>
      <c r="C78" s="15">
        <v>2016.0</v>
      </c>
      <c r="D78" s="15">
        <v>2017.0</v>
      </c>
      <c r="E78" s="15">
        <v>2018.0</v>
      </c>
      <c r="F78" s="27" t="s">
        <v>91</v>
      </c>
      <c r="G78" s="6"/>
      <c r="H78" s="6"/>
      <c r="I78" s="6"/>
      <c r="J78" s="6"/>
      <c r="K78" s="6"/>
      <c r="L78" s="6"/>
      <c r="M78" s="6"/>
      <c r="N78" s="6"/>
      <c r="O78" s="6"/>
      <c r="P78" s="6"/>
      <c r="Q78" s="6"/>
      <c r="R78" s="6"/>
      <c r="S78" s="6"/>
      <c r="T78" s="6"/>
      <c r="U78" s="6"/>
      <c r="V78" s="6"/>
      <c r="W78" s="6"/>
      <c r="X78" s="6"/>
      <c r="Y78" s="6"/>
      <c r="Z78" s="6"/>
    </row>
    <row r="79" ht="15.75" customHeight="1">
      <c r="A79" s="6"/>
      <c r="B79" s="20">
        <v>1.0</v>
      </c>
      <c r="C79" s="28">
        <v>0.95</v>
      </c>
      <c r="D79" s="28">
        <v>0.97</v>
      </c>
      <c r="E79" s="28">
        <v>0.94</v>
      </c>
      <c r="F79" s="28">
        <v>0.95</v>
      </c>
      <c r="G79" s="6"/>
      <c r="H79" s="6"/>
      <c r="I79" s="6"/>
      <c r="J79" s="6"/>
      <c r="K79" s="6"/>
      <c r="L79" s="6"/>
      <c r="M79" s="6"/>
      <c r="N79" s="6"/>
      <c r="O79" s="6"/>
      <c r="P79" s="6"/>
      <c r="Q79" s="6"/>
      <c r="R79" s="6"/>
      <c r="S79" s="6"/>
      <c r="T79" s="6"/>
      <c r="U79" s="6"/>
      <c r="V79" s="6"/>
      <c r="W79" s="6"/>
      <c r="X79" s="6"/>
      <c r="Y79" s="6"/>
      <c r="Z79" s="6"/>
    </row>
    <row r="80" ht="15.75" customHeight="1">
      <c r="A80" s="6"/>
      <c r="B80" s="20">
        <v>2.0</v>
      </c>
      <c r="C80" s="28">
        <v>0.89</v>
      </c>
      <c r="D80" s="28">
        <v>0.93</v>
      </c>
      <c r="E80" s="28">
        <v>0.94</v>
      </c>
      <c r="F80" s="28">
        <v>0.92</v>
      </c>
      <c r="G80" s="6"/>
      <c r="H80" s="6"/>
      <c r="I80" s="6"/>
      <c r="J80" s="6"/>
      <c r="K80" s="6"/>
      <c r="L80" s="6"/>
      <c r="M80" s="6"/>
      <c r="N80" s="6"/>
      <c r="O80" s="6"/>
      <c r="P80" s="6"/>
      <c r="Q80" s="6"/>
      <c r="R80" s="6"/>
      <c r="S80" s="6"/>
      <c r="T80" s="6"/>
      <c r="U80" s="6"/>
      <c r="V80" s="6"/>
      <c r="W80" s="6"/>
      <c r="X80" s="6"/>
      <c r="Y80" s="6"/>
      <c r="Z80" s="6"/>
    </row>
    <row r="81" ht="15.75" customHeight="1">
      <c r="A81" s="6"/>
      <c r="B81" s="20">
        <v>3.0</v>
      </c>
      <c r="C81" s="28">
        <v>0.88</v>
      </c>
      <c r="D81" s="28">
        <v>0.85</v>
      </c>
      <c r="E81" s="28">
        <v>0.9</v>
      </c>
      <c r="F81" s="28">
        <v>0.88</v>
      </c>
      <c r="G81" s="6"/>
      <c r="H81" s="6"/>
      <c r="I81" s="6"/>
      <c r="J81" s="6"/>
      <c r="K81" s="6"/>
      <c r="L81" s="6"/>
      <c r="M81" s="6"/>
      <c r="N81" s="6"/>
      <c r="O81" s="6"/>
      <c r="P81" s="6"/>
      <c r="Q81" s="6"/>
      <c r="R81" s="6"/>
      <c r="S81" s="6"/>
      <c r="T81" s="6"/>
      <c r="U81" s="6"/>
      <c r="V81" s="6"/>
      <c r="W81" s="6"/>
      <c r="X81" s="6"/>
      <c r="Y81" s="6"/>
      <c r="Z81" s="6"/>
    </row>
    <row r="82" ht="15.75" customHeight="1">
      <c r="A82" s="6"/>
      <c r="B82" s="20">
        <v>4.0</v>
      </c>
      <c r="C82" s="28">
        <v>0.79</v>
      </c>
      <c r="D82" s="28">
        <v>0.87</v>
      </c>
      <c r="E82" s="28">
        <v>0.63</v>
      </c>
      <c r="F82" s="28">
        <v>0.76</v>
      </c>
      <c r="G82" s="6"/>
      <c r="H82" s="6"/>
      <c r="I82" s="6"/>
      <c r="J82" s="6"/>
      <c r="K82" s="6"/>
      <c r="L82" s="6"/>
      <c r="M82" s="6"/>
      <c r="N82" s="6"/>
      <c r="O82" s="6"/>
      <c r="P82" s="6"/>
      <c r="Q82" s="6"/>
      <c r="R82" s="6"/>
      <c r="S82" s="6"/>
      <c r="T82" s="6"/>
      <c r="U82" s="6"/>
      <c r="V82" s="6"/>
      <c r="W82" s="6"/>
      <c r="X82" s="6"/>
      <c r="Y82" s="6"/>
      <c r="Z82" s="6"/>
    </row>
    <row r="83" ht="15.75" customHeight="1">
      <c r="A83" s="6"/>
      <c r="B83" s="20">
        <v>5.0</v>
      </c>
      <c r="C83" s="28">
        <v>0.69</v>
      </c>
      <c r="D83" s="28">
        <v>0.8</v>
      </c>
      <c r="E83" s="28">
        <v>0.71</v>
      </c>
      <c r="F83" s="28">
        <v>0.74</v>
      </c>
      <c r="G83" s="6"/>
      <c r="H83" s="6"/>
      <c r="I83" s="6"/>
      <c r="J83" s="6"/>
      <c r="K83" s="6"/>
      <c r="L83" s="6"/>
      <c r="M83" s="6"/>
      <c r="N83" s="6"/>
      <c r="O83" s="6"/>
      <c r="P83" s="6"/>
      <c r="Q83" s="6"/>
      <c r="R83" s="6"/>
      <c r="S83" s="6"/>
      <c r="T83" s="6"/>
      <c r="U83" s="6"/>
      <c r="V83" s="6"/>
      <c r="W83" s="6"/>
      <c r="X83" s="6"/>
      <c r="Y83" s="6"/>
      <c r="Z83" s="6"/>
    </row>
    <row r="84" ht="15.75" customHeight="1">
      <c r="A84" s="6"/>
      <c r="B84" s="20">
        <v>6.0</v>
      </c>
      <c r="C84" s="28">
        <v>0.67</v>
      </c>
      <c r="D84" s="28">
        <v>0.7</v>
      </c>
      <c r="E84" s="28">
        <v>0.74</v>
      </c>
      <c r="F84" s="28">
        <v>0.7</v>
      </c>
      <c r="G84" s="6"/>
      <c r="H84" s="6"/>
      <c r="I84" s="6"/>
      <c r="J84" s="6"/>
      <c r="K84" s="6"/>
      <c r="L84" s="6"/>
      <c r="M84" s="6"/>
      <c r="N84" s="6"/>
      <c r="O84" s="6"/>
      <c r="P84" s="6"/>
      <c r="Q84" s="6"/>
      <c r="R84" s="6"/>
      <c r="S84" s="6"/>
      <c r="T84" s="6"/>
      <c r="U84" s="6"/>
      <c r="V84" s="6"/>
      <c r="W84" s="6"/>
      <c r="X84" s="6"/>
      <c r="Y84" s="6"/>
      <c r="Z84" s="6"/>
    </row>
    <row r="85" ht="15.75" customHeight="1">
      <c r="A85" s="6"/>
      <c r="B85" s="20">
        <v>7.0</v>
      </c>
      <c r="C85" s="28">
        <v>0.77</v>
      </c>
      <c r="D85" s="28">
        <v>0.84</v>
      </c>
      <c r="E85" s="28">
        <v>0.91</v>
      </c>
      <c r="F85" s="28">
        <v>0.84</v>
      </c>
      <c r="G85" s="6"/>
      <c r="H85" s="6"/>
      <c r="I85" s="6"/>
      <c r="J85" s="6"/>
      <c r="K85" s="6"/>
      <c r="L85" s="6"/>
      <c r="M85" s="6"/>
      <c r="N85" s="6"/>
      <c r="O85" s="6"/>
      <c r="P85" s="6"/>
      <c r="Q85" s="6"/>
      <c r="R85" s="6"/>
      <c r="S85" s="6"/>
      <c r="T85" s="6"/>
      <c r="U85" s="6"/>
      <c r="V85" s="6"/>
      <c r="W85" s="6"/>
      <c r="X85" s="6"/>
      <c r="Y85" s="6"/>
      <c r="Z85" s="6"/>
    </row>
    <row r="86" ht="15.75" customHeight="1">
      <c r="A86" s="6"/>
      <c r="B86" s="20">
        <v>8.0</v>
      </c>
      <c r="C86" s="28">
        <v>0.76</v>
      </c>
      <c r="D86" s="28">
        <v>0.75</v>
      </c>
      <c r="E86" s="28">
        <v>0.95</v>
      </c>
      <c r="F86" s="28">
        <v>0.82</v>
      </c>
      <c r="G86" s="6"/>
      <c r="H86" s="6"/>
      <c r="I86" s="6"/>
      <c r="J86" s="6"/>
      <c r="K86" s="6"/>
      <c r="L86" s="6"/>
      <c r="M86" s="6"/>
      <c r="N86" s="6"/>
      <c r="O86" s="6"/>
      <c r="P86" s="6"/>
      <c r="Q86" s="6"/>
      <c r="R86" s="6"/>
      <c r="S86" s="6"/>
      <c r="T86" s="6"/>
      <c r="U86" s="6"/>
      <c r="V86" s="6"/>
      <c r="W86" s="6"/>
      <c r="X86" s="6"/>
      <c r="Y86" s="6"/>
      <c r="Z86" s="6"/>
    </row>
    <row r="87" ht="15.75" customHeight="1">
      <c r="A87" s="6"/>
      <c r="B87" s="20">
        <v>9.0</v>
      </c>
      <c r="C87" s="28">
        <v>0.78</v>
      </c>
      <c r="D87" s="28">
        <v>0.78</v>
      </c>
      <c r="E87" s="28">
        <v>0.93</v>
      </c>
      <c r="F87" s="28">
        <v>0.83</v>
      </c>
      <c r="G87" s="6"/>
      <c r="H87" s="6"/>
      <c r="I87" s="6"/>
      <c r="J87" s="6"/>
      <c r="K87" s="6"/>
      <c r="L87" s="6"/>
      <c r="M87" s="6"/>
      <c r="N87" s="6"/>
      <c r="O87" s="6"/>
      <c r="P87" s="6"/>
      <c r="Q87" s="6"/>
      <c r="R87" s="6"/>
      <c r="S87" s="6"/>
      <c r="T87" s="6"/>
      <c r="U87" s="6"/>
      <c r="V87" s="6"/>
      <c r="W87" s="6"/>
      <c r="X87" s="6"/>
      <c r="Y87" s="6"/>
      <c r="Z87" s="6"/>
    </row>
    <row r="88" ht="15.75" customHeight="1">
      <c r="A88" s="6"/>
      <c r="B88" s="20">
        <v>10.0</v>
      </c>
      <c r="C88" s="28">
        <v>0.86</v>
      </c>
      <c r="D88" s="28">
        <v>0.82</v>
      </c>
      <c r="E88" s="28">
        <v>0.91</v>
      </c>
      <c r="F88" s="28">
        <v>0.86</v>
      </c>
      <c r="G88" s="6"/>
      <c r="H88" s="6"/>
      <c r="I88" s="6"/>
      <c r="J88" s="6"/>
      <c r="K88" s="6"/>
      <c r="L88" s="6"/>
      <c r="M88" s="6"/>
      <c r="N88" s="6"/>
      <c r="O88" s="6"/>
      <c r="P88" s="6"/>
      <c r="Q88" s="6"/>
      <c r="R88" s="6"/>
      <c r="S88" s="6"/>
      <c r="T88" s="6"/>
      <c r="U88" s="6"/>
      <c r="V88" s="6"/>
      <c r="W88" s="6"/>
      <c r="X88" s="6"/>
      <c r="Y88" s="6"/>
      <c r="Z88" s="6"/>
    </row>
    <row r="89" ht="15.75" customHeight="1">
      <c r="A89" s="6"/>
      <c r="B89" s="20">
        <v>11.0</v>
      </c>
      <c r="C89" s="28">
        <v>0.9</v>
      </c>
      <c r="D89" s="28">
        <v>0.93</v>
      </c>
      <c r="E89" s="28">
        <v>0.95</v>
      </c>
      <c r="F89" s="28">
        <v>0.93</v>
      </c>
      <c r="G89" s="6"/>
      <c r="H89" s="6"/>
      <c r="I89" s="6"/>
      <c r="J89" s="6"/>
      <c r="K89" s="6"/>
      <c r="L89" s="6"/>
      <c r="M89" s="6"/>
      <c r="N89" s="6"/>
      <c r="O89" s="6"/>
      <c r="P89" s="6"/>
      <c r="Q89" s="6"/>
      <c r="R89" s="6"/>
      <c r="S89" s="6"/>
      <c r="T89" s="6"/>
      <c r="U89" s="6"/>
      <c r="V89" s="6"/>
      <c r="W89" s="6"/>
      <c r="X89" s="6"/>
      <c r="Y89" s="6"/>
      <c r="Z89" s="6"/>
    </row>
    <row r="90" ht="15.75" customHeight="1">
      <c r="A90" s="6"/>
      <c r="B90" s="20">
        <v>12.0</v>
      </c>
      <c r="C90" s="28">
        <v>0.94</v>
      </c>
      <c r="D90" s="28">
        <v>0.94</v>
      </c>
      <c r="E90" s="28">
        <v>0.98</v>
      </c>
      <c r="F90" s="28">
        <v>0.95</v>
      </c>
      <c r="G90" s="6"/>
      <c r="H90" s="6"/>
      <c r="I90" s="6"/>
      <c r="J90" s="6"/>
      <c r="K90" s="6"/>
      <c r="L90" s="6"/>
      <c r="M90" s="6"/>
      <c r="N90" s="6"/>
      <c r="O90" s="6"/>
      <c r="P90" s="6"/>
      <c r="Q90" s="6"/>
      <c r="R90" s="6"/>
      <c r="S90" s="6"/>
      <c r="T90" s="6"/>
      <c r="U90" s="6"/>
      <c r="V90" s="6"/>
      <c r="W90" s="6"/>
      <c r="X90" s="6"/>
      <c r="Y90" s="6"/>
      <c r="Z90" s="6"/>
    </row>
    <row r="91" ht="15.75" customHeight="1">
      <c r="A91" s="6"/>
      <c r="B91" s="19"/>
      <c r="C91" s="19"/>
      <c r="D91" s="23"/>
      <c r="E91" s="23"/>
      <c r="F91" s="23"/>
      <c r="G91" s="6"/>
      <c r="H91" s="6"/>
      <c r="I91" s="6"/>
      <c r="J91" s="6"/>
      <c r="K91" s="6"/>
      <c r="L91" s="6"/>
      <c r="M91" s="6"/>
      <c r="N91" s="6"/>
      <c r="O91" s="6"/>
      <c r="P91" s="6"/>
      <c r="Q91" s="6"/>
      <c r="R91" s="6"/>
      <c r="S91" s="6"/>
      <c r="T91" s="6"/>
      <c r="U91" s="6"/>
      <c r="V91" s="6"/>
      <c r="W91" s="6"/>
      <c r="X91" s="6"/>
      <c r="Y91" s="6"/>
      <c r="Z91" s="6"/>
    </row>
    <row r="92" ht="15.75" customHeight="1">
      <c r="A92" s="6"/>
      <c r="B92" s="19"/>
      <c r="C92" s="19"/>
      <c r="D92" s="23"/>
      <c r="E92" s="23"/>
      <c r="F92" s="23"/>
      <c r="G92" s="6"/>
      <c r="H92" s="6"/>
      <c r="I92" s="6"/>
      <c r="J92" s="6"/>
      <c r="K92" s="6"/>
      <c r="L92" s="6"/>
      <c r="M92" s="6"/>
      <c r="N92" s="6"/>
      <c r="O92" s="6"/>
      <c r="P92" s="6"/>
      <c r="Q92" s="6"/>
      <c r="R92" s="6"/>
      <c r="S92" s="6"/>
      <c r="T92" s="6"/>
      <c r="U92" s="6"/>
      <c r="V92" s="6"/>
      <c r="W92" s="6"/>
      <c r="X92" s="6"/>
      <c r="Y92" s="6"/>
      <c r="Z92" s="6"/>
    </row>
    <row r="93" ht="15.75" customHeight="1">
      <c r="A93" s="6"/>
      <c r="B93" s="29" t="s">
        <v>92</v>
      </c>
      <c r="C93" s="13"/>
      <c r="D93" s="13"/>
      <c r="E93" s="13"/>
      <c r="F93" s="14"/>
      <c r="G93" s="6"/>
      <c r="H93" s="6"/>
      <c r="I93" s="6"/>
      <c r="J93" s="6"/>
      <c r="K93" s="6"/>
      <c r="L93" s="6"/>
      <c r="M93" s="6"/>
      <c r="N93" s="6"/>
      <c r="O93" s="6"/>
      <c r="P93" s="6"/>
      <c r="Q93" s="6"/>
      <c r="R93" s="6"/>
      <c r="S93" s="6"/>
      <c r="T93" s="6"/>
      <c r="U93" s="6"/>
      <c r="V93" s="6"/>
      <c r="W93" s="6"/>
      <c r="X93" s="6"/>
      <c r="Y93" s="6"/>
      <c r="Z93" s="6"/>
    </row>
    <row r="94" ht="15.75" customHeight="1">
      <c r="A94" s="6"/>
      <c r="B94" s="15" t="s">
        <v>82</v>
      </c>
      <c r="C94" s="15">
        <v>2016.0</v>
      </c>
      <c r="D94" s="15">
        <v>2017.0</v>
      </c>
      <c r="E94" s="15">
        <v>2018.0</v>
      </c>
      <c r="F94" s="27" t="s">
        <v>93</v>
      </c>
      <c r="G94" s="6"/>
      <c r="H94" s="6"/>
      <c r="I94" s="6"/>
      <c r="J94" s="6"/>
      <c r="K94" s="6"/>
      <c r="L94" s="6"/>
      <c r="M94" s="6"/>
      <c r="N94" s="6"/>
      <c r="O94" s="6"/>
      <c r="P94" s="6"/>
      <c r="Q94" s="6"/>
      <c r="R94" s="6"/>
      <c r="S94" s="6"/>
      <c r="T94" s="6"/>
      <c r="U94" s="6"/>
      <c r="V94" s="6"/>
      <c r="W94" s="6"/>
      <c r="X94" s="6"/>
      <c r="Y94" s="6"/>
      <c r="Z94" s="6"/>
    </row>
    <row r="95" ht="15.75" customHeight="1">
      <c r="A95" s="6"/>
      <c r="B95" s="20">
        <v>1.0</v>
      </c>
      <c r="C95" s="28">
        <v>0.59</v>
      </c>
      <c r="D95" s="28">
        <v>0.58</v>
      </c>
      <c r="E95" s="28">
        <v>0.61</v>
      </c>
      <c r="F95" s="28">
        <v>0.6</v>
      </c>
      <c r="G95" s="6"/>
      <c r="H95" s="6"/>
      <c r="I95" s="6"/>
      <c r="J95" s="6"/>
      <c r="K95" s="6"/>
      <c r="L95" s="6"/>
      <c r="M95" s="6"/>
      <c r="N95" s="6"/>
      <c r="O95" s="6"/>
      <c r="P95" s="6"/>
      <c r="Q95" s="6"/>
      <c r="R95" s="6"/>
      <c r="S95" s="6"/>
      <c r="T95" s="6"/>
      <c r="U95" s="6"/>
      <c r="V95" s="6"/>
      <c r="W95" s="6"/>
      <c r="X95" s="6"/>
      <c r="Y95" s="6"/>
      <c r="Z95" s="6"/>
    </row>
    <row r="96" ht="15.75" customHeight="1">
      <c r="A96" s="6"/>
      <c r="B96" s="20">
        <v>2.0</v>
      </c>
      <c r="C96" s="28">
        <v>0.76</v>
      </c>
      <c r="D96" s="28">
        <v>0.68</v>
      </c>
      <c r="E96" s="28">
        <v>0.65</v>
      </c>
      <c r="F96" s="28">
        <v>0.7</v>
      </c>
      <c r="G96" s="6"/>
      <c r="H96" s="6"/>
      <c r="I96" s="6"/>
      <c r="J96" s="6"/>
      <c r="K96" s="6"/>
      <c r="L96" s="6"/>
      <c r="M96" s="6"/>
      <c r="N96" s="6"/>
      <c r="O96" s="6"/>
      <c r="P96" s="6"/>
      <c r="Q96" s="6"/>
      <c r="R96" s="6"/>
      <c r="S96" s="6"/>
      <c r="T96" s="6"/>
      <c r="U96" s="6"/>
      <c r="V96" s="6"/>
      <c r="W96" s="6"/>
      <c r="X96" s="6"/>
      <c r="Y96" s="6"/>
      <c r="Z96" s="6"/>
    </row>
    <row r="97" ht="15.75" customHeight="1">
      <c r="A97" s="6"/>
      <c r="B97" s="20">
        <v>3.0</v>
      </c>
      <c r="C97" s="28">
        <v>0.7</v>
      </c>
      <c r="D97" s="28">
        <v>0.83</v>
      </c>
      <c r="E97" s="28">
        <v>0.67</v>
      </c>
      <c r="F97" s="28">
        <v>0.73</v>
      </c>
      <c r="G97" s="6"/>
      <c r="H97" s="6"/>
      <c r="I97" s="6"/>
      <c r="J97" s="6"/>
      <c r="K97" s="6"/>
      <c r="L97" s="6"/>
      <c r="M97" s="6"/>
      <c r="N97" s="6"/>
      <c r="O97" s="6"/>
      <c r="P97" s="6"/>
      <c r="Q97" s="6"/>
      <c r="R97" s="6"/>
      <c r="S97" s="6"/>
      <c r="T97" s="6"/>
      <c r="U97" s="6"/>
      <c r="V97" s="6"/>
      <c r="W97" s="6"/>
      <c r="X97" s="6"/>
      <c r="Y97" s="6"/>
      <c r="Z97" s="6"/>
    </row>
    <row r="98" ht="15.75" customHeight="1">
      <c r="A98" s="6"/>
      <c r="B98" s="20">
        <v>4.0</v>
      </c>
      <c r="C98" s="28">
        <v>0.68</v>
      </c>
      <c r="D98" s="28">
        <v>0.77</v>
      </c>
      <c r="E98" s="28">
        <v>0.73</v>
      </c>
      <c r="F98" s="28">
        <v>0.72</v>
      </c>
      <c r="G98" s="6"/>
      <c r="H98" s="6"/>
      <c r="I98" s="6"/>
      <c r="J98" s="6"/>
      <c r="K98" s="6"/>
      <c r="L98" s="6"/>
      <c r="M98" s="6"/>
      <c r="N98" s="6"/>
      <c r="O98" s="6"/>
      <c r="P98" s="6"/>
      <c r="Q98" s="6"/>
      <c r="R98" s="6"/>
      <c r="S98" s="6"/>
      <c r="T98" s="6"/>
      <c r="U98" s="6"/>
      <c r="V98" s="6"/>
      <c r="W98" s="6"/>
      <c r="X98" s="6"/>
      <c r="Y98" s="6"/>
      <c r="Z98" s="6"/>
    </row>
    <row r="99" ht="15.75" customHeight="1">
      <c r="A99" s="6"/>
      <c r="B99" s="20">
        <v>5.0</v>
      </c>
      <c r="C99" s="28">
        <v>0.7</v>
      </c>
      <c r="D99" s="28">
        <v>0.64</v>
      </c>
      <c r="E99" s="28">
        <v>0.72</v>
      </c>
      <c r="F99" s="28">
        <v>0.69</v>
      </c>
      <c r="G99" s="6"/>
      <c r="H99" s="6"/>
      <c r="I99" s="6"/>
      <c r="J99" s="6"/>
      <c r="K99" s="6"/>
      <c r="L99" s="6"/>
      <c r="M99" s="6"/>
      <c r="N99" s="6"/>
      <c r="O99" s="6"/>
      <c r="P99" s="6"/>
      <c r="Q99" s="6"/>
      <c r="R99" s="6"/>
      <c r="S99" s="6"/>
      <c r="T99" s="6"/>
      <c r="U99" s="6"/>
      <c r="V99" s="6"/>
      <c r="W99" s="6"/>
      <c r="X99" s="6"/>
      <c r="Y99" s="6"/>
      <c r="Z99" s="6"/>
    </row>
    <row r="100" ht="15.75" customHeight="1">
      <c r="A100" s="6"/>
      <c r="B100" s="20">
        <v>6.0</v>
      </c>
      <c r="C100" s="28">
        <v>0.72</v>
      </c>
      <c r="D100" s="28">
        <v>0.77</v>
      </c>
      <c r="E100" s="28">
        <v>0.72</v>
      </c>
      <c r="F100" s="28">
        <v>0.74</v>
      </c>
      <c r="G100" s="6"/>
      <c r="H100" s="6"/>
      <c r="I100" s="6"/>
      <c r="J100" s="6"/>
      <c r="K100" s="6"/>
      <c r="L100" s="6"/>
      <c r="M100" s="6"/>
      <c r="N100" s="6"/>
      <c r="O100" s="6"/>
      <c r="P100" s="6"/>
      <c r="Q100" s="6"/>
      <c r="R100" s="6"/>
      <c r="S100" s="6"/>
      <c r="T100" s="6"/>
      <c r="U100" s="6"/>
      <c r="V100" s="6"/>
      <c r="W100" s="6"/>
      <c r="X100" s="6"/>
      <c r="Y100" s="6"/>
      <c r="Z100" s="6"/>
    </row>
    <row r="101" ht="15.75" customHeight="1">
      <c r="A101" s="6"/>
      <c r="B101" s="20">
        <v>7.0</v>
      </c>
      <c r="C101" s="28">
        <v>0.66</v>
      </c>
      <c r="D101" s="28">
        <v>0.8</v>
      </c>
      <c r="E101" s="28">
        <v>0.74</v>
      </c>
      <c r="F101" s="28">
        <v>0.73</v>
      </c>
      <c r="G101" s="6"/>
      <c r="H101" s="6"/>
      <c r="I101" s="6"/>
      <c r="J101" s="6"/>
      <c r="K101" s="6"/>
      <c r="L101" s="6"/>
      <c r="M101" s="6"/>
      <c r="N101" s="6"/>
      <c r="O101" s="6"/>
      <c r="P101" s="6"/>
      <c r="Q101" s="6"/>
      <c r="R101" s="6"/>
      <c r="S101" s="6"/>
      <c r="T101" s="6"/>
      <c r="U101" s="6"/>
      <c r="V101" s="6"/>
      <c r="W101" s="6"/>
      <c r="X101" s="6"/>
      <c r="Y101" s="6"/>
      <c r="Z101" s="6"/>
    </row>
    <row r="102" ht="15.75" customHeight="1">
      <c r="A102" s="6"/>
      <c r="B102" s="20">
        <v>8.0</v>
      </c>
      <c r="C102" s="28">
        <v>0.74</v>
      </c>
      <c r="D102" s="28">
        <v>0.72</v>
      </c>
      <c r="E102" s="28">
        <v>0.7</v>
      </c>
      <c r="F102" s="28">
        <v>0.72</v>
      </c>
      <c r="G102" s="6"/>
      <c r="H102" s="6"/>
      <c r="I102" s="6"/>
      <c r="J102" s="6"/>
      <c r="K102" s="6"/>
      <c r="L102" s="6"/>
      <c r="M102" s="6"/>
      <c r="N102" s="6"/>
      <c r="O102" s="6"/>
      <c r="P102" s="6"/>
      <c r="Q102" s="6"/>
      <c r="R102" s="6"/>
      <c r="S102" s="6"/>
      <c r="T102" s="6"/>
      <c r="U102" s="6"/>
      <c r="V102" s="6"/>
      <c r="W102" s="6"/>
      <c r="X102" s="6"/>
      <c r="Y102" s="6"/>
      <c r="Z102" s="6"/>
    </row>
    <row r="103" ht="15.75" customHeight="1">
      <c r="A103" s="6"/>
      <c r="B103" s="20">
        <v>9.0</v>
      </c>
      <c r="C103" s="28">
        <v>0.65</v>
      </c>
      <c r="D103" s="28">
        <v>0.72</v>
      </c>
      <c r="E103" s="28">
        <v>0.77</v>
      </c>
      <c r="F103" s="28">
        <v>0.71</v>
      </c>
      <c r="G103" s="6"/>
      <c r="H103" s="6"/>
      <c r="I103" s="6"/>
      <c r="J103" s="6"/>
      <c r="K103" s="6"/>
      <c r="L103" s="6"/>
      <c r="M103" s="6"/>
      <c r="N103" s="6"/>
      <c r="O103" s="6"/>
      <c r="P103" s="6"/>
      <c r="Q103" s="6"/>
      <c r="R103" s="6"/>
      <c r="S103" s="6"/>
      <c r="T103" s="6"/>
      <c r="U103" s="6"/>
      <c r="V103" s="6"/>
      <c r="W103" s="6"/>
      <c r="X103" s="6"/>
      <c r="Y103" s="6"/>
      <c r="Z103" s="6"/>
    </row>
    <row r="104" ht="15.75" customHeight="1">
      <c r="A104" s="6"/>
      <c r="B104" s="20">
        <v>10.0</v>
      </c>
      <c r="C104" s="28">
        <v>0.57</v>
      </c>
      <c r="D104" s="28">
        <v>0.64</v>
      </c>
      <c r="E104" s="28">
        <v>0.69</v>
      </c>
      <c r="F104" s="28">
        <v>0.64</v>
      </c>
      <c r="G104" s="6"/>
      <c r="H104" s="6"/>
      <c r="I104" s="6"/>
      <c r="J104" s="6"/>
      <c r="K104" s="6"/>
      <c r="L104" s="6"/>
      <c r="M104" s="6"/>
      <c r="N104" s="6"/>
      <c r="O104" s="6"/>
      <c r="P104" s="6"/>
      <c r="Q104" s="6"/>
      <c r="R104" s="6"/>
      <c r="S104" s="6"/>
      <c r="T104" s="6"/>
      <c r="U104" s="6"/>
      <c r="V104" s="6"/>
      <c r="W104" s="6"/>
      <c r="X104" s="6"/>
      <c r="Y104" s="6"/>
      <c r="Z104" s="6"/>
    </row>
    <row r="105" ht="15.75" customHeight="1">
      <c r="A105" s="6"/>
      <c r="B105" s="20">
        <v>11.0</v>
      </c>
      <c r="C105" s="28">
        <v>0.53</v>
      </c>
      <c r="D105" s="28">
        <v>0.6</v>
      </c>
      <c r="E105" s="28">
        <v>0.55</v>
      </c>
      <c r="F105" s="28">
        <v>0.56</v>
      </c>
      <c r="G105" s="6"/>
      <c r="H105" s="6"/>
      <c r="I105" s="6"/>
      <c r="J105" s="6"/>
      <c r="K105" s="6"/>
      <c r="L105" s="6"/>
      <c r="M105" s="6"/>
      <c r="N105" s="6"/>
      <c r="O105" s="6"/>
      <c r="P105" s="6"/>
      <c r="Q105" s="6"/>
      <c r="R105" s="6"/>
      <c r="S105" s="6"/>
      <c r="T105" s="6"/>
      <c r="U105" s="6"/>
      <c r="V105" s="6"/>
      <c r="W105" s="6"/>
      <c r="X105" s="6"/>
      <c r="Y105" s="6"/>
      <c r="Z105" s="6"/>
    </row>
    <row r="106" ht="15.75" customHeight="1">
      <c r="A106" s="6"/>
      <c r="B106" s="20">
        <v>12.0</v>
      </c>
      <c r="C106" s="28">
        <v>0.6</v>
      </c>
      <c r="D106" s="28">
        <v>0.73</v>
      </c>
      <c r="E106" s="28">
        <v>0.58</v>
      </c>
      <c r="F106" s="28">
        <v>0.64</v>
      </c>
      <c r="G106" s="6"/>
      <c r="H106" s="6"/>
      <c r="I106" s="6"/>
      <c r="J106" s="6"/>
      <c r="K106" s="6"/>
      <c r="L106" s="6"/>
      <c r="M106" s="6"/>
      <c r="N106" s="6"/>
      <c r="O106" s="6"/>
      <c r="P106" s="6"/>
      <c r="Q106" s="6"/>
      <c r="R106" s="6"/>
      <c r="S106" s="6"/>
      <c r="T106" s="6"/>
      <c r="U106" s="6"/>
      <c r="V106" s="6"/>
      <c r="W106" s="6"/>
      <c r="X106" s="6"/>
      <c r="Y106" s="6"/>
      <c r="Z106" s="6"/>
    </row>
    <row r="107" ht="15.75" customHeight="1">
      <c r="A107" s="6"/>
      <c r="B107" s="6"/>
      <c r="C107" s="6"/>
      <c r="D107" s="10"/>
      <c r="E107" s="10"/>
      <c r="F107" s="10"/>
      <c r="G107" s="6"/>
      <c r="H107" s="6"/>
      <c r="I107" s="6"/>
      <c r="J107" s="6"/>
      <c r="K107" s="6"/>
      <c r="L107" s="6"/>
      <c r="M107" s="6"/>
      <c r="N107" s="6"/>
      <c r="O107" s="6"/>
      <c r="P107" s="6"/>
      <c r="Q107" s="6"/>
      <c r="R107" s="6"/>
      <c r="S107" s="6"/>
      <c r="T107" s="6"/>
      <c r="U107" s="6"/>
      <c r="V107" s="6"/>
      <c r="W107" s="6"/>
      <c r="X107" s="6"/>
      <c r="Y107" s="6"/>
      <c r="Z107" s="6"/>
    </row>
    <row r="108" ht="15.75" customHeight="1">
      <c r="A108" s="6"/>
      <c r="B108" s="6"/>
      <c r="C108" s="6"/>
      <c r="D108" s="10"/>
      <c r="E108" s="10"/>
      <c r="F108" s="10"/>
      <c r="G108" s="6"/>
      <c r="H108" s="6"/>
      <c r="I108" s="6"/>
      <c r="J108" s="6"/>
      <c r="K108" s="6"/>
      <c r="L108" s="6"/>
      <c r="M108" s="6"/>
      <c r="N108" s="6"/>
      <c r="O108" s="6"/>
      <c r="P108" s="6"/>
      <c r="Q108" s="6"/>
      <c r="R108" s="6"/>
      <c r="S108" s="6"/>
      <c r="T108" s="6"/>
      <c r="U108" s="6"/>
      <c r="V108" s="6"/>
      <c r="W108" s="6"/>
      <c r="X108" s="6"/>
      <c r="Y108" s="6"/>
      <c r="Z108" s="6"/>
    </row>
    <row r="109" ht="15.75" customHeight="1">
      <c r="A109" s="6"/>
      <c r="B109" s="6"/>
      <c r="C109" s="6"/>
      <c r="D109" s="10"/>
      <c r="E109" s="10"/>
      <c r="F109" s="10"/>
      <c r="G109" s="6"/>
      <c r="H109" s="6"/>
      <c r="I109" s="6"/>
      <c r="J109" s="6"/>
      <c r="K109" s="6"/>
      <c r="L109" s="6"/>
      <c r="M109" s="6"/>
      <c r="N109" s="6"/>
      <c r="O109" s="6"/>
      <c r="P109" s="6"/>
      <c r="Q109" s="6"/>
      <c r="R109" s="6"/>
      <c r="S109" s="6"/>
      <c r="T109" s="6"/>
      <c r="U109" s="6"/>
      <c r="V109" s="6"/>
      <c r="W109" s="6"/>
      <c r="X109" s="6"/>
      <c r="Y109" s="6"/>
      <c r="Z109" s="6"/>
    </row>
    <row r="110" ht="15.75" customHeight="1">
      <c r="A110" s="30" t="s">
        <v>94</v>
      </c>
      <c r="B110" s="6"/>
      <c r="C110" s="6"/>
      <c r="D110" s="10"/>
      <c r="E110" s="10"/>
      <c r="F110" s="10"/>
      <c r="G110" s="6"/>
      <c r="H110" s="6"/>
      <c r="I110" s="6"/>
      <c r="J110" s="6"/>
      <c r="K110" s="6"/>
      <c r="L110" s="6"/>
      <c r="M110" s="6"/>
      <c r="N110" s="6"/>
      <c r="O110" s="6"/>
      <c r="P110" s="6"/>
      <c r="Q110" s="6"/>
      <c r="R110" s="6"/>
      <c r="S110" s="6"/>
      <c r="T110" s="6"/>
      <c r="U110" s="6"/>
      <c r="V110" s="6"/>
      <c r="W110" s="6"/>
      <c r="X110" s="6"/>
      <c r="Y110" s="6"/>
      <c r="Z110" s="6"/>
    </row>
    <row r="111" ht="15.75" customHeight="1">
      <c r="A111" s="30" t="s">
        <v>95</v>
      </c>
      <c r="B111" s="6"/>
      <c r="C111" s="6"/>
      <c r="D111" s="10"/>
      <c r="E111" s="10"/>
      <c r="F111" s="10"/>
      <c r="G111" s="6"/>
      <c r="H111" s="6"/>
      <c r="I111" s="6"/>
      <c r="J111" s="6"/>
      <c r="K111" s="6"/>
      <c r="L111" s="6"/>
      <c r="M111" s="6"/>
      <c r="N111" s="6"/>
      <c r="O111" s="6"/>
      <c r="P111" s="6"/>
      <c r="Q111" s="6"/>
      <c r="R111" s="6"/>
      <c r="S111" s="6"/>
      <c r="T111" s="6"/>
      <c r="U111" s="6"/>
      <c r="V111" s="6"/>
      <c r="W111" s="6"/>
      <c r="X111" s="6"/>
      <c r="Y111" s="6"/>
      <c r="Z111" s="6"/>
    </row>
    <row r="112" ht="15.75" customHeight="1">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ht="15.75" customHeight="1">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ht="15.75" customHeight="1">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ht="15.75" customHeight="1">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ht="15.75" customHeight="1">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ht="15.75" customHeight="1">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ht="15.75" customHeight="1">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ht="15.75" customHeight="1">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ht="15.75" customHeight="1">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ht="15.75" customHeight="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ht="15.75" customHeight="1">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ht="15.75" customHeight="1">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ht="15.75" customHeight="1">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ht="15.75" customHeight="1">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ht="15.75" customHeight="1">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ht="15.75" customHeight="1">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ht="15.75" customHeight="1">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ht="15.75" customHeight="1">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ht="15.75" customHeight="1">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ht="15.75" customHeight="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ht="15.75" customHeight="1">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ht="15.75" customHeight="1">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ht="15.75" customHeight="1">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ht="15.75" customHeight="1">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ht="15.75" customHeight="1">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ht="15.75" customHeight="1">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ht="15.75" customHeight="1">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ht="15.75" customHeight="1">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ht="15.75" customHeight="1">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ht="15.75" customHeight="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ht="15.75"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ht="15.75" customHeight="1">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ht="15.75" customHeight="1">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ht="15.75"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ht="15.75"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ht="15.75"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ht="15.75"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ht="15.75"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ht="15.75"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ht="15.75"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ht="15.75"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ht="15.75"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ht="15.75"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ht="15.75"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ht="15.75"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ht="15.75"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ht="15.75"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ht="15.75"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ht="15.75"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ht="15.75"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ht="15.75"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ht="15.75"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ht="15.75"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ht="15.75"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ht="15.75"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ht="15.75"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ht="15.75"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ht="15.75"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ht="15.75"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ht="15.75"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ht="15.75"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ht="15.75"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ht="15.75"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ht="15.75"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ht="15.75"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ht="15.75"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ht="15.75"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ht="15.75"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ht="15.75"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ht="15.75"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ht="15.75"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ht="15.75"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ht="15.75"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ht="15.75"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ht="15.75"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ht="15.75"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ht="15.75"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ht="15.75"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ht="15.75"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ht="15.75"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ht="15.75"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ht="15.75"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ht="15.75"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ht="15.75"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ht="15.75"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ht="15.75"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ht="15.75"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ht="15.75"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ht="15.75"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ht="15.75"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ht="15.75"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ht="15.75"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ht="15.75"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ht="15.75"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ht="15.75"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ht="15.75"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ht="15.75"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ht="15.75"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ht="15.75"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ht="15.75"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ht="15.75"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ht="15.75"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ht="15.75"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ht="15.75"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ht="15.75"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ht="15.75"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ht="15.75"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ht="15.75"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ht="15.75"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ht="15.75" customHeight="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ht="15.75" customHeight="1">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ht="15.75" customHeight="1">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ht="15.75" customHeight="1">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ht="15.75" customHeight="1">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ht="15.75" customHeight="1">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ht="15.75" customHeight="1">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ht="15.75" customHeight="1">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ht="15.75" customHeight="1">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ht="15.75" customHeight="1">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ht="15.75" customHeight="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ht="15.75" customHeight="1">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ht="15.75" customHeight="1">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ht="15.75" customHeight="1">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ht="15.75" customHeight="1">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ht="15.75" customHeight="1">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ht="15.75" customHeight="1">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ht="15.75" customHeight="1">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ht="15.75" customHeight="1">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ht="15.75" customHeight="1">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ht="15.75" customHeight="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ht="15.75" customHeight="1">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ht="15.75" customHeight="1">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ht="15.75" customHeight="1">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ht="15.75" customHeight="1">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ht="15.75" customHeight="1">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ht="15.75" customHeight="1">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ht="15.75" customHeight="1">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ht="15.75" customHeight="1">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ht="15.75" customHeight="1">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ht="15.75" customHeight="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ht="15.75" customHeight="1">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ht="15.75" customHeight="1">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ht="15.75"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ht="15.75"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ht="15.75"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ht="15.75"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ht="15.75"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ht="15.75"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ht="15.75"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ht="15.75"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ht="15.75"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ht="15.75"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ht="15.75"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ht="15.75"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ht="15.75"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ht="15.75"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ht="15.75"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ht="15.75"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ht="15.75"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ht="15.75"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ht="15.75"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ht="15.75"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ht="15.75"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ht="15.75"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ht="15.75"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ht="15.75"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ht="15.75"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ht="15.75"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ht="15.75"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ht="15.75"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ht="15.75"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ht="15.75"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ht="15.75"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ht="15.75"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ht="15.75"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ht="15.75"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ht="15.75"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ht="15.75"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ht="15.75"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ht="15.75"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ht="15.75"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ht="15.75"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ht="15.75"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ht="15.75"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ht="15.75"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ht="15.75"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ht="15.75"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ht="15.75"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ht="15.75"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ht="15.75"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ht="15.75"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ht="15.75"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ht="15.75"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ht="15.75"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ht="15.75"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ht="15.75"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ht="15.75"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ht="15.75"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ht="15.7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ht="15.75"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ht="15.75"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ht="15.75"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ht="15.75"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ht="15.75"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ht="15.7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ht="15.75"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ht="15.7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ht="15.75"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ht="15.7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ht="15.75"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ht="15.7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ht="15.75"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ht="15.7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ht="15.75"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ht="15.7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ht="15.7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ht="15.7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ht="15.7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ht="15.7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ht="15.7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ht="15.7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ht="15.7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ht="15.7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ht="15.7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ht="15.7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ht="15.7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ht="15.7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ht="15.7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ht="15.7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ht="15.7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ht="15.7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ht="15.7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ht="15.7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ht="15.7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ht="15.7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ht="15.7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ht="15.7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ht="15.7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ht="15.7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ht="15.7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ht="15.7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ht="15.7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ht="15.7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ht="15.7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ht="15.7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ht="15.7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ht="15.7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ht="15.7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ht="15.7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ht="15.7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ht="15.7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ht="15.7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ht="15.7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ht="15.7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ht="15.7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ht="15.7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ht="15.7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ht="15.7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ht="15.7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ht="15.7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ht="15.7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ht="15.7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ht="15.7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ht="15.7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ht="15.7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ht="15.7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ht="15.7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ht="15.7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ht="15.7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ht="15.7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ht="15.7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ht="15.7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ht="15.7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ht="15.7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ht="15.7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ht="15.7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ht="15.7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ht="15.7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ht="15.7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ht="15.7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ht="15.7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ht="15.7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ht="15.7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ht="15.7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ht="15.7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ht="15.7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ht="15.7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ht="15.7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ht="15.7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ht="15.7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ht="15.7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ht="15.7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ht="15.7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ht="15.7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ht="15.7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ht="15.7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ht="15.7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ht="15.7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ht="15.7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ht="15.7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ht="15.7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ht="15.7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ht="15.7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ht="15.7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ht="15.7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ht="15.7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ht="15.7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ht="15.7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ht="15.7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ht="15.7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ht="15.7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ht="15.7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ht="15.7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ht="15.7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ht="15.7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ht="15.7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ht="15.7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ht="15.7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ht="15.7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ht="15.7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ht="15.7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ht="15.7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ht="15.7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ht="15.7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ht="15.7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ht="15.7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ht="15.7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ht="15.7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ht="15.7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ht="15.7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ht="15.7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ht="15.7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ht="15.7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ht="15.7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ht="15.7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ht="15.7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ht="15.7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ht="15.7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ht="15.7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ht="15.7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ht="15.7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ht="15.7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ht="15.7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ht="15.7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ht="15.7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ht="15.7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ht="15.7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ht="15.7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ht="15.7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ht="15.7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ht="15.7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ht="15.7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ht="15.7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ht="15.7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ht="15.7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ht="15.7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ht="15.7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ht="15.7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ht="15.7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ht="15.7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ht="15.7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ht="15.7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ht="15.7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ht="15.7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ht="15.7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ht="15.7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ht="15.7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ht="15.7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ht="15.7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ht="15.7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ht="15.7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ht="15.7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ht="15.7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ht="15.7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ht="15.7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ht="15.7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ht="15.7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ht="15.7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ht="15.7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ht="15.7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ht="15.7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ht="15.7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ht="15.7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ht="15.7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ht="15.7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ht="15.7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ht="15.7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ht="15.7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ht="15.7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ht="15.7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ht="15.7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ht="15.7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ht="15.7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ht="15.7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ht="15.7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ht="15.7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ht="15.7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ht="15.7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ht="15.7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ht="15.7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ht="15.7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ht="15.7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ht="15.7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ht="15.7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ht="15.7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ht="15.7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ht="15.7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ht="15.7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ht="15.7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ht="15.7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ht="15.7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ht="15.7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ht="15.7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ht="15.7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ht="15.7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ht="15.7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ht="15.7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ht="15.7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ht="15.7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ht="15.7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ht="15.7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ht="15.7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ht="15.7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ht="15.7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ht="15.7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ht="15.7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ht="15.7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ht="15.7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ht="15.7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ht="15.7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ht="15.7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ht="15.7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ht="15.7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ht="15.7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ht="15.7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ht="15.7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ht="15.7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ht="15.7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ht="15.7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ht="15.7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ht="15.7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ht="15.7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ht="15.7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ht="15.7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ht="15.7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ht="15.7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ht="15.7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ht="15.7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ht="15.7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ht="15.7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ht="15.7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ht="15.7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ht="15.7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ht="15.7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ht="15.7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ht="15.7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ht="15.7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ht="15.7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ht="15.7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ht="15.7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ht="15.7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ht="15.7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ht="15.7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ht="15.7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ht="15.7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ht="15.7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ht="15.7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ht="15.7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ht="15.7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ht="15.7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ht="15.7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ht="15.7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ht="15.7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ht="15.7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ht="15.7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ht="15.7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ht="15.7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ht="15.7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ht="15.7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ht="15.7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ht="15.7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ht="15.7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ht="15.7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ht="15.7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ht="15.7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ht="15.7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ht="15.7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ht="15.7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ht="15.7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ht="15.7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ht="15.7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ht="15.7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ht="15.7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ht="15.7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ht="15.7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ht="15.7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ht="15.7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ht="15.7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ht="15.7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ht="15.7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ht="15.7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ht="15.7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ht="15.7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ht="15.7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ht="15.7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ht="15.7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ht="15.7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ht="15.7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ht="15.7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ht="15.7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ht="15.7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ht="15.7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ht="15.7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ht="15.7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ht="15.7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ht="15.7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ht="15.7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ht="15.7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ht="15.7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ht="15.7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ht="15.7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ht="15.7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ht="15.7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ht="15.7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ht="15.7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ht="15.7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ht="15.7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ht="15.7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ht="15.7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ht="15.7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ht="15.7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ht="15.7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ht="15.7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ht="15.7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ht="15.7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ht="15.7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ht="15.7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ht="15.7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ht="15.7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ht="15.7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ht="15.7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ht="15.7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ht="15.7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ht="15.7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ht="15.7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ht="15.7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ht="15.7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ht="15.7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ht="15.7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ht="15.7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ht="15.7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ht="15.7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ht="15.7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ht="15.7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ht="15.7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ht="15.7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ht="15.7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ht="15.7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ht="15.7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ht="15.7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ht="15.7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ht="15.7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ht="15.7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ht="15.7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ht="15.7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ht="15.7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ht="15.7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ht="15.7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ht="15.7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ht="15.7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ht="15.7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ht="15.7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ht="15.7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ht="15.7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ht="15.7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ht="15.7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ht="15.7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ht="15.7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ht="15.7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ht="15.7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ht="15.7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ht="15.7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ht="15.7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ht="15.7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ht="15.7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ht="15.7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ht="15.7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ht="15.7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ht="15.7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ht="15.7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ht="15.7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ht="15.7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ht="15.7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ht="15.7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ht="15.7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ht="15.7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ht="15.7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ht="15.7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ht="15.7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ht="15.7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ht="15.7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ht="15.7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ht="15.7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ht="15.7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ht="15.7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ht="15.7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ht="15.7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ht="15.7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ht="15.7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ht="15.7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ht="15.7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ht="15.7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ht="15.7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ht="15.7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ht="15.7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ht="15.7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ht="15.7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ht="15.7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ht="15.7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ht="15.7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ht="15.7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ht="15.7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ht="15.7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ht="15.7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ht="15.7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ht="15.7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ht="15.7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ht="15.7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ht="15.7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ht="15.7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ht="15.7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ht="15.7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ht="15.7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ht="15.7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ht="15.7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ht="15.7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ht="15.7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ht="15.7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ht="15.7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ht="15.7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ht="15.7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ht="15.7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ht="15.7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ht="15.7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ht="15.7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ht="15.7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ht="15.7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ht="15.7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ht="15.7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ht="15.7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ht="15.7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ht="15.7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ht="15.7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ht="15.7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ht="15.7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ht="15.7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ht="15.7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ht="15.75"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ht="15.75"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ht="15.75"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ht="15.75"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ht="15.75"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ht="15.75"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ht="15.75"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ht="15.75"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ht="15.75"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ht="15.75"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ht="15.75"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ht="15.75"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ht="15.75"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ht="15.75"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ht="15.75"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ht="15.75"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ht="15.75"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ht="15.75"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ht="15.75"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ht="15.75"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ht="15.75"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ht="15.75"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ht="15.75"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ht="15.75"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ht="15.75"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ht="15.75"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ht="15.75"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ht="15.75"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ht="15.75"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ht="15.75"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ht="15.75"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ht="15.75"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ht="15.75"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ht="15.75"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ht="15.75"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ht="15.75"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ht="15.75"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ht="15.75"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ht="15.75"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ht="15.75"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ht="15.75"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ht="15.75"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ht="15.75"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ht="15.75"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ht="15.75"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ht="15.75"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ht="15.75"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ht="15.75"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ht="15.75"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ht="15.75"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ht="15.75"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ht="15.75"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ht="15.75"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ht="15.75"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ht="15.75"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ht="15.75"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ht="15.75"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ht="15.75"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ht="15.75"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ht="15.75"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ht="15.75"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ht="15.75"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ht="15.75"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ht="15.75"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ht="15.75"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ht="15.75"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ht="15.75"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ht="15.75"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ht="15.75"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ht="15.75"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ht="15.75"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ht="15.75"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ht="15.75"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ht="15.75"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ht="15.75"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ht="15.75"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ht="15.75"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ht="15.75"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ht="15.75"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ht="15.75"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ht="15.75"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ht="15.75"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ht="15.75"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ht="15.75"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ht="15.75"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ht="15.75"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ht="15.75"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ht="15.75"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ht="15.75"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ht="15.75"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ht="15.75"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ht="15.75"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ht="15.75"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ht="15.75"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ht="15.75"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ht="15.75"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ht="15.75"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ht="15.75"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ht="15.75"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ht="15.75"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ht="15.75"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ht="15.75"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ht="15.75"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ht="15.75"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ht="15.75"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ht="15.75"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ht="15.75"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ht="15.75"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ht="15.75"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ht="15.75"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ht="15.75"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ht="15.75"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ht="15.75"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ht="15.75"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ht="15.75"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ht="15.75"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ht="15.75"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ht="15.75"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ht="15.75"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ht="15.75"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ht="15.75"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ht="15.75"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ht="15.75"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ht="15.75"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ht="15.75"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ht="15.75"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ht="15.75"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ht="15.75"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ht="15.75"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ht="15.75"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ht="15.75"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ht="15.75"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ht="15.75"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ht="15.75"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ht="15.75"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ht="15.75"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ht="15.75"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ht="15.75"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ht="15.75"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ht="15.75"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ht="15.75"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ht="15.75"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ht="15.75"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ht="15.75"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ht="15.75"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ht="15.75"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ht="15.75"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ht="15.75"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ht="15.75"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ht="15.75"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ht="15.75"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ht="15.75"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ht="15.75"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ht="15.75"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ht="15.75"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ht="15.75"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ht="15.75"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ht="15.75"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ht="15.75"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ht="15.75"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ht="15.75"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ht="15.75"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ht="15.75"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ht="15.75"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ht="15.75"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ht="15.75"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ht="15.75"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ht="15.75"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ht="15.75"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ht="15.75"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ht="15.75"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ht="15.75"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ht="15.75"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ht="15.75"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ht="15.75"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ht="15.75"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ht="15.75"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ht="15.75"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ht="15.75"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ht="15.75"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ht="15.75"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ht="15.75"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ht="15.75"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ht="15.75"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ht="15.75"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ht="15.75"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ht="15.75"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ht="15.75"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ht="15.75"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ht="15.75"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ht="15.75"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ht="15.75"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ht="15.75"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ht="15.75"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ht="15.75"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ht="15.75"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ht="15.75"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ht="15.75"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ht="15.75"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ht="15.75"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ht="15.75"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ht="15.75"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ht="15.75"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ht="15.75"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ht="15.75"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ht="15.75"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ht="15.75"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ht="15.75"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ht="15.75"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ht="15.75"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ht="15.75"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ht="15.75"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ht="15.75"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ht="15.75"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ht="15.75"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ht="15.75"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ht="15.75"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ht="15.75"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ht="15.75"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ht="15.75"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ht="15.75"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ht="15.75"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ht="15.75"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ht="15.75"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ht="15.75" customHeight="1">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ht="15.75" customHeight="1">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ht="15.75" customHeight="1">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ht="15.75" customHeight="1">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ht="15.75" customHeight="1">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ht="15.75" customHeight="1">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ht="15.75" customHeight="1">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ht="15.75" customHeight="1">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mergeCells count="27">
    <mergeCell ref="C9:D9"/>
    <mergeCell ref="C10:D10"/>
    <mergeCell ref="C11:D11"/>
    <mergeCell ref="C12:D12"/>
    <mergeCell ref="C13:D13"/>
    <mergeCell ref="C14:D14"/>
    <mergeCell ref="C15:D15"/>
    <mergeCell ref="C16:D16"/>
    <mergeCell ref="C17:D17"/>
    <mergeCell ref="C18:D18"/>
    <mergeCell ref="C19:D19"/>
    <mergeCell ref="C20:D20"/>
    <mergeCell ref="C21:D21"/>
    <mergeCell ref="C25:D25"/>
    <mergeCell ref="C33:D33"/>
    <mergeCell ref="C34:D34"/>
    <mergeCell ref="C35:D35"/>
    <mergeCell ref="C36:D36"/>
    <mergeCell ref="C37:D37"/>
    <mergeCell ref="C46:D46"/>
    <mergeCell ref="C26:D26"/>
    <mergeCell ref="C27:D27"/>
    <mergeCell ref="C28:D28"/>
    <mergeCell ref="C29:D29"/>
    <mergeCell ref="C30:D30"/>
    <mergeCell ref="C31:D31"/>
    <mergeCell ref="C32:D32"/>
  </mergeCells>
  <printOptions/>
  <pageMargins bottom="0.75" footer="0.0" header="0.0" left="0.7" right="0.7" top="0.75"/>
  <pageSetup orientation="portrait"/>
  <headerFooter>
    <oddFooter>&amp;LCalifornia ISO Public Document&amp;R&amp;P of </oddFooter>
  </headerFooter>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75"/>
    <col customWidth="1" min="2" max="2" width="8.88"/>
    <col customWidth="1" min="3" max="26" width="7.63"/>
  </cols>
  <sheetData>
    <row r="1">
      <c r="A1" s="6"/>
      <c r="B1" s="1" t="s">
        <v>96</v>
      </c>
    </row>
    <row r="2">
      <c r="A2" s="6"/>
      <c r="J2" s="31" t="s">
        <v>97</v>
      </c>
    </row>
    <row r="3">
      <c r="A3" s="6"/>
      <c r="B3" s="32" t="s">
        <v>98</v>
      </c>
      <c r="C3" s="33"/>
      <c r="D3" s="33"/>
      <c r="E3" s="33"/>
      <c r="F3" s="33"/>
      <c r="G3" s="33"/>
      <c r="H3" s="34"/>
      <c r="J3" s="35" t="s">
        <v>99</v>
      </c>
      <c r="K3" s="35" t="s">
        <v>100</v>
      </c>
      <c r="L3" s="35" t="s">
        <v>101</v>
      </c>
    </row>
    <row r="4">
      <c r="A4" s="6"/>
      <c r="B4" s="32" t="s">
        <v>102</v>
      </c>
      <c r="C4" s="33"/>
      <c r="D4" s="33"/>
      <c r="E4" s="33"/>
      <c r="F4" s="33"/>
      <c r="G4" s="33"/>
      <c r="H4" s="34"/>
      <c r="I4" s="6"/>
      <c r="J4" s="36">
        <f>SUMPRODUCT(C7:C16,D7:D16)/SUM(D7:D16)</f>
        <v>0.3249169384</v>
      </c>
      <c r="K4" s="36">
        <f>SUMPRODUCT(E7:E16,F7:F16)/SUM(F7:F16)</f>
        <v>0.4275090517</v>
      </c>
      <c r="L4" s="36">
        <f>SUMPRODUCT(G7:G16,H7:H16)/SUM(H7:H16)</f>
        <v>0.1917136686</v>
      </c>
    </row>
    <row r="5">
      <c r="A5" s="6"/>
      <c r="B5" s="37" t="s">
        <v>103</v>
      </c>
      <c r="C5" s="38" t="s">
        <v>104</v>
      </c>
      <c r="D5" s="34"/>
      <c r="E5" s="38" t="s">
        <v>105</v>
      </c>
      <c r="F5" s="34"/>
      <c r="G5" s="38" t="s">
        <v>106</v>
      </c>
      <c r="H5" s="34"/>
      <c r="I5" s="6"/>
      <c r="J5" s="39"/>
      <c r="K5" s="39"/>
      <c r="L5" s="39"/>
    </row>
    <row r="6">
      <c r="A6" s="6"/>
      <c r="B6" s="40" t="s">
        <v>107</v>
      </c>
      <c r="C6" s="41" t="s">
        <v>108</v>
      </c>
      <c r="D6" s="35" t="s">
        <v>109</v>
      </c>
      <c r="E6" s="41" t="s">
        <v>108</v>
      </c>
      <c r="F6" s="35" t="s">
        <v>109</v>
      </c>
      <c r="G6" s="41" t="s">
        <v>108</v>
      </c>
      <c r="H6" s="35" t="s">
        <v>109</v>
      </c>
      <c r="I6" s="6"/>
      <c r="J6" s="42" t="s">
        <v>110</v>
      </c>
    </row>
    <row r="7">
      <c r="A7" s="6"/>
      <c r="B7" s="43" t="s">
        <v>111</v>
      </c>
      <c r="C7" s="44">
        <v>0.3811630215743852</v>
      </c>
      <c r="D7" s="45">
        <v>4197.599999999999</v>
      </c>
      <c r="E7" s="44">
        <v>0.3396431265886154</v>
      </c>
      <c r="F7" s="45">
        <v>2974.3999999999996</v>
      </c>
      <c r="G7" s="44">
        <v>0.2752740315915246</v>
      </c>
      <c r="H7" s="45">
        <v>15598.800000000007</v>
      </c>
      <c r="I7" s="6"/>
      <c r="J7" s="46"/>
      <c r="K7" s="46"/>
      <c r="L7" s="46"/>
      <c r="M7" s="46"/>
      <c r="N7" s="46"/>
      <c r="O7" s="46"/>
      <c r="P7" s="46"/>
    </row>
    <row r="8">
      <c r="A8" s="6"/>
      <c r="B8" s="43" t="s">
        <v>112</v>
      </c>
      <c r="C8" s="44">
        <v>0.3980630122549283</v>
      </c>
      <c r="D8" s="45">
        <v>4196.999999999999</v>
      </c>
      <c r="E8" s="44">
        <v>0.3911918759273364</v>
      </c>
      <c r="F8" s="45">
        <v>2610.5999999999995</v>
      </c>
      <c r="G8" s="44">
        <v>0.20963421168752366</v>
      </c>
      <c r="H8" s="45">
        <v>14730.200000000003</v>
      </c>
      <c r="I8" s="6"/>
      <c r="J8" s="46"/>
      <c r="K8" s="46"/>
      <c r="L8" s="46"/>
      <c r="M8" s="46"/>
      <c r="N8" s="46"/>
      <c r="O8" s="46"/>
      <c r="P8" s="46"/>
    </row>
    <row r="9">
      <c r="B9" s="43" t="s">
        <v>113</v>
      </c>
      <c r="C9" s="44">
        <v>0.3329246456570686</v>
      </c>
      <c r="D9" s="45">
        <v>4196.999999999999</v>
      </c>
      <c r="E9" s="44">
        <v>0.5188161442521639</v>
      </c>
      <c r="F9" s="45">
        <v>2382.5999999999995</v>
      </c>
      <c r="G9" s="44">
        <v>0.1426217148947725</v>
      </c>
      <c r="H9" s="45">
        <v>11996.300000000007</v>
      </c>
      <c r="I9" s="6"/>
      <c r="J9" s="46"/>
      <c r="K9" s="46"/>
      <c r="L9" s="46"/>
      <c r="M9" s="46"/>
      <c r="N9" s="46"/>
    </row>
    <row r="10">
      <c r="B10" s="43" t="s">
        <v>114</v>
      </c>
      <c r="C10" s="44">
        <v>0.19940454898490975</v>
      </c>
      <c r="D10" s="45">
        <v>3609.0</v>
      </c>
      <c r="E10" s="44">
        <v>0.7933851478827022</v>
      </c>
      <c r="F10" s="45">
        <v>2038.3999999999996</v>
      </c>
      <c r="G10" s="44">
        <v>0.1428617863182029</v>
      </c>
      <c r="H10" s="45">
        <v>10821.700000000008</v>
      </c>
      <c r="I10" s="6"/>
      <c r="J10" s="46"/>
      <c r="K10" s="46"/>
      <c r="L10" s="46"/>
      <c r="M10" s="46"/>
      <c r="N10" s="46"/>
    </row>
    <row r="11">
      <c r="B11" s="43" t="s">
        <v>115</v>
      </c>
      <c r="C11" s="44">
        <v>0.28446768977022013</v>
      </c>
      <c r="D11" s="45">
        <v>2670.5</v>
      </c>
      <c r="E11" s="44">
        <v>0.2701657716118599</v>
      </c>
      <c r="F11" s="45">
        <v>1875.3999999999996</v>
      </c>
      <c r="G11" s="44">
        <v>0.28441069681134123</v>
      </c>
      <c r="H11" s="45">
        <v>10494.900000000005</v>
      </c>
      <c r="I11" s="6"/>
      <c r="J11" s="46"/>
      <c r="K11" s="46"/>
      <c r="L11" s="46"/>
      <c r="M11" s="46"/>
      <c r="N11" s="46"/>
    </row>
    <row r="12">
      <c r="B12" s="43" t="s">
        <v>116</v>
      </c>
      <c r="C12" s="44">
        <v>0.22712979439398442</v>
      </c>
      <c r="D12" s="45">
        <v>207.0</v>
      </c>
      <c r="E12" s="44">
        <v>0.4228495190188117</v>
      </c>
      <c r="F12" s="45">
        <v>1671.3999999999996</v>
      </c>
      <c r="G12" s="44">
        <v>0.10700787233182656</v>
      </c>
      <c r="H12" s="45">
        <v>8858.800000000001</v>
      </c>
      <c r="I12" s="6"/>
      <c r="J12" s="6"/>
    </row>
    <row r="13">
      <c r="B13" s="43" t="s">
        <v>117</v>
      </c>
      <c r="C13" s="44">
        <v>0.36173636548636556</v>
      </c>
      <c r="D13" s="45">
        <v>207.0</v>
      </c>
      <c r="E13" s="44">
        <v>0.4366005309436829</v>
      </c>
      <c r="F13" s="45">
        <v>1269.6999999999996</v>
      </c>
      <c r="G13" s="44">
        <v>0.17265001284430942</v>
      </c>
      <c r="H13" s="45">
        <v>8789.400000000001</v>
      </c>
      <c r="I13" s="6"/>
      <c r="J13" s="6"/>
    </row>
    <row r="14">
      <c r="B14" s="43" t="s">
        <v>118</v>
      </c>
      <c r="C14" s="44">
        <v>0.23047624798711758</v>
      </c>
      <c r="D14" s="45">
        <v>207.0</v>
      </c>
      <c r="E14" s="44">
        <v>0.32465499187296826</v>
      </c>
      <c r="F14" s="45">
        <v>1066.3999999999999</v>
      </c>
      <c r="G14" s="44">
        <v>0.16685320615394872</v>
      </c>
      <c r="H14" s="45">
        <v>7999.199999999999</v>
      </c>
      <c r="I14" s="6"/>
      <c r="J14" s="6"/>
    </row>
    <row r="15">
      <c r="B15" s="43" t="s">
        <v>119</v>
      </c>
      <c r="C15" s="44">
        <v>0.38469326768239814</v>
      </c>
      <c r="D15" s="45">
        <v>207.0</v>
      </c>
      <c r="E15" s="44">
        <v>0.15738835824145475</v>
      </c>
      <c r="F15" s="45">
        <v>965.5999999999999</v>
      </c>
      <c r="G15" s="44">
        <v>0.20275638435030668</v>
      </c>
      <c r="H15" s="45">
        <v>7670.699999999999</v>
      </c>
      <c r="I15" s="6"/>
      <c r="J15" s="6"/>
    </row>
    <row r="16">
      <c r="B16" s="43" t="s">
        <v>120</v>
      </c>
      <c r="C16" s="44">
        <v>0.34467366750159795</v>
      </c>
      <c r="D16" s="45">
        <v>206.957</v>
      </c>
      <c r="E16" s="44">
        <v>0.4841048811027061</v>
      </c>
      <c r="F16" s="45">
        <v>965.5500000000002</v>
      </c>
      <c r="G16" s="44">
        <v>0.1430380328610748</v>
      </c>
      <c r="H16" s="45">
        <v>8023.9349999999995</v>
      </c>
    </row>
    <row r="19">
      <c r="B19" s="1" t="s">
        <v>121</v>
      </c>
      <c r="C19" s="6"/>
      <c r="D19" s="6"/>
      <c r="E19" s="6"/>
      <c r="F19" s="6"/>
      <c r="G19" s="6"/>
      <c r="H19" s="6"/>
      <c r="I19" s="6"/>
      <c r="J19" s="6"/>
      <c r="K19" s="6"/>
    </row>
    <row r="21" ht="15.75" customHeight="1">
      <c r="F21" s="47" t="s">
        <v>122</v>
      </c>
      <c r="G21" s="48"/>
      <c r="H21" s="48"/>
      <c r="I21" s="48"/>
    </row>
    <row r="22" ht="15.75" customHeight="1">
      <c r="B22" s="49" t="s">
        <v>123</v>
      </c>
      <c r="C22" s="33"/>
      <c r="D22" s="34"/>
      <c r="F22" s="50" t="s">
        <v>124</v>
      </c>
      <c r="G22" s="48"/>
      <c r="H22" s="48"/>
      <c r="I22" s="48"/>
    </row>
    <row r="23" ht="15.75" customHeight="1">
      <c r="B23" s="49" t="s">
        <v>102</v>
      </c>
      <c r="C23" s="33"/>
      <c r="D23" s="34"/>
      <c r="F23" s="51">
        <f>SUMPRODUCT(C25:C27,D25:D27)/SUM(D25:D27)</f>
        <v>0.06861783247</v>
      </c>
      <c r="G23" s="48"/>
      <c r="H23" s="48"/>
      <c r="I23" s="48"/>
    </row>
    <row r="24" ht="15.75" customHeight="1">
      <c r="B24" s="52" t="s">
        <v>107</v>
      </c>
      <c r="C24" s="41" t="s">
        <v>108</v>
      </c>
      <c r="D24" s="35" t="s">
        <v>109</v>
      </c>
      <c r="F24" s="48"/>
      <c r="G24" s="48"/>
      <c r="H24" s="48"/>
      <c r="I24" s="48"/>
    </row>
    <row r="25" ht="15.75" customHeight="1">
      <c r="B25" s="43" t="s">
        <v>125</v>
      </c>
      <c r="C25" s="53">
        <v>0.0386849302630386</v>
      </c>
      <c r="D25" s="54">
        <v>2020.1999999999998</v>
      </c>
      <c r="E25" s="55"/>
      <c r="F25" s="48"/>
      <c r="G25" s="48"/>
      <c r="H25" s="48"/>
      <c r="I25" s="48"/>
    </row>
    <row r="26" ht="15.75" customHeight="1">
      <c r="B26" s="43" t="s">
        <v>126</v>
      </c>
      <c r="C26" s="56">
        <v>0.09184631369587437</v>
      </c>
      <c r="D26" s="57">
        <v>1404.0</v>
      </c>
      <c r="F26" s="48"/>
      <c r="G26" s="48"/>
      <c r="H26" s="48"/>
      <c r="I26" s="48"/>
    </row>
    <row r="27" ht="15.75" customHeight="1">
      <c r="B27" s="43" t="s">
        <v>127</v>
      </c>
      <c r="C27" s="53">
        <v>0.09861423755056878</v>
      </c>
      <c r="D27" s="57">
        <v>928.7</v>
      </c>
      <c r="F27" s="42" t="s">
        <v>128</v>
      </c>
    </row>
    <row r="28" ht="15.75" customHeight="1">
      <c r="B28" s="58"/>
      <c r="C28" s="58"/>
    </row>
    <row r="29" ht="15.75" customHeight="1">
      <c r="B29" s="58"/>
      <c r="C29" s="58"/>
      <c r="D29" s="58"/>
      <c r="E29" s="58"/>
    </row>
    <row r="30" ht="15.75" customHeight="1"/>
    <row r="31" ht="15.75" customHeight="1"/>
    <row r="32" ht="15.75" customHeight="1">
      <c r="B32" s="1" t="s">
        <v>129</v>
      </c>
      <c r="C32" s="6"/>
      <c r="D32" s="6"/>
      <c r="E32" s="6"/>
      <c r="F32" s="6"/>
    </row>
    <row r="33" ht="15.75" customHeight="1">
      <c r="B33" s="6"/>
      <c r="C33" s="6"/>
      <c r="D33" s="6"/>
      <c r="E33" s="6"/>
      <c r="F33" s="6"/>
    </row>
    <row r="34" ht="15.75" customHeight="1">
      <c r="B34" s="59" t="s">
        <v>130</v>
      </c>
      <c r="C34" s="60"/>
      <c r="D34" s="61"/>
      <c r="E34" s="62"/>
      <c r="F34" s="6"/>
    </row>
    <row r="35" ht="15.75" customHeight="1">
      <c r="B35" s="63" t="s">
        <v>102</v>
      </c>
      <c r="C35" s="64"/>
      <c r="D35" s="65"/>
      <c r="E35" s="66"/>
      <c r="F35" s="35" t="s">
        <v>131</v>
      </c>
    </row>
    <row r="36" ht="15.75" customHeight="1">
      <c r="B36" s="37" t="s">
        <v>107</v>
      </c>
      <c r="C36" s="35" t="s">
        <v>132</v>
      </c>
      <c r="D36" s="35" t="s">
        <v>133</v>
      </c>
      <c r="E36" s="67"/>
      <c r="F36" s="51">
        <f>SUMPRODUCT(C37:C39,D37:D39)/SUM(D37:D39)</f>
        <v>0.7632067803</v>
      </c>
    </row>
    <row r="37" ht="15.75" customHeight="1">
      <c r="B37" s="68">
        <v>2019.0</v>
      </c>
      <c r="C37" s="69">
        <v>0.7399112520481509</v>
      </c>
      <c r="D37" s="70">
        <v>1636.0</v>
      </c>
      <c r="E37" s="71"/>
      <c r="F37" s="48"/>
    </row>
    <row r="38" ht="15.75" customHeight="1">
      <c r="B38" s="68">
        <v>2018.0</v>
      </c>
      <c r="C38" s="69">
        <v>0.796</v>
      </c>
      <c r="D38" s="70">
        <v>1254.0</v>
      </c>
      <c r="E38" s="71"/>
      <c r="F38" s="48"/>
    </row>
    <row r="39" ht="15.75" customHeight="1">
      <c r="B39" s="68">
        <v>2017.0</v>
      </c>
      <c r="C39" s="69">
        <v>0.759</v>
      </c>
      <c r="D39" s="70">
        <v>715.8</v>
      </c>
      <c r="E39" s="71"/>
      <c r="F39" s="48"/>
    </row>
    <row r="40" ht="15.75" customHeight="1"/>
    <row r="41" ht="15.75" customHeight="1"/>
    <row r="42" ht="15.75" customHeight="1">
      <c r="B42" s="1" t="s">
        <v>134</v>
      </c>
    </row>
    <row r="43" ht="15.75" customHeight="1">
      <c r="J43" s="31" t="s">
        <v>135</v>
      </c>
    </row>
    <row r="44" ht="15.75" customHeight="1">
      <c r="B44" s="32" t="s">
        <v>136</v>
      </c>
      <c r="C44" s="33"/>
      <c r="D44" s="33"/>
      <c r="E44" s="33"/>
      <c r="F44" s="33"/>
      <c r="G44" s="33"/>
      <c r="H44" s="34"/>
      <c r="J44" s="35" t="s">
        <v>137</v>
      </c>
      <c r="K44" s="35" t="s">
        <v>138</v>
      </c>
      <c r="L44" s="35" t="s">
        <v>139</v>
      </c>
    </row>
    <row r="45" ht="15.75" customHeight="1">
      <c r="B45" s="32" t="s">
        <v>102</v>
      </c>
      <c r="C45" s="33"/>
      <c r="D45" s="33"/>
      <c r="E45" s="33"/>
      <c r="F45" s="33"/>
      <c r="G45" s="33"/>
      <c r="H45" s="34"/>
      <c r="I45" s="6"/>
      <c r="J45" s="36">
        <f>SUMPRODUCT(C48:C57,D48:D57)/SUM(D48:D57)</f>
        <v>0.2927759782</v>
      </c>
      <c r="K45" s="36">
        <f>SUMPRODUCT(E48:E57,F48:F57)/SUM(F48:F57)</f>
        <v>0.6329480841</v>
      </c>
      <c r="L45" s="36">
        <f>SUMPRODUCT(G48:G57,H48:H57)/SUM(H48:H57)</f>
        <v>0.1576586963</v>
      </c>
    </row>
    <row r="46" ht="15.75" customHeight="1">
      <c r="B46" s="37" t="s">
        <v>103</v>
      </c>
      <c r="C46" s="38" t="s">
        <v>104</v>
      </c>
      <c r="D46" s="34"/>
      <c r="E46" s="38" t="s">
        <v>105</v>
      </c>
      <c r="F46" s="34"/>
      <c r="G46" s="38" t="s">
        <v>106</v>
      </c>
      <c r="H46" s="34"/>
      <c r="I46" s="6"/>
      <c r="J46" s="39"/>
      <c r="K46" s="39"/>
      <c r="L46" s="39"/>
    </row>
    <row r="47" ht="15.75" customHeight="1">
      <c r="B47" s="40" t="s">
        <v>107</v>
      </c>
      <c r="C47" s="41" t="s">
        <v>108</v>
      </c>
      <c r="D47" s="35" t="s">
        <v>109</v>
      </c>
      <c r="E47" s="41" t="s">
        <v>108</v>
      </c>
      <c r="F47" s="35" t="s">
        <v>109</v>
      </c>
      <c r="G47" s="41" t="s">
        <v>108</v>
      </c>
      <c r="H47" s="35" t="s">
        <v>109</v>
      </c>
      <c r="I47" s="6"/>
      <c r="J47" s="42" t="s">
        <v>140</v>
      </c>
    </row>
    <row r="48" ht="15.75" customHeight="1">
      <c r="B48" s="43">
        <v>2019.0</v>
      </c>
      <c r="C48" s="44">
        <v>0.34116315674188546</v>
      </c>
      <c r="D48" s="45">
        <v>4196.999999999999</v>
      </c>
      <c r="E48" s="44">
        <v>0.7504678667693246</v>
      </c>
      <c r="F48" s="45">
        <v>2811.5999999999995</v>
      </c>
      <c r="G48" s="44">
        <v>0.22154830011766852</v>
      </c>
      <c r="H48" s="45">
        <v>14949.900000000001</v>
      </c>
      <c r="I48" s="6"/>
      <c r="J48" s="46"/>
      <c r="K48" s="46"/>
      <c r="L48" s="46"/>
      <c r="M48" s="46"/>
      <c r="N48" s="46"/>
      <c r="O48" s="46"/>
      <c r="P48" s="46"/>
    </row>
    <row r="49" ht="15.75" customHeight="1">
      <c r="B49" s="43">
        <v>2018.0</v>
      </c>
      <c r="C49" s="44">
        <v>0.25601248834214796</v>
      </c>
      <c r="D49" s="45">
        <v>4196.999999999999</v>
      </c>
      <c r="E49" s="44">
        <v>0.5291289851328965</v>
      </c>
      <c r="F49" s="45">
        <v>2610.5999999999995</v>
      </c>
      <c r="G49" s="44">
        <v>0.17106233441910607</v>
      </c>
      <c r="H49" s="45">
        <v>14289.900000000007</v>
      </c>
      <c r="I49" s="6"/>
      <c r="J49" s="46"/>
      <c r="K49" s="46"/>
      <c r="L49" s="46"/>
      <c r="M49" s="46"/>
      <c r="N49" s="46"/>
    </row>
    <row r="50" ht="15.75" customHeight="1">
      <c r="B50" s="43">
        <v>2017.0</v>
      </c>
      <c r="C50" s="44">
        <v>0.2488395885231574</v>
      </c>
      <c r="D50" s="45">
        <v>3171.2000000000003</v>
      </c>
      <c r="E50" s="44">
        <v>0.6292817913840355</v>
      </c>
      <c r="F50" s="45">
        <v>2038.3999999999996</v>
      </c>
      <c r="G50" s="44">
        <v>0.20176401393775661</v>
      </c>
      <c r="H50" s="45">
        <v>12241.200000000008</v>
      </c>
      <c r="I50" s="6"/>
      <c r="J50" s="46"/>
      <c r="K50" s="46"/>
      <c r="L50" s="46"/>
      <c r="M50" s="46"/>
      <c r="N50" s="46"/>
    </row>
    <row r="51" ht="15.75" customHeight="1">
      <c r="B51" s="43">
        <v>2016.0</v>
      </c>
      <c r="C51" s="44">
        <v>0.49428133427321475</v>
      </c>
      <c r="D51" s="45">
        <v>2126.7</v>
      </c>
      <c r="E51" s="44">
        <v>0.7356150342838231</v>
      </c>
      <c r="F51" s="45">
        <v>1873.3999999999996</v>
      </c>
      <c r="G51" s="44">
        <v>0.18242522599846367</v>
      </c>
      <c r="H51" s="45">
        <v>10447.500000000004</v>
      </c>
      <c r="I51" s="6"/>
      <c r="J51" s="46"/>
      <c r="K51" s="46"/>
      <c r="L51" s="46"/>
      <c r="M51" s="46"/>
      <c r="N51" s="46"/>
    </row>
    <row r="52" ht="15.75" customHeight="1">
      <c r="B52" s="43">
        <v>2015.0</v>
      </c>
      <c r="C52" s="44">
        <v>0.18261441840165463</v>
      </c>
      <c r="D52" s="45">
        <v>1476.9</v>
      </c>
      <c r="E52" s="44">
        <v>0.5202602477085643</v>
      </c>
      <c r="F52" s="45">
        <v>1873.3999999999996</v>
      </c>
      <c r="G52" s="44">
        <v>0.10052049495084794</v>
      </c>
      <c r="H52" s="45">
        <v>9563.000000000002</v>
      </c>
      <c r="I52" s="6"/>
      <c r="J52" s="6"/>
    </row>
    <row r="53" ht="15.75" customHeight="1">
      <c r="B53" s="43">
        <v>2014.0</v>
      </c>
      <c r="C53" s="44">
        <v>0.21137131023252223</v>
      </c>
      <c r="D53" s="45">
        <v>207.0</v>
      </c>
      <c r="E53" s="44">
        <v>0.600366629153727</v>
      </c>
      <c r="F53" s="45">
        <v>1671.3999999999996</v>
      </c>
      <c r="G53" s="44">
        <v>0.20107020211013485</v>
      </c>
      <c r="H53" s="45">
        <v>8955.2</v>
      </c>
      <c r="I53" s="6"/>
      <c r="J53" s="6"/>
    </row>
    <row r="54" ht="15.75" customHeight="1">
      <c r="B54" s="43">
        <v>2013.0</v>
      </c>
      <c r="C54" s="44">
        <v>0.10926529790660229</v>
      </c>
      <c r="D54" s="45">
        <v>207.0</v>
      </c>
      <c r="E54" s="44">
        <v>0.7661311070856633</v>
      </c>
      <c r="F54" s="45">
        <v>1269.6999999999996</v>
      </c>
      <c r="G54" s="44">
        <v>0.12634046885236136</v>
      </c>
      <c r="H54" s="45">
        <v>8955.2</v>
      </c>
      <c r="I54" s="6"/>
      <c r="J54" s="6"/>
    </row>
    <row r="55" ht="15.75" customHeight="1">
      <c r="B55" s="43">
        <v>2012.0</v>
      </c>
      <c r="C55" s="44">
        <v>0.1013425925925926</v>
      </c>
      <c r="D55" s="45">
        <v>207.0</v>
      </c>
      <c r="E55" s="44">
        <v>0.5284149162290573</v>
      </c>
      <c r="F55" s="45">
        <v>1066.3999999999999</v>
      </c>
      <c r="G55" s="44">
        <v>0.07831940144478847</v>
      </c>
      <c r="H55" s="45">
        <v>8074.999999999999</v>
      </c>
      <c r="I55" s="6"/>
      <c r="J55" s="6"/>
    </row>
    <row r="56" ht="15.75" customHeight="1">
      <c r="B56" s="43">
        <v>2011.0</v>
      </c>
      <c r="C56" s="44">
        <v>0.12445528304223959</v>
      </c>
      <c r="D56" s="45">
        <v>207.0</v>
      </c>
      <c r="E56" s="44">
        <v>0.659628367869358</v>
      </c>
      <c r="F56" s="45">
        <v>965.5999999999999</v>
      </c>
      <c r="G56" s="44">
        <v>0.12779328251515693</v>
      </c>
      <c r="H56" s="45">
        <v>7746.499999999999</v>
      </c>
    </row>
    <row r="57" ht="15.75" customHeight="1">
      <c r="B57" s="43">
        <v>2010.0</v>
      </c>
      <c r="C57" s="44">
        <v>0.07059818422370781</v>
      </c>
      <c r="D57" s="45">
        <v>207.0</v>
      </c>
      <c r="E57" s="44">
        <v>0.24690247300601112</v>
      </c>
      <c r="F57" s="45">
        <v>160.8</v>
      </c>
      <c r="G57" s="44">
        <v>0.06233084960699352</v>
      </c>
      <c r="H57" s="45">
        <v>6663.300000000001</v>
      </c>
    </row>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7">
    <mergeCell ref="B3:H3"/>
    <mergeCell ref="B4:H4"/>
    <mergeCell ref="C5:D5"/>
    <mergeCell ref="E5:F5"/>
    <mergeCell ref="G5:H5"/>
    <mergeCell ref="J6:P6"/>
    <mergeCell ref="B22:D22"/>
    <mergeCell ref="E46:F46"/>
    <mergeCell ref="G46:H46"/>
    <mergeCell ref="J47:P47"/>
    <mergeCell ref="B23:D23"/>
    <mergeCell ref="F27:K29"/>
    <mergeCell ref="B34:D34"/>
    <mergeCell ref="B35:D35"/>
    <mergeCell ref="B44:H44"/>
    <mergeCell ref="B45:H45"/>
    <mergeCell ref="C46:D46"/>
  </mergeCells>
  <printOptions/>
  <pageMargins bottom="0.75" footer="0.0" header="0.0" left="0.7" right="0.7" top="0.75"/>
  <pageSetup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26" width="7.13"/>
  </cols>
  <sheetData>
    <row r="1">
      <c r="A1" s="72" t="s">
        <v>141</v>
      </c>
      <c r="B1" s="73"/>
      <c r="C1" s="73"/>
      <c r="D1" s="30"/>
      <c r="E1" s="30"/>
      <c r="F1" s="30"/>
      <c r="G1" s="30"/>
      <c r="H1" s="30"/>
      <c r="I1" s="30"/>
      <c r="J1" s="30"/>
      <c r="K1" s="30"/>
      <c r="L1" s="30"/>
      <c r="M1" s="30"/>
      <c r="N1" s="30"/>
    </row>
    <row r="2">
      <c r="A2" s="72" t="s">
        <v>142</v>
      </c>
      <c r="B2" s="73"/>
      <c r="C2" s="73"/>
      <c r="D2" s="30"/>
      <c r="E2" s="30"/>
      <c r="F2" s="30"/>
      <c r="G2" s="30"/>
      <c r="H2" s="30"/>
      <c r="I2" s="30"/>
      <c r="J2" s="30"/>
      <c r="K2" s="30"/>
      <c r="L2" s="30"/>
      <c r="M2" s="30"/>
      <c r="N2" s="30"/>
    </row>
    <row r="3">
      <c r="A3" s="72"/>
      <c r="B3" s="73"/>
      <c r="C3" s="73"/>
      <c r="D3" s="30"/>
      <c r="E3" s="30"/>
      <c r="F3" s="30"/>
      <c r="G3" s="30"/>
      <c r="H3" s="30"/>
      <c r="I3" s="30"/>
      <c r="J3" s="30"/>
      <c r="K3" s="30"/>
      <c r="L3" s="30"/>
      <c r="M3" s="30"/>
      <c r="N3" s="30"/>
    </row>
    <row r="4">
      <c r="A4" s="74" t="s">
        <v>143</v>
      </c>
      <c r="B4" s="30"/>
      <c r="C4" s="30"/>
      <c r="D4" s="75"/>
      <c r="E4" s="30"/>
      <c r="F4" s="30"/>
      <c r="G4" s="30"/>
      <c r="H4" s="30"/>
      <c r="I4" s="30"/>
      <c r="J4" s="30"/>
      <c r="K4" s="30"/>
      <c r="L4" s="30"/>
      <c r="M4" s="30"/>
      <c r="N4" s="30"/>
    </row>
    <row r="5">
      <c r="A5" s="74" t="s">
        <v>144</v>
      </c>
      <c r="B5" s="30"/>
      <c r="C5" s="30"/>
      <c r="D5" s="75"/>
      <c r="E5" s="30"/>
      <c r="F5" s="30"/>
      <c r="G5" s="30"/>
      <c r="H5" s="30"/>
      <c r="I5" s="30"/>
      <c r="J5" s="30"/>
      <c r="K5" s="30"/>
      <c r="L5" s="30"/>
      <c r="M5" s="30"/>
      <c r="N5" s="30"/>
    </row>
    <row r="6">
      <c r="A6" s="76" t="s">
        <v>145</v>
      </c>
      <c r="B6" s="30"/>
      <c r="C6" s="30"/>
      <c r="D6" s="30"/>
      <c r="E6" s="30"/>
      <c r="F6" s="30"/>
      <c r="G6" s="30"/>
      <c r="H6" s="30"/>
      <c r="I6" s="30"/>
      <c r="J6" s="30"/>
      <c r="K6" s="30"/>
      <c r="L6" s="30"/>
      <c r="M6" s="30"/>
      <c r="N6" s="30"/>
    </row>
    <row r="7">
      <c r="A7" s="77"/>
      <c r="B7" s="30"/>
      <c r="C7" s="30"/>
      <c r="D7" s="30"/>
      <c r="E7" s="30"/>
      <c r="F7" s="30"/>
      <c r="G7" s="30"/>
      <c r="H7" s="30"/>
      <c r="I7" s="30"/>
      <c r="J7" s="30"/>
      <c r="K7" s="30"/>
      <c r="L7" s="30"/>
      <c r="M7" s="30"/>
      <c r="N7" s="30"/>
    </row>
    <row r="8">
      <c r="A8" s="78" t="s">
        <v>146</v>
      </c>
      <c r="B8" s="79" t="s">
        <v>107</v>
      </c>
      <c r="C8" s="79" t="s">
        <v>147</v>
      </c>
      <c r="D8" s="79" t="s">
        <v>148</v>
      </c>
      <c r="E8" s="79" t="s">
        <v>149</v>
      </c>
      <c r="F8" s="79" t="s">
        <v>150</v>
      </c>
      <c r="G8" s="79" t="s">
        <v>151</v>
      </c>
      <c r="H8" s="79" t="s">
        <v>152</v>
      </c>
      <c r="I8" s="79" t="s">
        <v>153</v>
      </c>
      <c r="J8" s="79" t="s">
        <v>154</v>
      </c>
      <c r="K8" s="79" t="s">
        <v>155</v>
      </c>
      <c r="L8" s="79" t="s">
        <v>156</v>
      </c>
      <c r="M8" s="79" t="s">
        <v>157</v>
      </c>
      <c r="N8" s="79" t="s">
        <v>158</v>
      </c>
    </row>
    <row r="9">
      <c r="A9" s="80" t="s">
        <v>159</v>
      </c>
      <c r="B9" s="81">
        <v>1996.0</v>
      </c>
      <c r="C9" s="82">
        <v>95306.0</v>
      </c>
      <c r="D9" s="82">
        <v>94878.0</v>
      </c>
      <c r="E9" s="82">
        <v>86486.0</v>
      </c>
      <c r="F9" s="82">
        <v>89912.0</v>
      </c>
      <c r="G9" s="82">
        <v>91930.0</v>
      </c>
      <c r="H9" s="82">
        <v>99203.0</v>
      </c>
      <c r="I9" s="82">
        <v>108739.0</v>
      </c>
      <c r="J9" s="82">
        <v>107790.0</v>
      </c>
      <c r="K9" s="82">
        <v>98006.0</v>
      </c>
      <c r="L9" s="82">
        <v>95427.0</v>
      </c>
      <c r="M9" s="82">
        <v>87466.0</v>
      </c>
      <c r="N9" s="82">
        <v>94331.0</v>
      </c>
    </row>
    <row r="10">
      <c r="B10" s="83">
        <v>1997.0</v>
      </c>
      <c r="C10" s="84">
        <v>95886.0</v>
      </c>
      <c r="D10" s="84">
        <v>89483.0</v>
      </c>
      <c r="E10" s="84">
        <v>89505.0</v>
      </c>
      <c r="F10" s="84">
        <v>88124.0</v>
      </c>
      <c r="G10" s="84">
        <v>99796.0</v>
      </c>
      <c r="H10" s="84">
        <v>98340.0</v>
      </c>
      <c r="I10" s="84">
        <v>104361.0</v>
      </c>
      <c r="J10" s="84">
        <v>110001.0</v>
      </c>
      <c r="K10" s="84">
        <v>105659.0</v>
      </c>
      <c r="L10" s="84">
        <v>95236.0</v>
      </c>
      <c r="M10" s="84">
        <v>89470.0</v>
      </c>
      <c r="N10" s="84">
        <v>93132.0</v>
      </c>
    </row>
    <row r="11">
      <c r="B11" s="83">
        <v>1998.0</v>
      </c>
      <c r="C11" s="84">
        <v>95102.0</v>
      </c>
      <c r="D11" s="84">
        <v>90267.0</v>
      </c>
      <c r="E11" s="84">
        <v>89009.0</v>
      </c>
      <c r="F11" s="84">
        <v>88242.0</v>
      </c>
      <c r="G11" s="84">
        <v>84051.0</v>
      </c>
      <c r="H11" s="84">
        <v>97617.0</v>
      </c>
      <c r="I11" s="84">
        <v>111830.0</v>
      </c>
      <c r="J11" s="84">
        <v>115921.0</v>
      </c>
      <c r="K11" s="84">
        <v>112705.0</v>
      </c>
      <c r="L11" s="84">
        <v>92543.0</v>
      </c>
      <c r="M11" s="84">
        <v>88524.0</v>
      </c>
      <c r="N11" s="84">
        <v>101822.0</v>
      </c>
    </row>
    <row r="12">
      <c r="B12" s="83">
        <v>1999.0</v>
      </c>
      <c r="C12" s="84">
        <v>91641.0</v>
      </c>
      <c r="D12" s="84">
        <v>91773.0</v>
      </c>
      <c r="E12" s="84">
        <v>87599.0</v>
      </c>
      <c r="F12" s="84">
        <v>87821.0</v>
      </c>
      <c r="G12" s="84">
        <v>91165.0</v>
      </c>
      <c r="H12" s="84">
        <v>105404.0</v>
      </c>
      <c r="I12" s="84">
        <v>113629.0</v>
      </c>
      <c r="J12" s="84">
        <v>109873.0</v>
      </c>
      <c r="K12" s="84">
        <v>102526.0</v>
      </c>
      <c r="L12" s="84">
        <v>96329.0</v>
      </c>
      <c r="M12" s="84">
        <v>90741.0</v>
      </c>
      <c r="N12" s="84">
        <v>96875.0</v>
      </c>
    </row>
    <row r="13">
      <c r="B13" s="83">
        <v>2000.0</v>
      </c>
      <c r="C13" s="84">
        <v>95673.0</v>
      </c>
      <c r="D13" s="84">
        <v>91627.0</v>
      </c>
      <c r="E13" s="84">
        <v>91044.0</v>
      </c>
      <c r="F13" s="84">
        <v>94250.0</v>
      </c>
      <c r="G13" s="84">
        <v>104053.0</v>
      </c>
      <c r="H13" s="84">
        <v>111600.0</v>
      </c>
      <c r="I13" s="84">
        <v>114472.0</v>
      </c>
      <c r="J13" s="84">
        <v>114602.0</v>
      </c>
      <c r="K13" s="84">
        <v>107797.0</v>
      </c>
      <c r="L13" s="84">
        <v>97398.0</v>
      </c>
      <c r="M13" s="84">
        <v>95483.0</v>
      </c>
      <c r="N13" s="84">
        <v>97324.0</v>
      </c>
    </row>
    <row r="14">
      <c r="B14" s="83">
        <v>2001.0</v>
      </c>
      <c r="C14" s="84">
        <v>96766.0</v>
      </c>
      <c r="D14" s="84">
        <v>93801.0</v>
      </c>
      <c r="E14" s="84">
        <v>87641.0</v>
      </c>
      <c r="F14" s="84">
        <v>90023.0</v>
      </c>
      <c r="G14" s="84">
        <v>100484.0</v>
      </c>
      <c r="H14" s="84">
        <v>105427.0</v>
      </c>
      <c r="I14" s="84">
        <v>108629.0</v>
      </c>
      <c r="J14" s="84">
        <v>109119.0</v>
      </c>
      <c r="K14" s="84">
        <v>101320.0</v>
      </c>
      <c r="L14" s="84">
        <v>97762.0</v>
      </c>
      <c r="M14" s="84">
        <v>91851.0</v>
      </c>
      <c r="N14" s="84">
        <v>95286.0</v>
      </c>
    </row>
    <row r="15">
      <c r="B15" s="83">
        <v>2002.0</v>
      </c>
      <c r="C15" s="84">
        <v>96555.0</v>
      </c>
      <c r="D15" s="84">
        <v>93195.0</v>
      </c>
      <c r="E15" s="84">
        <v>90041.0</v>
      </c>
      <c r="F15" s="84">
        <v>88714.0</v>
      </c>
      <c r="G15" s="84">
        <v>104110.0</v>
      </c>
      <c r="H15" s="84">
        <v>111108.0</v>
      </c>
      <c r="I15" s="84">
        <v>119074.0</v>
      </c>
      <c r="J15" s="84">
        <v>114763.0</v>
      </c>
      <c r="K15" s="84">
        <v>111475.0</v>
      </c>
      <c r="L15" s="84">
        <v>99967.0</v>
      </c>
      <c r="M15" s="84">
        <v>92834.0</v>
      </c>
      <c r="N15" s="84">
        <v>95951.0</v>
      </c>
    </row>
    <row r="16">
      <c r="B16" s="83">
        <v>2003.0</v>
      </c>
      <c r="C16" s="84">
        <v>92602.0</v>
      </c>
      <c r="D16" s="84">
        <v>93831.0</v>
      </c>
      <c r="E16" s="84">
        <v>91002.0</v>
      </c>
      <c r="F16" s="84">
        <v>89713.0</v>
      </c>
      <c r="G16" s="84">
        <v>110358.0</v>
      </c>
      <c r="H16" s="84">
        <v>112627.0</v>
      </c>
      <c r="I16" s="84">
        <v>122537.0</v>
      </c>
      <c r="J16" s="84">
        <v>119473.0</v>
      </c>
      <c r="K16" s="84">
        <v>113594.0</v>
      </c>
      <c r="L16" s="84">
        <v>103327.0</v>
      </c>
      <c r="M16" s="84">
        <v>94291.0</v>
      </c>
      <c r="N16" s="84">
        <v>99793.0</v>
      </c>
    </row>
    <row r="17">
      <c r="B17" s="83">
        <v>2004.0</v>
      </c>
      <c r="C17" s="84">
        <v>102049.0</v>
      </c>
      <c r="D17" s="84">
        <v>95546.0</v>
      </c>
      <c r="E17" s="84">
        <v>95191.0</v>
      </c>
      <c r="F17" s="84">
        <v>101654.0</v>
      </c>
      <c r="G17" s="84">
        <v>105503.0</v>
      </c>
      <c r="H17" s="84">
        <v>111143.0</v>
      </c>
      <c r="I17" s="84">
        <v>123136.0</v>
      </c>
      <c r="J17" s="84">
        <v>122922.0</v>
      </c>
      <c r="K17" s="84">
        <v>116784.0</v>
      </c>
      <c r="L17" s="84">
        <v>96429.0</v>
      </c>
      <c r="M17" s="84">
        <v>100001.0</v>
      </c>
      <c r="N17" s="84">
        <v>101541.0</v>
      </c>
    </row>
    <row r="18">
      <c r="B18" s="83">
        <v>2005.0</v>
      </c>
      <c r="C18" s="84">
        <v>102464.0</v>
      </c>
      <c r="D18" s="84">
        <v>96789.0</v>
      </c>
      <c r="E18" s="84">
        <v>90859.0</v>
      </c>
      <c r="F18" s="84">
        <v>90623.0</v>
      </c>
      <c r="G18" s="84">
        <v>106680.0</v>
      </c>
      <c r="H18" s="84">
        <v>115821.0</v>
      </c>
      <c r="I18" s="84">
        <v>130760.0</v>
      </c>
      <c r="J18" s="84">
        <v>125253.0</v>
      </c>
      <c r="K18" s="84">
        <v>113824.0</v>
      </c>
      <c r="L18" s="84">
        <v>101470.0</v>
      </c>
      <c r="M18" s="84">
        <v>100361.0</v>
      </c>
      <c r="N18" s="84">
        <v>107493.0</v>
      </c>
    </row>
    <row r="19">
      <c r="B19" s="83">
        <v>2006.0</v>
      </c>
      <c r="C19" s="84">
        <v>99571.0</v>
      </c>
      <c r="D19" s="84">
        <v>101154.0</v>
      </c>
      <c r="E19" s="84">
        <v>97101.0</v>
      </c>
      <c r="F19" s="84">
        <v>93098.0</v>
      </c>
      <c r="G19" s="84">
        <v>110713.0</v>
      </c>
      <c r="H19" s="84">
        <v>129742.0</v>
      </c>
      <c r="I19" s="84">
        <v>142096.0</v>
      </c>
      <c r="J19" s="84">
        <v>127749.0</v>
      </c>
      <c r="K19" s="84">
        <v>122420.0</v>
      </c>
      <c r="L19" s="84">
        <v>103797.0</v>
      </c>
      <c r="M19" s="84">
        <v>107335.0</v>
      </c>
      <c r="N19" s="84">
        <v>108617.0</v>
      </c>
    </row>
    <row r="20">
      <c r="B20" s="83">
        <v>2007.0</v>
      </c>
      <c r="C20" s="84">
        <v>107097.0</v>
      </c>
      <c r="D20" s="84">
        <v>101215.0</v>
      </c>
      <c r="E20" s="84">
        <v>98234.0</v>
      </c>
      <c r="F20" s="84">
        <v>98980.0</v>
      </c>
      <c r="G20" s="84">
        <v>107541.0</v>
      </c>
      <c r="H20" s="84">
        <v>126064.0</v>
      </c>
      <c r="I20" s="84">
        <v>137488.0</v>
      </c>
      <c r="J20" s="84">
        <v>139389.0</v>
      </c>
      <c r="K20" s="84">
        <v>128226.0</v>
      </c>
      <c r="L20" s="84">
        <v>99594.0</v>
      </c>
      <c r="M20" s="84">
        <v>100700.0</v>
      </c>
      <c r="N20" s="84">
        <v>109607.0</v>
      </c>
    </row>
    <row r="21" ht="15.75" customHeight="1">
      <c r="B21" s="83">
        <v>2008.0</v>
      </c>
      <c r="C21" s="84">
        <v>110395.0</v>
      </c>
      <c r="D21" s="84">
        <v>104200.0</v>
      </c>
      <c r="E21" s="84">
        <v>97743.0</v>
      </c>
      <c r="F21" s="84">
        <v>106357.0</v>
      </c>
      <c r="G21" s="84">
        <v>120959.0</v>
      </c>
      <c r="H21" s="84">
        <v>134781.0</v>
      </c>
      <c r="I21" s="84">
        <v>134052.0</v>
      </c>
      <c r="J21" s="84">
        <v>134829.0</v>
      </c>
      <c r="K21" s="84">
        <v>122386.0</v>
      </c>
      <c r="L21" s="84">
        <v>115877.0</v>
      </c>
      <c r="M21" s="84">
        <v>100056.0</v>
      </c>
      <c r="N21" s="84">
        <v>113605.0</v>
      </c>
    </row>
    <row r="22" ht="15.75" customHeight="1">
      <c r="B22" s="83">
        <v>2009.0</v>
      </c>
      <c r="C22" s="84">
        <v>100194.51304332537</v>
      </c>
      <c r="D22" s="84">
        <v>97674.20851547811</v>
      </c>
      <c r="E22" s="84">
        <v>91682.15448977647</v>
      </c>
      <c r="F22" s="84">
        <v>99806.48336330875</v>
      </c>
      <c r="G22" s="84">
        <v>107913.49936817768</v>
      </c>
      <c r="H22" s="84">
        <v>116680.31234092439</v>
      </c>
      <c r="I22" s="84">
        <v>128245.1008128719</v>
      </c>
      <c r="J22" s="84">
        <v>122834.9866543165</v>
      </c>
      <c r="K22" s="84">
        <v>122255.85480701075</v>
      </c>
      <c r="L22" s="84">
        <v>91636.1673161872</v>
      </c>
      <c r="M22" s="84">
        <v>94362.26124459262</v>
      </c>
      <c r="N22" s="84">
        <v>109564.88503064183</v>
      </c>
    </row>
    <row r="23" ht="15.75" customHeight="1">
      <c r="B23" s="83">
        <v>2010.0</v>
      </c>
      <c r="C23" s="84">
        <v>97438.81825323515</v>
      </c>
      <c r="D23" s="84">
        <v>94017.723524784</v>
      </c>
      <c r="E23" s="84">
        <v>92308.42219397344</v>
      </c>
      <c r="F23" s="84">
        <v>84578.01457747101</v>
      </c>
      <c r="G23" s="84">
        <v>89817.80215136</v>
      </c>
      <c r="H23" s="84">
        <v>115881.54063717356</v>
      </c>
      <c r="I23" s="84">
        <v>129312.25214159752</v>
      </c>
      <c r="J23" s="84">
        <v>129352.35464925533</v>
      </c>
      <c r="K23" s="84">
        <v>119103.52292863025</v>
      </c>
      <c r="L23" s="84">
        <v>104602.75794118783</v>
      </c>
      <c r="M23" s="84">
        <v>102044.0703448889</v>
      </c>
      <c r="N23" s="84">
        <v>101667.66816909495</v>
      </c>
    </row>
    <row r="24" ht="15.75" customHeight="1">
      <c r="B24" s="83">
        <v>2011.0</v>
      </c>
      <c r="C24" s="84">
        <v>105582.1</v>
      </c>
      <c r="D24" s="84">
        <v>101595.7</v>
      </c>
      <c r="E24" s="84">
        <v>97085.0</v>
      </c>
      <c r="F24" s="84">
        <v>99124.0</v>
      </c>
      <c r="G24" s="84">
        <v>112650.0</v>
      </c>
      <c r="H24" s="84">
        <v>125732.0</v>
      </c>
      <c r="I24" s="84">
        <v>136801.0</v>
      </c>
      <c r="J24" s="84">
        <v>137454.0</v>
      </c>
      <c r="K24" s="84">
        <v>123796.0</v>
      </c>
      <c r="L24" s="84">
        <v>106417.0</v>
      </c>
      <c r="M24" s="84">
        <v>102338.0</v>
      </c>
      <c r="N24" s="84">
        <v>109297.0</v>
      </c>
    </row>
    <row r="25" ht="15.75" customHeight="1">
      <c r="B25" s="83">
        <v>2012.0</v>
      </c>
      <c r="C25" s="84">
        <v>99231.71726619998</v>
      </c>
      <c r="D25" s="84">
        <v>95158.91054279999</v>
      </c>
      <c r="E25" s="84">
        <v>92024.9595009</v>
      </c>
      <c r="F25" s="84">
        <v>91159.6868826</v>
      </c>
      <c r="G25" s="84">
        <v>106556.23271760003</v>
      </c>
      <c r="H25" s="84">
        <v>112466.7804006</v>
      </c>
      <c r="I25" s="84">
        <v>126111.87475379999</v>
      </c>
      <c r="J25" s="84">
        <v>130465.00997019999</v>
      </c>
      <c r="K25" s="84">
        <v>116544.4150019</v>
      </c>
      <c r="L25" s="84">
        <v>110180.8966017</v>
      </c>
      <c r="M25" s="84">
        <v>94676.32316089998</v>
      </c>
      <c r="N25" s="84">
        <v>101705.77012559999</v>
      </c>
    </row>
    <row r="26" ht="15.75" customHeight="1">
      <c r="B26" s="83">
        <v>2013.0</v>
      </c>
      <c r="C26" s="84">
        <v>107887.46243646169</v>
      </c>
      <c r="D26" s="84">
        <v>96637.40545621069</v>
      </c>
      <c r="E26" s="84">
        <v>92153.8534249171</v>
      </c>
      <c r="F26" s="84">
        <v>96035.77093541887</v>
      </c>
      <c r="G26" s="84">
        <v>109893.40534753208</v>
      </c>
      <c r="H26" s="84">
        <v>132218.12893742567</v>
      </c>
      <c r="I26" s="84">
        <v>132874.95057751721</v>
      </c>
      <c r="J26" s="84">
        <v>124539.9772085584</v>
      </c>
      <c r="K26" s="84">
        <v>122621.66087970637</v>
      </c>
      <c r="L26" s="84">
        <v>92610.45574698568</v>
      </c>
      <c r="M26" s="84">
        <v>96165.34995227285</v>
      </c>
      <c r="N26" s="84">
        <v>110764.95492887127</v>
      </c>
    </row>
    <row r="27" ht="15.75" customHeight="1">
      <c r="B27" s="83">
        <v>2014.0</v>
      </c>
      <c r="C27" s="84">
        <v>98544.5</v>
      </c>
      <c r="D27" s="84">
        <v>102651.0</v>
      </c>
      <c r="E27" s="84">
        <v>90891.2</v>
      </c>
      <c r="F27" s="84">
        <v>92171.5</v>
      </c>
      <c r="G27" s="84">
        <v>109608.4</v>
      </c>
      <c r="H27" s="84">
        <v>121659.0</v>
      </c>
      <c r="I27" s="84">
        <v>127091.5</v>
      </c>
      <c r="J27" s="84">
        <v>123491.9</v>
      </c>
      <c r="K27" s="84">
        <v>120703.1</v>
      </c>
      <c r="L27" s="84">
        <v>102898.3</v>
      </c>
      <c r="M27" s="84">
        <v>97935.6</v>
      </c>
      <c r="N27" s="84">
        <v>104204.5</v>
      </c>
    </row>
    <row r="28" ht="15.75" customHeight="1">
      <c r="B28" s="83">
        <v>2015.0</v>
      </c>
      <c r="C28" s="84">
        <v>98255.0</v>
      </c>
      <c r="D28" s="84">
        <v>91813.0</v>
      </c>
      <c r="E28" s="84">
        <v>91099.0</v>
      </c>
      <c r="F28" s="84">
        <v>96226.0</v>
      </c>
      <c r="G28" s="84">
        <v>97113.0</v>
      </c>
      <c r="H28" s="84">
        <v>131072.0</v>
      </c>
      <c r="I28" s="84">
        <v>127132.0</v>
      </c>
      <c r="J28" s="84">
        <v>128684.0</v>
      </c>
      <c r="K28" s="84">
        <v>123540.0</v>
      </c>
      <c r="L28" s="84">
        <v>108935.0</v>
      </c>
      <c r="M28" s="84">
        <v>101143.0</v>
      </c>
      <c r="N28" s="84">
        <v>101457.0</v>
      </c>
    </row>
    <row r="29" ht="15.75" customHeight="1">
      <c r="B29" s="83">
        <v>2016.0</v>
      </c>
      <c r="C29" s="84">
        <v>100315.0</v>
      </c>
      <c r="D29" s="84">
        <v>99421.0</v>
      </c>
      <c r="E29" s="84">
        <v>91447.0</v>
      </c>
      <c r="F29" s="84">
        <v>92268.0</v>
      </c>
      <c r="G29" s="84">
        <v>103561.0</v>
      </c>
      <c r="H29" s="84">
        <v>133247.0</v>
      </c>
      <c r="I29" s="84">
        <v>139431.0</v>
      </c>
      <c r="J29" s="84">
        <v>131343.0</v>
      </c>
      <c r="K29" s="84">
        <v>115093.0</v>
      </c>
      <c r="L29" s="84">
        <v>96692.0</v>
      </c>
      <c r="M29" s="84">
        <v>96181.0</v>
      </c>
      <c r="N29" s="84">
        <v>10400.0</v>
      </c>
    </row>
    <row r="30" ht="15.75" customHeight="1">
      <c r="A30" s="85" t="s">
        <v>160</v>
      </c>
      <c r="B30" s="83" t="s">
        <v>161</v>
      </c>
      <c r="C30" s="84">
        <v>104737.0</v>
      </c>
      <c r="D30" s="84">
        <v>102180.0</v>
      </c>
      <c r="E30" s="84">
        <v>98101.0</v>
      </c>
      <c r="F30" s="84">
        <v>93343.0</v>
      </c>
      <c r="G30" s="84">
        <v>108475.0</v>
      </c>
      <c r="H30" s="84">
        <v>125996.0</v>
      </c>
      <c r="I30" s="84">
        <v>131791.0</v>
      </c>
      <c r="J30" s="84">
        <v>133410.0</v>
      </c>
      <c r="K30" s="84">
        <v>125256.0</v>
      </c>
      <c r="L30" s="84">
        <v>104962.0</v>
      </c>
      <c r="M30" s="84">
        <v>102551.0</v>
      </c>
      <c r="N30" s="84">
        <v>110022.0</v>
      </c>
    </row>
    <row r="31" ht="15.75" customHeight="1">
      <c r="B31" s="83" t="s">
        <v>162</v>
      </c>
      <c r="C31" s="84">
        <v>105492.0</v>
      </c>
      <c r="D31" s="84">
        <v>102228.0</v>
      </c>
      <c r="E31" s="84">
        <v>97638.0</v>
      </c>
      <c r="F31" s="84">
        <v>94039.0</v>
      </c>
      <c r="G31" s="84">
        <v>109456.0</v>
      </c>
      <c r="H31" s="84">
        <v>128140.0</v>
      </c>
      <c r="I31" s="84">
        <v>132648.0</v>
      </c>
      <c r="J31" s="84">
        <v>132558.0</v>
      </c>
      <c r="K31" s="84">
        <v>127899.0</v>
      </c>
      <c r="L31" s="84">
        <v>106243.0</v>
      </c>
      <c r="M31" s="84">
        <v>102527.0</v>
      </c>
      <c r="N31" s="84">
        <v>110955.0</v>
      </c>
    </row>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9:A29"/>
  </mergeCells>
  <printOptions/>
  <pageMargins bottom="0.75" footer="0.0" header="0.0" left="0.5" right="0.5"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26" width="7.13"/>
  </cols>
  <sheetData>
    <row r="1">
      <c r="A1" s="72" t="s">
        <v>141</v>
      </c>
      <c r="B1" s="73"/>
      <c r="C1" s="73"/>
      <c r="D1" s="30"/>
      <c r="E1" s="30"/>
      <c r="F1" s="30"/>
      <c r="G1" s="30"/>
      <c r="H1" s="30"/>
      <c r="I1" s="30"/>
      <c r="J1" s="30"/>
      <c r="K1" s="30"/>
      <c r="L1" s="30"/>
      <c r="M1" s="30"/>
      <c r="N1" s="30"/>
    </row>
    <row r="2">
      <c r="A2" s="72" t="s">
        <v>142</v>
      </c>
      <c r="B2" s="73"/>
      <c r="C2" s="73"/>
      <c r="D2" s="30"/>
      <c r="E2" s="30"/>
      <c r="F2" s="30"/>
      <c r="G2" s="30"/>
      <c r="H2" s="30"/>
      <c r="I2" s="30"/>
      <c r="J2" s="30"/>
      <c r="K2" s="30"/>
      <c r="L2" s="30"/>
      <c r="M2" s="30"/>
      <c r="N2" s="30"/>
    </row>
    <row r="3">
      <c r="A3" s="72"/>
      <c r="B3" s="73"/>
      <c r="C3" s="73"/>
      <c r="D3" s="30"/>
      <c r="E3" s="30"/>
      <c r="F3" s="30"/>
      <c r="G3" s="30"/>
      <c r="H3" s="30"/>
      <c r="I3" s="30"/>
      <c r="J3" s="30"/>
      <c r="K3" s="30"/>
      <c r="L3" s="30"/>
      <c r="M3" s="30"/>
      <c r="N3" s="30"/>
    </row>
    <row r="4">
      <c r="A4" s="74" t="s">
        <v>163</v>
      </c>
      <c r="B4" s="30"/>
      <c r="C4" s="30"/>
      <c r="D4" s="75"/>
      <c r="E4" s="30"/>
      <c r="F4" s="30"/>
      <c r="G4" s="30"/>
      <c r="H4" s="30"/>
      <c r="I4" s="30"/>
      <c r="J4" s="30"/>
      <c r="K4" s="30"/>
      <c r="L4" s="30"/>
      <c r="M4" s="30"/>
      <c r="N4" s="30"/>
    </row>
    <row r="5">
      <c r="A5" s="74" t="s">
        <v>144</v>
      </c>
      <c r="B5" s="30"/>
      <c r="C5" s="30"/>
      <c r="D5" s="75"/>
      <c r="E5" s="30"/>
      <c r="F5" s="30"/>
      <c r="G5" s="30"/>
      <c r="H5" s="30"/>
      <c r="I5" s="30"/>
      <c r="J5" s="30"/>
      <c r="K5" s="30"/>
      <c r="L5" s="30"/>
      <c r="M5" s="30"/>
      <c r="N5" s="30"/>
    </row>
    <row r="6">
      <c r="A6" s="76" t="s">
        <v>145</v>
      </c>
      <c r="B6" s="30"/>
      <c r="C6" s="30"/>
      <c r="D6" s="30"/>
      <c r="E6" s="30"/>
      <c r="F6" s="30"/>
      <c r="G6" s="30"/>
      <c r="H6" s="30"/>
      <c r="I6" s="30"/>
      <c r="J6" s="30"/>
      <c r="K6" s="30"/>
      <c r="L6" s="30"/>
      <c r="M6" s="30"/>
      <c r="N6" s="30"/>
    </row>
    <row r="7">
      <c r="A7" s="77"/>
      <c r="B7" s="30"/>
      <c r="C7" s="30"/>
      <c r="D7" s="30"/>
      <c r="E7" s="30"/>
      <c r="F7" s="30"/>
      <c r="G7" s="30"/>
      <c r="H7" s="30"/>
      <c r="I7" s="30"/>
      <c r="J7" s="30"/>
      <c r="K7" s="30"/>
      <c r="L7" s="30"/>
      <c r="M7" s="30"/>
      <c r="N7" s="30"/>
    </row>
    <row r="8" ht="18.0" customHeight="1">
      <c r="A8" s="78" t="s">
        <v>164</v>
      </c>
      <c r="B8" s="79" t="s">
        <v>107</v>
      </c>
      <c r="C8" s="79" t="s">
        <v>147</v>
      </c>
      <c r="D8" s="79" t="s">
        <v>148</v>
      </c>
      <c r="E8" s="79" t="s">
        <v>149</v>
      </c>
      <c r="F8" s="79" t="s">
        <v>150</v>
      </c>
      <c r="G8" s="79" t="s">
        <v>151</v>
      </c>
      <c r="H8" s="79" t="s">
        <v>152</v>
      </c>
      <c r="I8" s="79" t="s">
        <v>153</v>
      </c>
      <c r="J8" s="79" t="s">
        <v>154</v>
      </c>
      <c r="K8" s="79" t="s">
        <v>155</v>
      </c>
      <c r="L8" s="79" t="s">
        <v>156</v>
      </c>
      <c r="M8" s="79" t="s">
        <v>157</v>
      </c>
      <c r="N8" s="79" t="s">
        <v>158</v>
      </c>
    </row>
    <row r="9">
      <c r="A9" s="80" t="s">
        <v>159</v>
      </c>
      <c r="B9" s="81">
        <v>1996.0</v>
      </c>
      <c r="C9" s="82">
        <v>36818.0</v>
      </c>
      <c r="D9" s="82">
        <v>37705.0</v>
      </c>
      <c r="E9" s="82">
        <v>34540.0</v>
      </c>
      <c r="F9" s="82">
        <v>35326.0</v>
      </c>
      <c r="G9" s="82">
        <v>43742.0</v>
      </c>
      <c r="H9" s="82">
        <v>46524.0</v>
      </c>
      <c r="I9" s="82">
        <v>47240.0</v>
      </c>
      <c r="J9" s="82">
        <v>46807.0</v>
      </c>
      <c r="K9" s="82">
        <v>41733.0</v>
      </c>
      <c r="L9" s="82">
        <v>34958.0</v>
      </c>
      <c r="M9" s="82">
        <v>34597.0</v>
      </c>
      <c r="N9" s="82">
        <v>39214.0</v>
      </c>
    </row>
    <row r="10">
      <c r="B10" s="83">
        <v>1997.0</v>
      </c>
      <c r="C10" s="84">
        <v>41280.0</v>
      </c>
      <c r="D10" s="84">
        <v>33120.0</v>
      </c>
      <c r="E10" s="84">
        <v>31783.0</v>
      </c>
      <c r="F10" s="84">
        <v>34216.0</v>
      </c>
      <c r="G10" s="84">
        <v>40857.0</v>
      </c>
      <c r="H10" s="84">
        <v>45687.0</v>
      </c>
      <c r="I10" s="84">
        <v>49705.0</v>
      </c>
      <c r="J10" s="84">
        <v>50468.0</v>
      </c>
      <c r="K10" s="84">
        <v>49005.0</v>
      </c>
      <c r="L10" s="84">
        <v>43533.0</v>
      </c>
      <c r="M10" s="84">
        <v>33624.0</v>
      </c>
      <c r="N10" s="84">
        <v>36458.0</v>
      </c>
    </row>
    <row r="11">
      <c r="B11" s="83">
        <v>1998.0</v>
      </c>
      <c r="C11" s="84">
        <v>35906.0</v>
      </c>
      <c r="D11" s="84">
        <v>33703.0</v>
      </c>
      <c r="E11" s="84">
        <v>36836.0</v>
      </c>
      <c r="F11" s="84">
        <v>35731.0</v>
      </c>
      <c r="G11" s="84">
        <v>48676.0</v>
      </c>
      <c r="H11" s="84">
        <v>52259.0</v>
      </c>
      <c r="I11" s="84">
        <v>53440.0</v>
      </c>
      <c r="J11" s="84">
        <v>54666.0</v>
      </c>
      <c r="K11" s="84">
        <v>51981.0</v>
      </c>
      <c r="L11" s="84">
        <v>46869.0</v>
      </c>
      <c r="M11" s="84">
        <v>32616.0</v>
      </c>
      <c r="N11" s="84">
        <v>40566.0</v>
      </c>
    </row>
    <row r="12">
      <c r="B12" s="83">
        <v>1999.0</v>
      </c>
      <c r="C12" s="84">
        <v>39537.0</v>
      </c>
      <c r="D12" s="84">
        <v>34343.0</v>
      </c>
      <c r="E12" s="84">
        <v>33383.0</v>
      </c>
      <c r="F12" s="84">
        <v>41080.0</v>
      </c>
      <c r="G12" s="84">
        <v>43529.0</v>
      </c>
      <c r="H12" s="84">
        <v>49628.0</v>
      </c>
      <c r="I12" s="84">
        <v>52925.0</v>
      </c>
      <c r="J12" s="84">
        <v>55529.0</v>
      </c>
      <c r="K12" s="84">
        <v>50447.0</v>
      </c>
      <c r="L12" s="84">
        <v>43706.0</v>
      </c>
      <c r="M12" s="84">
        <v>33615.0</v>
      </c>
      <c r="N12" s="84">
        <v>36685.0</v>
      </c>
    </row>
    <row r="13">
      <c r="B13" s="83">
        <v>2000.0</v>
      </c>
      <c r="C13" s="84">
        <v>39075.0</v>
      </c>
      <c r="D13" s="84">
        <v>34779.0</v>
      </c>
      <c r="E13" s="84">
        <v>38040.0</v>
      </c>
      <c r="F13" s="84">
        <v>40399.0</v>
      </c>
      <c r="G13" s="84">
        <v>50347.0</v>
      </c>
      <c r="H13" s="84">
        <v>49577.0</v>
      </c>
      <c r="I13" s="84">
        <v>55767.0</v>
      </c>
      <c r="J13" s="84">
        <v>57606.0</v>
      </c>
      <c r="K13" s="84">
        <v>57099.0</v>
      </c>
      <c r="L13" s="84">
        <v>47781.0</v>
      </c>
      <c r="M13" s="84">
        <v>35563.0</v>
      </c>
      <c r="N13" s="84">
        <v>44641.0</v>
      </c>
    </row>
    <row r="14">
      <c r="B14" s="83">
        <v>2001.0</v>
      </c>
      <c r="C14" s="84">
        <v>42995.0</v>
      </c>
      <c r="D14" s="84">
        <v>35091.0</v>
      </c>
      <c r="E14" s="84">
        <v>34090.0</v>
      </c>
      <c r="F14" s="84">
        <v>37017.0</v>
      </c>
      <c r="G14" s="84">
        <v>44606.0</v>
      </c>
      <c r="H14" s="84">
        <v>50918.0</v>
      </c>
      <c r="I14" s="84">
        <v>54846.0</v>
      </c>
      <c r="J14" s="84">
        <v>55201.0</v>
      </c>
      <c r="K14" s="84">
        <v>50073.0</v>
      </c>
      <c r="L14" s="84">
        <v>40796.0</v>
      </c>
      <c r="M14" s="84">
        <v>41608.0</v>
      </c>
      <c r="N14" s="84">
        <v>36557.0</v>
      </c>
    </row>
    <row r="15">
      <c r="B15" s="83">
        <v>2002.0</v>
      </c>
      <c r="C15" s="84">
        <v>43901.0</v>
      </c>
      <c r="D15" s="84">
        <v>43837.0</v>
      </c>
      <c r="E15" s="84">
        <v>43964.0</v>
      </c>
      <c r="F15" s="84">
        <v>49064.0</v>
      </c>
      <c r="G15" s="84">
        <v>49018.0</v>
      </c>
      <c r="H15" s="84">
        <v>51882.0</v>
      </c>
      <c r="I15" s="84">
        <v>54891.0</v>
      </c>
      <c r="J15" s="84">
        <v>56248.0</v>
      </c>
      <c r="K15" s="84">
        <v>51556.0</v>
      </c>
      <c r="L15" s="84">
        <v>49105.0</v>
      </c>
      <c r="M15" s="84">
        <v>35901.0</v>
      </c>
      <c r="N15" s="84">
        <v>40650.0</v>
      </c>
    </row>
    <row r="16">
      <c r="B16" s="83">
        <v>2003.0</v>
      </c>
      <c r="C16" s="84">
        <v>45433.0</v>
      </c>
      <c r="D16" s="84">
        <v>43498.0</v>
      </c>
      <c r="E16" s="84">
        <v>37554.0</v>
      </c>
      <c r="F16" s="84">
        <v>40579.0</v>
      </c>
      <c r="G16" s="84">
        <v>52909.0</v>
      </c>
      <c r="H16" s="84">
        <v>53637.0</v>
      </c>
      <c r="I16" s="84">
        <v>56251.0</v>
      </c>
      <c r="J16" s="84">
        <v>59996.0</v>
      </c>
      <c r="K16" s="84">
        <v>49502.0</v>
      </c>
      <c r="L16" s="84">
        <v>42651.0</v>
      </c>
      <c r="M16" s="84">
        <v>38608.0</v>
      </c>
      <c r="N16" s="84">
        <v>40782.0</v>
      </c>
    </row>
    <row r="17">
      <c r="B17" s="83">
        <v>2004.0</v>
      </c>
      <c r="C17" s="84">
        <v>42698.0</v>
      </c>
      <c r="D17" s="84">
        <v>42301.0</v>
      </c>
      <c r="E17" s="84">
        <v>34321.0</v>
      </c>
      <c r="F17" s="84">
        <v>39131.0</v>
      </c>
      <c r="G17" s="84">
        <v>48702.0</v>
      </c>
      <c r="H17" s="84">
        <v>54061.0</v>
      </c>
      <c r="I17" s="84">
        <v>56489.0</v>
      </c>
      <c r="J17" s="84">
        <v>58531.0</v>
      </c>
      <c r="K17" s="84">
        <v>55179.0</v>
      </c>
      <c r="L17" s="84">
        <v>47714.0</v>
      </c>
      <c r="M17" s="84">
        <v>37599.0</v>
      </c>
      <c r="N17" s="84">
        <v>44010.0</v>
      </c>
    </row>
    <row r="18">
      <c r="B18" s="83">
        <v>2005.0</v>
      </c>
      <c r="C18" s="84">
        <v>40966.0</v>
      </c>
      <c r="D18" s="84">
        <v>41095.0</v>
      </c>
      <c r="E18" s="84">
        <v>36115.0</v>
      </c>
      <c r="F18" s="84">
        <v>41219.0</v>
      </c>
      <c r="G18" s="84">
        <v>51947.0</v>
      </c>
      <c r="H18" s="84">
        <v>58140.0</v>
      </c>
      <c r="I18" s="84">
        <v>57319.0</v>
      </c>
      <c r="J18" s="84">
        <v>60210.0</v>
      </c>
      <c r="K18" s="84">
        <v>59524.0</v>
      </c>
      <c r="L18" s="84">
        <v>52107.0</v>
      </c>
      <c r="M18" s="84">
        <v>42470.0</v>
      </c>
      <c r="N18" s="84">
        <v>47948.0</v>
      </c>
    </row>
    <row r="19">
      <c r="B19" s="83">
        <v>2006.0</v>
      </c>
      <c r="C19" s="84">
        <v>38604.0</v>
      </c>
      <c r="D19" s="84">
        <v>43210.0</v>
      </c>
      <c r="E19" s="84">
        <v>38257.0</v>
      </c>
      <c r="F19" s="84">
        <v>51800.0</v>
      </c>
      <c r="G19" s="84">
        <v>54175.0</v>
      </c>
      <c r="H19" s="84">
        <v>57887.0</v>
      </c>
      <c r="I19" s="84">
        <v>61660.0</v>
      </c>
      <c r="J19" s="84">
        <v>62339.0</v>
      </c>
      <c r="K19" s="84">
        <v>56603.0</v>
      </c>
      <c r="L19" s="84">
        <v>50890.0</v>
      </c>
      <c r="M19" s="84">
        <v>45143.0</v>
      </c>
      <c r="N19" s="84">
        <v>46896.0</v>
      </c>
    </row>
    <row r="20">
      <c r="B20" s="83">
        <v>2007.0</v>
      </c>
      <c r="C20" s="84">
        <v>50404.0</v>
      </c>
      <c r="D20" s="84">
        <v>50408.0</v>
      </c>
      <c r="E20" s="84">
        <v>38827.0</v>
      </c>
      <c r="F20" s="84">
        <v>41710.0</v>
      </c>
      <c r="G20" s="84">
        <v>49222.0</v>
      </c>
      <c r="H20" s="84">
        <v>56427.0</v>
      </c>
      <c r="I20" s="84">
        <v>56754.0</v>
      </c>
      <c r="J20" s="84">
        <v>62188.0</v>
      </c>
      <c r="K20" s="84">
        <v>55091.0</v>
      </c>
      <c r="L20" s="84">
        <v>54102.0</v>
      </c>
      <c r="M20" s="84">
        <v>39993.0</v>
      </c>
      <c r="N20" s="84">
        <v>44443.0</v>
      </c>
    </row>
    <row r="21" ht="15.75" customHeight="1">
      <c r="B21" s="83">
        <v>2008.0</v>
      </c>
      <c r="C21" s="84">
        <v>46099.0</v>
      </c>
      <c r="D21" s="84">
        <v>45321.1677</v>
      </c>
      <c r="E21" s="84">
        <v>42412.0862</v>
      </c>
      <c r="F21" s="84">
        <v>45872.2092</v>
      </c>
      <c r="G21" s="84">
        <v>56343.9001</v>
      </c>
      <c r="H21" s="84">
        <v>59642.1214</v>
      </c>
      <c r="I21" s="84">
        <v>61119.6066</v>
      </c>
      <c r="J21" s="84">
        <v>62174.3766</v>
      </c>
      <c r="K21" s="84">
        <v>56342.6037</v>
      </c>
      <c r="L21" s="84">
        <v>46574.7272</v>
      </c>
      <c r="M21" s="84">
        <v>38746.4511</v>
      </c>
      <c r="N21" s="84">
        <v>47805.6548</v>
      </c>
    </row>
    <row r="22" ht="15.75" customHeight="1">
      <c r="B22" s="83">
        <v>2009.0</v>
      </c>
      <c r="C22" s="84">
        <v>46165.7808</v>
      </c>
      <c r="D22" s="84">
        <v>42228.0</v>
      </c>
      <c r="E22" s="84">
        <v>40289.23840000007</v>
      </c>
      <c r="F22" s="84">
        <v>43488.0</v>
      </c>
      <c r="G22" s="84">
        <v>51321.0</v>
      </c>
      <c r="H22" s="84">
        <v>62392.68160000004</v>
      </c>
      <c r="I22" s="84">
        <v>63517.940800000084</v>
      </c>
      <c r="J22" s="84">
        <v>62240.50840000005</v>
      </c>
      <c r="K22" s="84">
        <v>55382.69320000004</v>
      </c>
      <c r="L22" s="84">
        <v>49089.51120000005</v>
      </c>
      <c r="M22" s="84">
        <v>37039.617375999995</v>
      </c>
      <c r="N22" s="84">
        <v>46911.62342</v>
      </c>
    </row>
    <row r="23" ht="15.75" customHeight="1">
      <c r="B23" s="83">
        <v>2010.0</v>
      </c>
      <c r="C23" s="84">
        <v>55877.834156999976</v>
      </c>
      <c r="D23" s="84">
        <v>47194.794692999996</v>
      </c>
      <c r="E23" s="84">
        <v>41440.087766000004</v>
      </c>
      <c r="F23" s="84">
        <v>40169.102513000005</v>
      </c>
      <c r="G23" s="84">
        <v>54725.497190000046</v>
      </c>
      <c r="H23" s="84">
        <v>60789.14308399997</v>
      </c>
      <c r="I23" s="84">
        <v>60674.172726000004</v>
      </c>
      <c r="J23" s="84">
        <v>65776.32635500006</v>
      </c>
      <c r="K23" s="84">
        <v>58200.74135799997</v>
      </c>
      <c r="L23" s="84">
        <v>45456.392179999966</v>
      </c>
      <c r="M23" s="84">
        <v>40220.0</v>
      </c>
      <c r="N23" s="84">
        <v>44715.73439000001</v>
      </c>
    </row>
    <row r="24" ht="15.75" customHeight="1">
      <c r="B24" s="83">
        <v>2011.0</v>
      </c>
      <c r="C24" s="84">
        <v>49829.0</v>
      </c>
      <c r="D24" s="84">
        <v>47953.0</v>
      </c>
      <c r="E24" s="84">
        <v>44057.0</v>
      </c>
      <c r="F24" s="84">
        <v>47797.0</v>
      </c>
      <c r="G24" s="84">
        <v>57620.0</v>
      </c>
      <c r="H24" s="84">
        <v>60057.0</v>
      </c>
      <c r="I24" s="84">
        <v>63376.0</v>
      </c>
      <c r="J24" s="84">
        <v>63770.0</v>
      </c>
      <c r="K24" s="84">
        <v>58520.0</v>
      </c>
      <c r="L24" s="84">
        <v>52458.0</v>
      </c>
      <c r="M24" s="84">
        <v>43440.0</v>
      </c>
      <c r="N24" s="84">
        <v>51642.0</v>
      </c>
    </row>
    <row r="25" ht="15.75" customHeight="1">
      <c r="B25" s="83">
        <v>2012.0</v>
      </c>
      <c r="C25" s="84">
        <v>46908.49053299999</v>
      </c>
      <c r="D25" s="84">
        <v>42090.04689399999</v>
      </c>
      <c r="E25" s="84">
        <v>42611.046162</v>
      </c>
      <c r="F25" s="84">
        <v>48774.035649000005</v>
      </c>
      <c r="G25" s="84">
        <v>58947.01936500003</v>
      </c>
      <c r="H25" s="84">
        <v>66548.0</v>
      </c>
      <c r="I25" s="84">
        <v>65807.69126700002</v>
      </c>
      <c r="J25" s="84">
        <v>66509.0</v>
      </c>
      <c r="K25" s="84">
        <v>64862.207352</v>
      </c>
      <c r="L25" s="84">
        <v>48274.27214100001</v>
      </c>
      <c r="M25" s="84">
        <v>41625.6633</v>
      </c>
      <c r="N25" s="84">
        <v>45544.785926000004</v>
      </c>
    </row>
    <row r="26" ht="15.75" customHeight="1">
      <c r="B26" s="83">
        <v>2013.0</v>
      </c>
      <c r="C26" s="84">
        <v>50664.80510900001</v>
      </c>
      <c r="D26" s="84">
        <v>40406.99638699999</v>
      </c>
      <c r="E26" s="84">
        <v>41709.79860799998</v>
      </c>
      <c r="F26" s="84">
        <v>45601.93354899999</v>
      </c>
      <c r="G26" s="84">
        <v>56209.22045800004</v>
      </c>
      <c r="H26" s="84">
        <v>64418.29445500002</v>
      </c>
      <c r="I26" s="84">
        <v>64814.0</v>
      </c>
      <c r="J26" s="84">
        <v>67244.52937</v>
      </c>
      <c r="K26" s="84">
        <v>63387.851338999986</v>
      </c>
      <c r="L26" s="84">
        <v>54709.534771</v>
      </c>
      <c r="M26" s="84">
        <v>46954.20023200002</v>
      </c>
      <c r="N26" s="84">
        <v>53642.43989299999</v>
      </c>
    </row>
    <row r="27" ht="15.75" customHeight="1">
      <c r="B27" s="83">
        <v>2014.0</v>
      </c>
      <c r="C27" s="84">
        <v>57256.30730799998</v>
      </c>
      <c r="D27" s="84">
        <v>57010.710048999994</v>
      </c>
      <c r="E27" s="84">
        <v>54587.40966900001</v>
      </c>
      <c r="F27" s="84">
        <v>48400.126049000006</v>
      </c>
      <c r="G27" s="84">
        <v>52615.35265700001</v>
      </c>
      <c r="H27" s="84">
        <v>59785.77279600001</v>
      </c>
      <c r="I27" s="84">
        <v>63531.986717999986</v>
      </c>
      <c r="J27" s="84">
        <v>66453.63871</v>
      </c>
      <c r="K27" s="84">
        <v>64439.55767199999</v>
      </c>
      <c r="L27" s="84">
        <v>58419.19410499999</v>
      </c>
      <c r="M27" s="84">
        <v>50807.340726999995</v>
      </c>
      <c r="N27" s="84">
        <v>48361.714998</v>
      </c>
    </row>
    <row r="28" ht="15.75" customHeight="1">
      <c r="B28" s="83">
        <v>2015.0</v>
      </c>
      <c r="C28" s="84">
        <v>56831.780261</v>
      </c>
      <c r="D28" s="84">
        <v>54539.42509500001</v>
      </c>
      <c r="E28" s="84">
        <v>53179.528377999995</v>
      </c>
      <c r="F28" s="84">
        <v>45227.421106999995</v>
      </c>
      <c r="G28" s="84">
        <v>53389.39653700002</v>
      </c>
      <c r="H28" s="84">
        <v>61732.271859</v>
      </c>
      <c r="I28" s="84">
        <v>67650.27702299997</v>
      </c>
      <c r="J28" s="84">
        <v>69877.046692</v>
      </c>
      <c r="K28" s="84">
        <v>64458.19633599998</v>
      </c>
      <c r="L28" s="84">
        <v>59186.56545800001</v>
      </c>
      <c r="M28" s="84">
        <v>44945.14342900001</v>
      </c>
      <c r="N28" s="84">
        <v>44934.24882299998</v>
      </c>
    </row>
    <row r="29" ht="15.75" customHeight="1">
      <c r="B29" s="83">
        <v>2016.0</v>
      </c>
      <c r="C29" s="84">
        <v>49262.557866999996</v>
      </c>
      <c r="D29" s="84">
        <v>47416.492256000005</v>
      </c>
      <c r="E29" s="84">
        <v>43347.18728900001</v>
      </c>
      <c r="F29" s="84">
        <v>50932.083372</v>
      </c>
      <c r="G29" s="84">
        <v>57223.82725900001</v>
      </c>
      <c r="H29" s="84">
        <v>64896.26011599998</v>
      </c>
      <c r="I29" s="84">
        <v>67468.931835</v>
      </c>
      <c r="J29" s="84">
        <v>71110.103906</v>
      </c>
      <c r="K29" s="84">
        <v>66948.56620000002</v>
      </c>
      <c r="L29" s="84">
        <v>59864.26796900002</v>
      </c>
      <c r="M29" s="84">
        <v>50012.35110100001</v>
      </c>
      <c r="N29" s="84">
        <v>57932.432542</v>
      </c>
    </row>
    <row r="30" ht="15.75" customHeight="1">
      <c r="A30" s="85" t="s">
        <v>160</v>
      </c>
      <c r="B30" s="83" t="s">
        <v>161</v>
      </c>
      <c r="C30" s="84">
        <v>54417.088657</v>
      </c>
      <c r="D30" s="84">
        <v>52494.97671828572</v>
      </c>
      <c r="E30" s="84">
        <v>46877.75550707144</v>
      </c>
      <c r="F30" s="84">
        <v>51622.356243571434</v>
      </c>
      <c r="G30" s="84">
        <v>58907.85844285715</v>
      </c>
      <c r="H30" s="84">
        <v>66915.33195</v>
      </c>
      <c r="I30" s="84">
        <v>68657.29954714286</v>
      </c>
      <c r="J30" s="84">
        <v>72933.55037796931</v>
      </c>
      <c r="K30" s="84">
        <v>64448.59061142858</v>
      </c>
      <c r="L30" s="84">
        <v>56096.82865028571</v>
      </c>
      <c r="M30" s="84">
        <v>45791.00676650001</v>
      </c>
      <c r="N30" s="84">
        <v>52669.43051642857</v>
      </c>
    </row>
    <row r="31" ht="15.75" customHeight="1">
      <c r="B31" s="83" t="s">
        <v>162</v>
      </c>
      <c r="C31" s="84">
        <v>55003.088372785714</v>
      </c>
      <c r="D31" s="84">
        <v>53084.389741214276</v>
      </c>
      <c r="E31" s="84">
        <v>47485.514778142846</v>
      </c>
      <c r="F31" s="84">
        <v>52357.57524428571</v>
      </c>
      <c r="G31" s="84">
        <v>59695.21480428573</v>
      </c>
      <c r="H31" s="84">
        <v>67905.30643571427</v>
      </c>
      <c r="I31" s="84">
        <v>69666.62324642857</v>
      </c>
      <c r="J31" s="84">
        <v>74149.3872841273</v>
      </c>
      <c r="K31" s="84">
        <v>65482.96269857143</v>
      </c>
      <c r="L31" s="84">
        <v>57090.49446307143</v>
      </c>
      <c r="M31" s="84">
        <v>46784.41125935715</v>
      </c>
      <c r="N31" s="84">
        <v>53494.895692857135</v>
      </c>
    </row>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9:A29"/>
  </mergeCells>
  <printOptions/>
  <pageMargins bottom="0.75" footer="0.0" header="0.0" left="0.5" right="0.5"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26" width="7.13"/>
  </cols>
  <sheetData>
    <row r="1">
      <c r="A1" s="72" t="s">
        <v>141</v>
      </c>
      <c r="B1" s="73"/>
      <c r="C1" s="73"/>
      <c r="D1" s="30"/>
      <c r="E1" s="30"/>
      <c r="F1" s="30"/>
      <c r="G1" s="30"/>
      <c r="H1" s="30"/>
      <c r="I1" s="30"/>
      <c r="J1" s="30"/>
      <c r="K1" s="30"/>
      <c r="L1" s="30"/>
      <c r="M1" s="30"/>
      <c r="N1" s="30"/>
    </row>
    <row r="2">
      <c r="A2" s="72" t="s">
        <v>142</v>
      </c>
      <c r="B2" s="73"/>
      <c r="C2" s="73"/>
      <c r="D2" s="30"/>
      <c r="E2" s="30"/>
      <c r="F2" s="30"/>
      <c r="G2" s="30"/>
      <c r="H2" s="30"/>
      <c r="I2" s="30"/>
      <c r="J2" s="30"/>
      <c r="K2" s="30"/>
      <c r="L2" s="30"/>
      <c r="M2" s="30"/>
      <c r="N2" s="30"/>
    </row>
    <row r="3">
      <c r="A3" s="72"/>
      <c r="B3" s="73"/>
      <c r="C3" s="73"/>
      <c r="D3" s="30"/>
      <c r="E3" s="30"/>
      <c r="F3" s="30"/>
      <c r="G3" s="30"/>
      <c r="H3" s="30"/>
      <c r="I3" s="30"/>
      <c r="J3" s="30"/>
      <c r="K3" s="30"/>
      <c r="L3" s="30"/>
      <c r="M3" s="30"/>
      <c r="N3" s="30"/>
    </row>
    <row r="4">
      <c r="A4" s="74" t="s">
        <v>165</v>
      </c>
      <c r="B4" s="30"/>
      <c r="C4" s="30"/>
      <c r="D4" s="75"/>
      <c r="E4" s="30"/>
      <c r="F4" s="30"/>
      <c r="G4" s="30"/>
      <c r="H4" s="30"/>
      <c r="I4" s="30"/>
      <c r="J4" s="30"/>
      <c r="K4" s="30"/>
      <c r="L4" s="30"/>
      <c r="M4" s="30"/>
      <c r="N4" s="30"/>
    </row>
    <row r="5">
      <c r="A5" s="74" t="s">
        <v>144</v>
      </c>
      <c r="B5" s="30"/>
      <c r="C5" s="30"/>
      <c r="D5" s="75"/>
      <c r="E5" s="30"/>
      <c r="F5" s="30"/>
      <c r="G5" s="30"/>
      <c r="H5" s="30"/>
      <c r="I5" s="30"/>
      <c r="J5" s="30"/>
      <c r="K5" s="30"/>
      <c r="L5" s="30"/>
      <c r="M5" s="30"/>
      <c r="N5" s="30"/>
    </row>
    <row r="6">
      <c r="A6" s="76" t="s">
        <v>145</v>
      </c>
      <c r="B6" s="30"/>
      <c r="C6" s="30"/>
      <c r="D6" s="30"/>
      <c r="E6" s="30"/>
      <c r="F6" s="30"/>
      <c r="G6" s="30"/>
      <c r="H6" s="30"/>
      <c r="I6" s="30"/>
      <c r="J6" s="30"/>
      <c r="K6" s="30"/>
      <c r="L6" s="30"/>
      <c r="M6" s="30"/>
      <c r="N6" s="30"/>
    </row>
    <row r="7">
      <c r="A7" s="77"/>
      <c r="B7" s="30"/>
      <c r="C7" s="30"/>
      <c r="D7" s="30"/>
      <c r="E7" s="30"/>
      <c r="F7" s="30"/>
      <c r="G7" s="30"/>
      <c r="H7" s="30"/>
      <c r="I7" s="30"/>
      <c r="J7" s="30"/>
      <c r="K7" s="30"/>
      <c r="L7" s="30"/>
      <c r="M7" s="30"/>
      <c r="N7" s="30"/>
    </row>
    <row r="8">
      <c r="A8" s="78" t="s">
        <v>166</v>
      </c>
      <c r="B8" s="79" t="s">
        <v>107</v>
      </c>
      <c r="C8" s="79" t="s">
        <v>147</v>
      </c>
      <c r="D8" s="79" t="s">
        <v>148</v>
      </c>
      <c r="E8" s="79" t="s">
        <v>149</v>
      </c>
      <c r="F8" s="79" t="s">
        <v>150</v>
      </c>
      <c r="G8" s="79" t="s">
        <v>151</v>
      </c>
      <c r="H8" s="79" t="s">
        <v>152</v>
      </c>
      <c r="I8" s="79" t="s">
        <v>153</v>
      </c>
      <c r="J8" s="79" t="s">
        <v>154</v>
      </c>
      <c r="K8" s="79" t="s">
        <v>155</v>
      </c>
      <c r="L8" s="79" t="s">
        <v>156</v>
      </c>
      <c r="M8" s="79" t="s">
        <v>157</v>
      </c>
      <c r="N8" s="79" t="s">
        <v>158</v>
      </c>
    </row>
    <row r="9">
      <c r="A9" s="80" t="s">
        <v>159</v>
      </c>
      <c r="B9" s="81">
        <v>1996.0</v>
      </c>
      <c r="C9" s="82" t="s">
        <v>167</v>
      </c>
      <c r="D9" s="82" t="s">
        <v>167</v>
      </c>
      <c r="E9" s="82" t="s">
        <v>167</v>
      </c>
      <c r="F9" s="82" t="s">
        <v>167</v>
      </c>
      <c r="G9" s="82" t="s">
        <v>167</v>
      </c>
      <c r="H9" s="82" t="s">
        <v>167</v>
      </c>
      <c r="I9" s="82" t="s">
        <v>167</v>
      </c>
      <c r="J9" s="82" t="s">
        <v>167</v>
      </c>
      <c r="K9" s="82" t="s">
        <v>167</v>
      </c>
      <c r="L9" s="82" t="s">
        <v>167</v>
      </c>
      <c r="M9" s="82" t="s">
        <v>167</v>
      </c>
      <c r="N9" s="82" t="s">
        <v>167</v>
      </c>
    </row>
    <row r="10">
      <c r="B10" s="83">
        <v>1997.0</v>
      </c>
      <c r="C10" s="84" t="s">
        <v>167</v>
      </c>
      <c r="D10" s="84" t="s">
        <v>167</v>
      </c>
      <c r="E10" s="84" t="s">
        <v>167</v>
      </c>
      <c r="F10" s="84" t="s">
        <v>167</v>
      </c>
      <c r="G10" s="84" t="s">
        <v>167</v>
      </c>
      <c r="H10" s="84" t="s">
        <v>167</v>
      </c>
      <c r="I10" s="84" t="s">
        <v>167</v>
      </c>
      <c r="J10" s="84" t="s">
        <v>167</v>
      </c>
      <c r="K10" s="84" t="s">
        <v>167</v>
      </c>
      <c r="L10" s="84" t="s">
        <v>167</v>
      </c>
      <c r="M10" s="84" t="s">
        <v>167</v>
      </c>
      <c r="N10" s="84" t="s">
        <v>167</v>
      </c>
    </row>
    <row r="11">
      <c r="B11" s="83">
        <v>1998.0</v>
      </c>
      <c r="C11" s="84" t="s">
        <v>167</v>
      </c>
      <c r="D11" s="84" t="s">
        <v>167</v>
      </c>
      <c r="E11" s="84" t="s">
        <v>167</v>
      </c>
      <c r="F11" s="84" t="s">
        <v>167</v>
      </c>
      <c r="G11" s="84" t="s">
        <v>167</v>
      </c>
      <c r="H11" s="84" t="s">
        <v>167</v>
      </c>
      <c r="I11" s="84" t="s">
        <v>167</v>
      </c>
      <c r="J11" s="84" t="s">
        <v>167</v>
      </c>
      <c r="K11" s="84" t="s">
        <v>167</v>
      </c>
      <c r="L11" s="84" t="s">
        <v>167</v>
      </c>
      <c r="M11" s="84" t="s">
        <v>167</v>
      </c>
      <c r="N11" s="84" t="s">
        <v>167</v>
      </c>
    </row>
    <row r="12">
      <c r="B12" s="83">
        <v>1999.0</v>
      </c>
      <c r="C12" s="84" t="s">
        <v>167</v>
      </c>
      <c r="D12" s="84" t="s">
        <v>167</v>
      </c>
      <c r="E12" s="84" t="s">
        <v>167</v>
      </c>
      <c r="F12" s="84" t="s">
        <v>167</v>
      </c>
      <c r="G12" s="84" t="s">
        <v>167</v>
      </c>
      <c r="H12" s="84" t="s">
        <v>167</v>
      </c>
      <c r="I12" s="84" t="s">
        <v>167</v>
      </c>
      <c r="J12" s="84" t="s">
        <v>167</v>
      </c>
      <c r="K12" s="84" t="s">
        <v>167</v>
      </c>
      <c r="L12" s="84" t="s">
        <v>167</v>
      </c>
      <c r="M12" s="84" t="s">
        <v>167</v>
      </c>
      <c r="N12" s="84" t="s">
        <v>167</v>
      </c>
    </row>
    <row r="13">
      <c r="B13" s="83">
        <v>2000.0</v>
      </c>
      <c r="C13" s="84" t="s">
        <v>167</v>
      </c>
      <c r="D13" s="84" t="s">
        <v>167</v>
      </c>
      <c r="E13" s="84" t="s">
        <v>167</v>
      </c>
      <c r="F13" s="84" t="s">
        <v>167</v>
      </c>
      <c r="G13" s="84" t="s">
        <v>167</v>
      </c>
      <c r="H13" s="84" t="s">
        <v>167</v>
      </c>
      <c r="I13" s="84" t="s">
        <v>167</v>
      </c>
      <c r="J13" s="84" t="s">
        <v>167</v>
      </c>
      <c r="K13" s="84" t="s">
        <v>167</v>
      </c>
      <c r="L13" s="84" t="s">
        <v>167</v>
      </c>
      <c r="M13" s="84" t="s">
        <v>167</v>
      </c>
      <c r="N13" s="84" t="s">
        <v>167</v>
      </c>
    </row>
    <row r="14">
      <c r="B14" s="83">
        <v>2001.0</v>
      </c>
      <c r="C14" s="84" t="s">
        <v>167</v>
      </c>
      <c r="D14" s="84" t="s">
        <v>167</v>
      </c>
      <c r="E14" s="84" t="s">
        <v>167</v>
      </c>
      <c r="F14" s="84" t="s">
        <v>167</v>
      </c>
      <c r="G14" s="84" t="s">
        <v>167</v>
      </c>
      <c r="H14" s="84" t="s">
        <v>167</v>
      </c>
      <c r="I14" s="84" t="s">
        <v>167</v>
      </c>
      <c r="J14" s="84" t="s">
        <v>167</v>
      </c>
      <c r="K14" s="84" t="s">
        <v>167</v>
      </c>
      <c r="L14" s="84" t="s">
        <v>167</v>
      </c>
      <c r="M14" s="84" t="s">
        <v>167</v>
      </c>
      <c r="N14" s="84" t="s">
        <v>167</v>
      </c>
    </row>
    <row r="15">
      <c r="B15" s="83">
        <v>2002.0</v>
      </c>
      <c r="C15" s="84" t="s">
        <v>167</v>
      </c>
      <c r="D15" s="84" t="s">
        <v>167</v>
      </c>
      <c r="E15" s="84" t="s">
        <v>167</v>
      </c>
      <c r="F15" s="84" t="s">
        <v>167</v>
      </c>
      <c r="G15" s="84" t="s">
        <v>167</v>
      </c>
      <c r="H15" s="84" t="s">
        <v>167</v>
      </c>
      <c r="I15" s="84" t="s">
        <v>167</v>
      </c>
      <c r="J15" s="84" t="s">
        <v>167</v>
      </c>
      <c r="K15" s="84" t="s">
        <v>167</v>
      </c>
      <c r="L15" s="84" t="s">
        <v>167</v>
      </c>
      <c r="M15" s="84" t="s">
        <v>167</v>
      </c>
      <c r="N15" s="84" t="s">
        <v>167</v>
      </c>
    </row>
    <row r="16">
      <c r="B16" s="83">
        <v>2003.0</v>
      </c>
      <c r="C16" s="84" t="s">
        <v>167</v>
      </c>
      <c r="D16" s="84" t="s">
        <v>167</v>
      </c>
      <c r="E16" s="84" t="s">
        <v>167</v>
      </c>
      <c r="F16" s="84" t="s">
        <v>167</v>
      </c>
      <c r="G16" s="84" t="s">
        <v>167</v>
      </c>
      <c r="H16" s="84" t="s">
        <v>167</v>
      </c>
      <c r="I16" s="84" t="s">
        <v>167</v>
      </c>
      <c r="J16" s="84" t="s">
        <v>167</v>
      </c>
      <c r="K16" s="84" t="s">
        <v>167</v>
      </c>
      <c r="L16" s="84" t="s">
        <v>167</v>
      </c>
      <c r="M16" s="84" t="s">
        <v>167</v>
      </c>
      <c r="N16" s="84" t="s">
        <v>167</v>
      </c>
    </row>
    <row r="17">
      <c r="B17" s="83">
        <v>2004.0</v>
      </c>
      <c r="C17" s="84" t="s">
        <v>167</v>
      </c>
      <c r="D17" s="84" t="s">
        <v>167</v>
      </c>
      <c r="E17" s="84" t="s">
        <v>167</v>
      </c>
      <c r="F17" s="84" t="s">
        <v>167</v>
      </c>
      <c r="G17" s="84" t="s">
        <v>167</v>
      </c>
      <c r="H17" s="84" t="s">
        <v>167</v>
      </c>
      <c r="I17" s="84" t="s">
        <v>167</v>
      </c>
      <c r="J17" s="84" t="s">
        <v>167</v>
      </c>
      <c r="K17" s="84" t="s">
        <v>167</v>
      </c>
      <c r="L17" s="84" t="s">
        <v>167</v>
      </c>
      <c r="M17" s="84" t="s">
        <v>167</v>
      </c>
      <c r="N17" s="84" t="s">
        <v>167</v>
      </c>
    </row>
    <row r="18">
      <c r="B18" s="83">
        <v>2005.0</v>
      </c>
      <c r="C18" s="84" t="s">
        <v>167</v>
      </c>
      <c r="D18" s="84" t="s">
        <v>167</v>
      </c>
      <c r="E18" s="84" t="s">
        <v>167</v>
      </c>
      <c r="F18" s="84" t="s">
        <v>167</v>
      </c>
      <c r="G18" s="84" t="s">
        <v>167</v>
      </c>
      <c r="H18" s="84" t="s">
        <v>167</v>
      </c>
      <c r="I18" s="84" t="s">
        <v>167</v>
      </c>
      <c r="J18" s="84" t="s">
        <v>167</v>
      </c>
      <c r="K18" s="84" t="s">
        <v>167</v>
      </c>
      <c r="L18" s="84" t="s">
        <v>167</v>
      </c>
      <c r="M18" s="84" t="s">
        <v>167</v>
      </c>
      <c r="N18" s="84" t="s">
        <v>167</v>
      </c>
    </row>
    <row r="19">
      <c r="B19" s="83">
        <v>2006.0</v>
      </c>
      <c r="C19" s="84" t="s">
        <v>167</v>
      </c>
      <c r="D19" s="84" t="s">
        <v>167</v>
      </c>
      <c r="E19" s="84" t="s">
        <v>167</v>
      </c>
      <c r="F19" s="84" t="s">
        <v>167</v>
      </c>
      <c r="G19" s="84" t="s">
        <v>167</v>
      </c>
      <c r="H19" s="84" t="s">
        <v>167</v>
      </c>
      <c r="I19" s="84" t="s">
        <v>167</v>
      </c>
      <c r="J19" s="84" t="s">
        <v>167</v>
      </c>
      <c r="K19" s="84" t="s">
        <v>167</v>
      </c>
      <c r="L19" s="84" t="s">
        <v>167</v>
      </c>
      <c r="M19" s="84" t="s">
        <v>167</v>
      </c>
      <c r="N19" s="84" t="s">
        <v>167</v>
      </c>
    </row>
    <row r="20">
      <c r="B20" s="83">
        <v>2007.0</v>
      </c>
      <c r="C20" s="84" t="s">
        <v>167</v>
      </c>
      <c r="D20" s="84" t="s">
        <v>167</v>
      </c>
      <c r="E20" s="84" t="s">
        <v>167</v>
      </c>
      <c r="F20" s="84" t="s">
        <v>167</v>
      </c>
      <c r="G20" s="84" t="s">
        <v>167</v>
      </c>
      <c r="H20" s="84" t="s">
        <v>167</v>
      </c>
      <c r="I20" s="84" t="s">
        <v>167</v>
      </c>
      <c r="J20" s="84" t="s">
        <v>167</v>
      </c>
      <c r="K20" s="84" t="s">
        <v>167</v>
      </c>
      <c r="L20" s="84" t="s">
        <v>167</v>
      </c>
      <c r="M20" s="84" t="s">
        <v>167</v>
      </c>
      <c r="N20" s="84" t="s">
        <v>167</v>
      </c>
    </row>
    <row r="21" ht="15.75" customHeight="1">
      <c r="B21" s="83">
        <v>2008.0</v>
      </c>
      <c r="C21" s="84" t="s">
        <v>167</v>
      </c>
      <c r="D21" s="84" t="s">
        <v>167</v>
      </c>
      <c r="E21" s="84" t="s">
        <v>167</v>
      </c>
      <c r="F21" s="84" t="s">
        <v>167</v>
      </c>
      <c r="G21" s="84" t="s">
        <v>167</v>
      </c>
      <c r="H21" s="84" t="s">
        <v>167</v>
      </c>
      <c r="I21" s="84" t="s">
        <v>167</v>
      </c>
      <c r="J21" s="84" t="s">
        <v>167</v>
      </c>
      <c r="K21" s="84" t="s">
        <v>167</v>
      </c>
      <c r="L21" s="84" t="s">
        <v>167</v>
      </c>
      <c r="M21" s="84" t="s">
        <v>167</v>
      </c>
      <c r="N21" s="84" t="s">
        <v>167</v>
      </c>
    </row>
    <row r="22" ht="15.75" customHeight="1">
      <c r="B22" s="83">
        <v>2009.0</v>
      </c>
      <c r="C22" s="84" t="s">
        <v>167</v>
      </c>
      <c r="D22" s="84" t="s">
        <v>167</v>
      </c>
      <c r="E22" s="84" t="s">
        <v>167</v>
      </c>
      <c r="F22" s="84" t="s">
        <v>167</v>
      </c>
      <c r="G22" s="84" t="s">
        <v>167</v>
      </c>
      <c r="H22" s="84" t="s">
        <v>167</v>
      </c>
      <c r="I22" s="84" t="s">
        <v>167</v>
      </c>
      <c r="J22" s="84" t="s">
        <v>167</v>
      </c>
      <c r="K22" s="84" t="s">
        <v>167</v>
      </c>
      <c r="L22" s="84" t="s">
        <v>167</v>
      </c>
      <c r="M22" s="84" t="s">
        <v>167</v>
      </c>
      <c r="N22" s="84" t="s">
        <v>167</v>
      </c>
    </row>
    <row r="23" ht="15.75" customHeight="1">
      <c r="B23" s="83">
        <v>2010.0</v>
      </c>
      <c r="C23" s="84">
        <v>85264.71</v>
      </c>
      <c r="D23" s="84">
        <v>81835.57</v>
      </c>
      <c r="E23" s="84">
        <v>74562.29000000001</v>
      </c>
      <c r="F23" s="84">
        <v>69824.01</v>
      </c>
      <c r="G23" s="84">
        <v>92068.42</v>
      </c>
      <c r="H23" s="84">
        <v>98927.17</v>
      </c>
      <c r="I23" s="84">
        <v>104024.22</v>
      </c>
      <c r="J23" s="84">
        <v>108346.11</v>
      </c>
      <c r="K23" s="84">
        <v>93747.63</v>
      </c>
      <c r="L23" s="84">
        <v>73309.84</v>
      </c>
      <c r="M23" s="84">
        <v>79454.15000000001</v>
      </c>
      <c r="N23" s="84">
        <v>90848.02</v>
      </c>
    </row>
    <row r="24" ht="15.75" customHeight="1">
      <c r="B24" s="83">
        <v>2011.0</v>
      </c>
      <c r="C24" s="84">
        <v>85965.69</v>
      </c>
      <c r="D24" s="84">
        <v>87676.94</v>
      </c>
      <c r="E24" s="84">
        <v>76964.05</v>
      </c>
      <c r="F24" s="84">
        <v>68204.94290000001</v>
      </c>
      <c r="G24" s="84">
        <v>75208.68209999999</v>
      </c>
      <c r="H24" s="84">
        <v>91832.34955000001</v>
      </c>
      <c r="I24" s="84">
        <v>98067.62079999999</v>
      </c>
      <c r="J24" s="84">
        <v>96870.96415000001</v>
      </c>
      <c r="K24" s="84">
        <v>87569.55255000004</v>
      </c>
      <c r="L24" s="84">
        <v>71648.49255</v>
      </c>
      <c r="M24" s="84">
        <v>72383.36209999997</v>
      </c>
      <c r="N24" s="84">
        <v>79051.78545000002</v>
      </c>
    </row>
    <row r="25" ht="15.75" customHeight="1">
      <c r="B25" s="83">
        <v>2012.0</v>
      </c>
      <c r="C25" s="84">
        <v>70600.0</v>
      </c>
      <c r="D25" s="84">
        <v>67013.0</v>
      </c>
      <c r="E25" s="84">
        <v>63375.0</v>
      </c>
      <c r="F25" s="84">
        <v>58449.0</v>
      </c>
      <c r="G25" s="84">
        <v>70656.0</v>
      </c>
      <c r="H25" s="84">
        <v>92955.0</v>
      </c>
      <c r="I25" s="84">
        <v>96769.0</v>
      </c>
      <c r="J25" s="84">
        <v>89327.0</v>
      </c>
      <c r="K25" s="84">
        <v>83877.0</v>
      </c>
      <c r="L25" s="84">
        <v>61312.0</v>
      </c>
      <c r="M25" s="84">
        <v>66201.0</v>
      </c>
      <c r="N25" s="84">
        <v>69270.0</v>
      </c>
    </row>
    <row r="26" ht="15.75" customHeight="1">
      <c r="B26" s="83">
        <v>2013.0</v>
      </c>
      <c r="C26" s="84">
        <v>93797.6</v>
      </c>
      <c r="D26" s="84">
        <v>92559.6</v>
      </c>
      <c r="E26" s="84">
        <v>85284.1</v>
      </c>
      <c r="F26" s="84">
        <v>79153.6</v>
      </c>
      <c r="G26" s="84">
        <v>98121.9</v>
      </c>
      <c r="H26" s="84">
        <v>110585.9</v>
      </c>
      <c r="I26" s="84">
        <v>121124.3</v>
      </c>
      <c r="J26" s="84">
        <v>117842.9</v>
      </c>
      <c r="K26" s="84">
        <v>115803.6</v>
      </c>
      <c r="L26" s="84">
        <v>89798.7</v>
      </c>
      <c r="M26" s="84">
        <v>90021.0</v>
      </c>
      <c r="N26" s="84">
        <v>95803.3</v>
      </c>
    </row>
    <row r="27" ht="15.75" customHeight="1">
      <c r="B27" s="83">
        <v>2014.0</v>
      </c>
      <c r="C27" s="84">
        <v>107927.3</v>
      </c>
      <c r="D27" s="84">
        <v>101304.4</v>
      </c>
      <c r="E27" s="84">
        <v>96058.7</v>
      </c>
      <c r="F27" s="84">
        <v>80236.0</v>
      </c>
      <c r="G27" s="84">
        <v>92600.3</v>
      </c>
      <c r="H27" s="84">
        <v>109196.2</v>
      </c>
      <c r="I27" s="84">
        <v>113506.9</v>
      </c>
      <c r="J27" s="84">
        <v>113429.2</v>
      </c>
      <c r="K27" s="84">
        <v>109527.4</v>
      </c>
      <c r="L27" s="84">
        <v>87007.0</v>
      </c>
      <c r="M27" s="84">
        <v>95703.0</v>
      </c>
      <c r="N27" s="84">
        <v>91339.0</v>
      </c>
    </row>
    <row r="28" ht="15.75" customHeight="1">
      <c r="B28" s="83">
        <v>2015.0</v>
      </c>
      <c r="C28" s="84">
        <v>104723.0</v>
      </c>
      <c r="D28" s="84">
        <v>99159.0</v>
      </c>
      <c r="E28" s="84">
        <v>95741.0</v>
      </c>
      <c r="F28" s="84">
        <v>78291.0</v>
      </c>
      <c r="G28" s="84">
        <v>92464.0</v>
      </c>
      <c r="H28" s="84">
        <v>106054.0</v>
      </c>
      <c r="I28" s="84">
        <v>118325.0</v>
      </c>
      <c r="J28" s="84">
        <v>113012.0</v>
      </c>
      <c r="K28" s="84">
        <v>111857.0</v>
      </c>
      <c r="L28" s="84">
        <v>83186.0</v>
      </c>
      <c r="M28" s="84">
        <v>82367.0</v>
      </c>
      <c r="N28" s="84">
        <v>85296.0</v>
      </c>
    </row>
    <row r="29" ht="15.75" customHeight="1">
      <c r="B29" s="83">
        <v>2016.0</v>
      </c>
      <c r="C29" s="84">
        <v>95920.0</v>
      </c>
      <c r="D29" s="84">
        <v>91654.0</v>
      </c>
      <c r="E29" s="84">
        <v>81073.0</v>
      </c>
      <c r="F29" s="84">
        <v>78230.0</v>
      </c>
      <c r="G29" s="84">
        <v>93952.0</v>
      </c>
      <c r="H29" s="84">
        <v>111350.0</v>
      </c>
      <c r="I29" s="84">
        <v>119506.0</v>
      </c>
      <c r="J29" s="84">
        <v>118413.0</v>
      </c>
      <c r="K29" s="84">
        <v>113557.0</v>
      </c>
      <c r="L29" s="84">
        <v>89127.0</v>
      </c>
      <c r="M29" s="84">
        <v>80912.0</v>
      </c>
      <c r="N29" s="84">
        <v>99054.0</v>
      </c>
    </row>
    <row r="30" ht="15.75" customHeight="1">
      <c r="A30" s="85" t="s">
        <v>160</v>
      </c>
      <c r="B30" s="83" t="s">
        <v>161</v>
      </c>
      <c r="C30" s="84">
        <v>103867.0</v>
      </c>
      <c r="D30" s="84">
        <v>95220.8</v>
      </c>
      <c r="E30" s="84">
        <v>92406.4</v>
      </c>
      <c r="F30" s="84">
        <v>86298.6</v>
      </c>
      <c r="G30" s="84">
        <v>98473.7</v>
      </c>
      <c r="H30" s="84">
        <v>116607.8</v>
      </c>
      <c r="I30" s="84">
        <v>125000.3</v>
      </c>
      <c r="J30" s="84">
        <v>124809.9</v>
      </c>
      <c r="K30" s="84">
        <v>111790.7</v>
      </c>
      <c r="L30" s="84">
        <v>91213.6</v>
      </c>
      <c r="M30" s="84">
        <v>90038.6</v>
      </c>
      <c r="N30" s="84">
        <v>97900.5</v>
      </c>
    </row>
    <row r="31" ht="15.75" customHeight="1">
      <c r="B31" s="83" t="s">
        <v>162</v>
      </c>
      <c r="C31" s="84">
        <v>103730.7</v>
      </c>
      <c r="D31" s="84">
        <v>95341.4</v>
      </c>
      <c r="E31" s="84">
        <v>91310.6</v>
      </c>
      <c r="F31" s="84">
        <v>85249.8</v>
      </c>
      <c r="G31" s="84">
        <v>95920.1</v>
      </c>
      <c r="H31" s="84">
        <v>117056.7</v>
      </c>
      <c r="I31" s="84">
        <v>125313.6</v>
      </c>
      <c r="J31" s="84">
        <v>125568.1</v>
      </c>
      <c r="K31" s="84">
        <v>112646.4</v>
      </c>
      <c r="L31" s="84">
        <v>91984.3</v>
      </c>
      <c r="M31" s="84">
        <v>90780.5</v>
      </c>
      <c r="N31" s="84">
        <v>98608.8</v>
      </c>
    </row>
    <row r="32" ht="15.75" customHeight="1">
      <c r="C32" s="86"/>
      <c r="D32" s="86"/>
      <c r="E32" s="86"/>
      <c r="F32" s="86"/>
      <c r="G32" s="86"/>
      <c r="H32" s="86"/>
      <c r="I32" s="86"/>
      <c r="J32" s="86"/>
      <c r="K32" s="86"/>
      <c r="L32" s="86"/>
      <c r="M32" s="86"/>
      <c r="N32" s="86"/>
    </row>
    <row r="33" ht="15.75" customHeight="1">
      <c r="C33" s="86"/>
      <c r="D33" s="86"/>
      <c r="E33" s="86"/>
      <c r="F33" s="86"/>
      <c r="G33" s="86"/>
      <c r="H33" s="86"/>
      <c r="I33" s="86"/>
      <c r="J33" s="86"/>
      <c r="K33" s="86"/>
      <c r="L33" s="86"/>
      <c r="M33" s="86"/>
      <c r="N33" s="86"/>
    </row>
    <row r="34" ht="15.75" customHeight="1">
      <c r="C34" s="86"/>
      <c r="D34" s="86"/>
      <c r="E34" s="86"/>
      <c r="F34" s="86"/>
      <c r="G34" s="86"/>
      <c r="H34" s="86"/>
      <c r="I34" s="86"/>
      <c r="J34" s="86"/>
      <c r="K34" s="86"/>
      <c r="L34" s="86"/>
      <c r="M34" s="86"/>
      <c r="N34" s="86"/>
    </row>
    <row r="35" ht="15.75" customHeight="1">
      <c r="C35" s="86"/>
      <c r="D35" s="86"/>
      <c r="E35" s="86"/>
      <c r="F35" s="86"/>
      <c r="G35" s="86"/>
      <c r="H35" s="86"/>
      <c r="I35" s="86"/>
      <c r="J35" s="86"/>
      <c r="K35" s="86"/>
      <c r="L35" s="86"/>
      <c r="M35" s="86"/>
      <c r="N35" s="86"/>
    </row>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9:A29"/>
  </mergeCells>
  <printOptions/>
  <pageMargins bottom="0.75" footer="0.0" header="0.0" left="0.5" right="0.5"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26" width="7.13"/>
  </cols>
  <sheetData>
    <row r="1">
      <c r="A1" s="72" t="s">
        <v>141</v>
      </c>
      <c r="B1" s="73"/>
      <c r="C1" s="73"/>
      <c r="D1" s="30"/>
      <c r="E1" s="30"/>
      <c r="F1" s="30"/>
      <c r="G1" s="30"/>
      <c r="H1" s="30"/>
      <c r="I1" s="30"/>
      <c r="J1" s="30"/>
      <c r="K1" s="30"/>
      <c r="L1" s="30"/>
      <c r="M1" s="30"/>
      <c r="N1" s="30"/>
    </row>
    <row r="2">
      <c r="A2" s="72" t="s">
        <v>142</v>
      </c>
      <c r="B2" s="73"/>
      <c r="C2" s="73"/>
      <c r="D2" s="30"/>
      <c r="E2" s="30"/>
      <c r="F2" s="30"/>
      <c r="G2" s="30"/>
      <c r="H2" s="30"/>
      <c r="I2" s="30"/>
      <c r="J2" s="30"/>
      <c r="K2" s="30"/>
      <c r="L2" s="30"/>
      <c r="M2" s="30"/>
      <c r="N2" s="30"/>
    </row>
    <row r="3">
      <c r="A3" s="72"/>
      <c r="B3" s="73"/>
      <c r="C3" s="73"/>
      <c r="D3" s="30"/>
      <c r="E3" s="30"/>
      <c r="F3" s="30"/>
      <c r="G3" s="30"/>
      <c r="H3" s="30"/>
      <c r="I3" s="30"/>
      <c r="J3" s="30"/>
      <c r="K3" s="30"/>
      <c r="L3" s="30"/>
      <c r="M3" s="30"/>
      <c r="N3" s="30"/>
    </row>
    <row r="4">
      <c r="A4" s="74" t="s">
        <v>168</v>
      </c>
      <c r="B4" s="30"/>
      <c r="C4" s="30"/>
      <c r="D4" s="75"/>
      <c r="E4" s="30"/>
      <c r="F4" s="30"/>
      <c r="G4" s="30"/>
      <c r="H4" s="30"/>
      <c r="I4" s="30"/>
      <c r="J4" s="30"/>
      <c r="K4" s="30"/>
      <c r="L4" s="30"/>
      <c r="M4" s="30"/>
      <c r="N4" s="30"/>
    </row>
    <row r="5">
      <c r="A5" s="74" t="s">
        <v>144</v>
      </c>
      <c r="B5" s="30"/>
      <c r="C5" s="30"/>
      <c r="D5" s="75"/>
      <c r="E5" s="30"/>
      <c r="F5" s="30"/>
      <c r="G5" s="30"/>
      <c r="H5" s="30"/>
      <c r="I5" s="30"/>
      <c r="J5" s="30"/>
      <c r="K5" s="30"/>
      <c r="L5" s="30"/>
      <c r="M5" s="30"/>
      <c r="N5" s="30"/>
    </row>
    <row r="6">
      <c r="A6" s="76" t="s">
        <v>145</v>
      </c>
      <c r="B6" s="30"/>
      <c r="C6" s="30"/>
      <c r="D6" s="30"/>
      <c r="E6" s="30"/>
      <c r="F6" s="30"/>
      <c r="G6" s="30"/>
      <c r="H6" s="30"/>
      <c r="I6" s="30"/>
      <c r="J6" s="30"/>
      <c r="K6" s="30"/>
      <c r="L6" s="30"/>
      <c r="M6" s="30"/>
      <c r="N6" s="30"/>
    </row>
    <row r="7">
      <c r="A7" s="77"/>
      <c r="B7" s="30"/>
      <c r="C7" s="30"/>
      <c r="D7" s="30"/>
      <c r="E7" s="30"/>
      <c r="F7" s="30"/>
      <c r="G7" s="30"/>
      <c r="H7" s="30"/>
      <c r="I7" s="30"/>
      <c r="J7" s="30"/>
      <c r="K7" s="30"/>
      <c r="L7" s="30"/>
      <c r="M7" s="30"/>
      <c r="N7" s="30"/>
    </row>
    <row r="8" ht="18.0" customHeight="1">
      <c r="A8" s="78" t="s">
        <v>169</v>
      </c>
      <c r="B8" s="79" t="s">
        <v>107</v>
      </c>
      <c r="C8" s="79" t="s">
        <v>147</v>
      </c>
      <c r="D8" s="79" t="s">
        <v>148</v>
      </c>
      <c r="E8" s="79" t="s">
        <v>149</v>
      </c>
      <c r="F8" s="79" t="s">
        <v>150</v>
      </c>
      <c r="G8" s="79" t="s">
        <v>151</v>
      </c>
      <c r="H8" s="79" t="s">
        <v>152</v>
      </c>
      <c r="I8" s="79" t="s">
        <v>153</v>
      </c>
      <c r="J8" s="79" t="s">
        <v>154</v>
      </c>
      <c r="K8" s="79" t="s">
        <v>155</v>
      </c>
      <c r="L8" s="79" t="s">
        <v>156</v>
      </c>
      <c r="M8" s="79" t="s">
        <v>157</v>
      </c>
      <c r="N8" s="79" t="s">
        <v>158</v>
      </c>
    </row>
    <row r="9">
      <c r="A9" s="80" t="s">
        <v>159</v>
      </c>
      <c r="B9" s="81">
        <v>1996.0</v>
      </c>
      <c r="C9" s="82">
        <v>46801.0</v>
      </c>
      <c r="D9" s="82">
        <v>46506.0</v>
      </c>
      <c r="E9" s="82">
        <v>44043.0</v>
      </c>
      <c r="F9" s="82">
        <v>39428.0</v>
      </c>
      <c r="G9" s="82">
        <v>52072.0</v>
      </c>
      <c r="H9" s="82">
        <v>56569.0</v>
      </c>
      <c r="I9" s="82">
        <v>59826.0</v>
      </c>
      <c r="J9" s="82">
        <v>57907.0</v>
      </c>
      <c r="K9" s="82">
        <v>52017.0</v>
      </c>
      <c r="L9" s="82">
        <v>41352.0</v>
      </c>
      <c r="M9" s="82">
        <v>42117.0</v>
      </c>
      <c r="N9" s="82">
        <v>48274.0</v>
      </c>
    </row>
    <row r="10">
      <c r="B10" s="83">
        <v>1997.0</v>
      </c>
      <c r="C10" s="84">
        <v>26931.0</v>
      </c>
      <c r="D10" s="84">
        <v>23739.0</v>
      </c>
      <c r="E10" s="84">
        <v>22386.0</v>
      </c>
      <c r="F10" s="84">
        <v>22283.0</v>
      </c>
      <c r="G10" s="84">
        <v>24746.0</v>
      </c>
      <c r="H10" s="84">
        <v>32950.0</v>
      </c>
      <c r="I10" s="84">
        <v>36267.0</v>
      </c>
      <c r="J10" s="84">
        <v>35024.0</v>
      </c>
      <c r="K10" s="84">
        <v>33793.0</v>
      </c>
      <c r="L10" s="84">
        <v>28435.0</v>
      </c>
      <c r="M10" s="84">
        <v>24029.0</v>
      </c>
      <c r="N10" s="84">
        <v>25020.0</v>
      </c>
    </row>
    <row r="11">
      <c r="B11" s="83">
        <v>1998.0</v>
      </c>
      <c r="C11" s="84">
        <v>24313.0</v>
      </c>
      <c r="D11" s="84">
        <v>23137.0</v>
      </c>
      <c r="E11" s="84">
        <v>24878.0</v>
      </c>
      <c r="F11" s="84">
        <v>22119.0</v>
      </c>
      <c r="G11" s="84">
        <v>32030.0</v>
      </c>
      <c r="H11" s="84">
        <v>36086.0</v>
      </c>
      <c r="I11" s="84">
        <v>37383.0</v>
      </c>
      <c r="J11" s="84">
        <v>36976.0</v>
      </c>
      <c r="K11" s="84">
        <v>35910.0</v>
      </c>
      <c r="L11" s="84">
        <v>25231.0</v>
      </c>
      <c r="M11" s="84">
        <v>22274.0</v>
      </c>
      <c r="N11" s="84">
        <v>26725.0</v>
      </c>
    </row>
    <row r="12">
      <c r="B12" s="83">
        <v>1999.0</v>
      </c>
      <c r="C12" s="84">
        <v>26757.0</v>
      </c>
      <c r="D12" s="84">
        <v>23604.0</v>
      </c>
      <c r="E12" s="84">
        <v>23086.0</v>
      </c>
      <c r="F12" s="84">
        <v>23648.0</v>
      </c>
      <c r="G12" s="84">
        <v>25872.0</v>
      </c>
      <c r="H12" s="84">
        <v>32783.0</v>
      </c>
      <c r="I12" s="84">
        <v>37958.0</v>
      </c>
      <c r="J12" s="84">
        <v>38609.0</v>
      </c>
      <c r="K12" s="84">
        <v>34692.0</v>
      </c>
      <c r="L12" s="84">
        <v>25745.0</v>
      </c>
      <c r="M12" s="84">
        <v>22773.0</v>
      </c>
      <c r="N12" s="84">
        <v>25415.0</v>
      </c>
    </row>
    <row r="13">
      <c r="B13" s="83">
        <v>2000.0</v>
      </c>
      <c r="C13" s="84">
        <v>26415.0</v>
      </c>
      <c r="D13" s="84">
        <v>25463.0</v>
      </c>
      <c r="E13" s="84">
        <v>23516.0</v>
      </c>
      <c r="F13" s="84">
        <v>25516.0</v>
      </c>
      <c r="G13" s="84">
        <v>35188.0</v>
      </c>
      <c r="H13" s="84">
        <v>34162.0</v>
      </c>
      <c r="I13" s="84">
        <v>38864.0</v>
      </c>
      <c r="J13" s="84">
        <v>40101.0</v>
      </c>
      <c r="K13" s="84">
        <v>39246.0</v>
      </c>
      <c r="L13" s="84">
        <v>30910.0</v>
      </c>
      <c r="M13" s="84">
        <v>25942.0</v>
      </c>
      <c r="N13" s="84">
        <v>30137.0</v>
      </c>
    </row>
    <row r="14">
      <c r="B14" s="83">
        <v>2001.0</v>
      </c>
      <c r="C14" s="84">
        <v>28039.0</v>
      </c>
      <c r="D14" s="84">
        <v>26733.0</v>
      </c>
      <c r="E14" s="84">
        <v>24707.0</v>
      </c>
      <c r="F14" s="84">
        <v>26240.0</v>
      </c>
      <c r="G14" s="84">
        <v>32043.0</v>
      </c>
      <c r="H14" s="84">
        <v>35636.0</v>
      </c>
      <c r="I14" s="84">
        <v>40063.0</v>
      </c>
      <c r="J14" s="84">
        <v>39782.0</v>
      </c>
      <c r="K14" s="84">
        <v>34312.0</v>
      </c>
      <c r="L14" s="84">
        <v>26688.0</v>
      </c>
      <c r="M14" s="84">
        <v>26949.0</v>
      </c>
      <c r="N14" s="84">
        <v>25951.0</v>
      </c>
    </row>
    <row r="15">
      <c r="B15" s="83">
        <v>2002.0</v>
      </c>
      <c r="C15" s="84">
        <v>28485.0</v>
      </c>
      <c r="D15" s="84">
        <v>28191.0</v>
      </c>
      <c r="E15" s="84">
        <v>27833.0</v>
      </c>
      <c r="F15" s="84">
        <v>28356.0</v>
      </c>
      <c r="G15" s="84">
        <v>32514.0</v>
      </c>
      <c r="H15" s="84">
        <v>36228.0</v>
      </c>
      <c r="I15" s="84">
        <v>39125.0</v>
      </c>
      <c r="J15" s="84">
        <v>39571.0</v>
      </c>
      <c r="K15" s="84">
        <v>37659.0</v>
      </c>
      <c r="L15" s="84">
        <v>31961.0</v>
      </c>
      <c r="M15" s="84">
        <v>25788.0</v>
      </c>
      <c r="N15" s="84">
        <v>27710.0</v>
      </c>
    </row>
    <row r="16">
      <c r="B16" s="83">
        <v>2003.0</v>
      </c>
      <c r="C16" s="84">
        <v>28850.0</v>
      </c>
      <c r="D16" s="84">
        <v>27922.0</v>
      </c>
      <c r="E16" s="84">
        <v>26026.0</v>
      </c>
      <c r="F16" s="84">
        <v>26518.0</v>
      </c>
      <c r="G16" s="84">
        <v>32880.0</v>
      </c>
      <c r="H16" s="84">
        <v>35810.0</v>
      </c>
      <c r="I16" s="84">
        <v>39133.0</v>
      </c>
      <c r="J16" s="84">
        <v>40214.0</v>
      </c>
      <c r="K16" s="84">
        <v>32876.0</v>
      </c>
      <c r="L16" s="84">
        <v>26372.0</v>
      </c>
      <c r="M16" s="84">
        <v>25204.0</v>
      </c>
      <c r="N16" s="84">
        <v>27259.0</v>
      </c>
    </row>
    <row r="17">
      <c r="B17" s="83">
        <v>2004.0</v>
      </c>
      <c r="C17" s="84">
        <v>29010.0</v>
      </c>
      <c r="D17" s="84">
        <v>27454.0</v>
      </c>
      <c r="E17" s="84">
        <v>23566.0</v>
      </c>
      <c r="F17" s="84">
        <v>24583.0</v>
      </c>
      <c r="G17" s="84">
        <v>32878.0</v>
      </c>
      <c r="H17" s="84">
        <v>36137.0</v>
      </c>
      <c r="I17" s="84">
        <v>39893.0</v>
      </c>
      <c r="J17" s="84">
        <v>39734.0</v>
      </c>
      <c r="K17" s="84">
        <v>36117.0</v>
      </c>
      <c r="L17" s="84">
        <v>27158.0</v>
      </c>
      <c r="M17" s="84">
        <v>26603.0</v>
      </c>
      <c r="N17" s="84">
        <v>29782.0</v>
      </c>
    </row>
    <row r="18">
      <c r="B18" s="83">
        <v>2005.0</v>
      </c>
      <c r="C18" s="84">
        <v>29072.0</v>
      </c>
      <c r="D18" s="84">
        <v>27128.0</v>
      </c>
      <c r="E18" s="84">
        <v>25247.0</v>
      </c>
      <c r="F18" s="84">
        <v>25656.0</v>
      </c>
      <c r="G18" s="84">
        <v>34261.0</v>
      </c>
      <c r="H18" s="84">
        <v>39437.0</v>
      </c>
      <c r="I18" s="84">
        <v>41306.0</v>
      </c>
      <c r="J18" s="84">
        <v>40771.0</v>
      </c>
      <c r="K18" s="84">
        <v>37772.0</v>
      </c>
      <c r="L18" s="84">
        <v>33042.0</v>
      </c>
      <c r="M18" s="84">
        <v>27333.0</v>
      </c>
      <c r="N18" s="84">
        <v>31764.0</v>
      </c>
    </row>
    <row r="19">
      <c r="B19" s="83">
        <v>2006.0</v>
      </c>
      <c r="C19" s="84">
        <v>26864.0</v>
      </c>
      <c r="D19" s="84">
        <v>28402.0</v>
      </c>
      <c r="E19" s="84">
        <v>25548.0</v>
      </c>
      <c r="F19" s="84">
        <v>31231.0</v>
      </c>
      <c r="G19" s="84">
        <v>36115.0</v>
      </c>
      <c r="H19" s="84">
        <v>37754.0</v>
      </c>
      <c r="I19" s="84">
        <v>42556.0</v>
      </c>
      <c r="J19" s="84">
        <v>42405.0</v>
      </c>
      <c r="K19" s="84">
        <v>33342.0</v>
      </c>
      <c r="L19" s="84">
        <v>33653.0</v>
      </c>
      <c r="M19" s="84">
        <v>29699.0</v>
      </c>
      <c r="N19" s="84">
        <v>30331.0</v>
      </c>
    </row>
    <row r="20">
      <c r="B20" s="83">
        <v>2007.0</v>
      </c>
      <c r="C20" s="84">
        <v>30141.0</v>
      </c>
      <c r="D20" s="84">
        <v>31028.0</v>
      </c>
      <c r="E20" s="84">
        <v>25629.0</v>
      </c>
      <c r="F20" s="84">
        <v>26746.0</v>
      </c>
      <c r="G20" s="84">
        <v>31495.0</v>
      </c>
      <c r="H20" s="84">
        <v>36775.0</v>
      </c>
      <c r="I20" s="84">
        <v>38965.0</v>
      </c>
      <c r="J20" s="84">
        <v>43165.0</v>
      </c>
      <c r="K20" s="84">
        <v>36887.0</v>
      </c>
      <c r="L20" s="84">
        <v>33537.0</v>
      </c>
      <c r="M20" s="84">
        <v>26610.0</v>
      </c>
      <c r="N20" s="84">
        <v>29560.0</v>
      </c>
    </row>
    <row r="21" ht="15.75" customHeight="1">
      <c r="B21" s="83">
        <v>2008.0</v>
      </c>
      <c r="C21" s="84">
        <v>31294.0</v>
      </c>
      <c r="D21" s="84">
        <v>30140.0</v>
      </c>
      <c r="E21" s="84">
        <v>28268.0</v>
      </c>
      <c r="F21" s="84">
        <v>27213.0</v>
      </c>
      <c r="G21" s="84">
        <v>33650.0</v>
      </c>
      <c r="H21" s="84">
        <v>38629.0</v>
      </c>
      <c r="I21" s="84">
        <v>41914.0</v>
      </c>
      <c r="J21" s="84">
        <v>43476.0</v>
      </c>
      <c r="K21" s="84">
        <v>34823.0</v>
      </c>
      <c r="L21" s="84">
        <v>27993.0</v>
      </c>
      <c r="M21" s="84">
        <v>27133.0</v>
      </c>
      <c r="N21" s="84">
        <v>32361.0</v>
      </c>
    </row>
    <row r="22" ht="15.75" customHeight="1">
      <c r="B22" s="83">
        <v>2009.0</v>
      </c>
      <c r="C22" s="84">
        <v>31870.21651674375</v>
      </c>
      <c r="D22" s="84">
        <v>29357.5470585435</v>
      </c>
      <c r="E22" s="84">
        <v>27928.306561067497</v>
      </c>
      <c r="F22" s="84">
        <v>27342.79610528675</v>
      </c>
      <c r="G22" s="84">
        <v>30765.164905974998</v>
      </c>
      <c r="H22" s="84">
        <v>41302.429908483246</v>
      </c>
      <c r="I22" s="84">
        <v>41465.272</v>
      </c>
      <c r="J22" s="84">
        <v>40392.93369667975</v>
      </c>
      <c r="K22" s="84">
        <v>33748.13228546603</v>
      </c>
      <c r="L22" s="84">
        <v>27269.83595718316</v>
      </c>
      <c r="M22" s="84">
        <v>26077.155752052695</v>
      </c>
      <c r="N22" s="84">
        <v>32027.600315534684</v>
      </c>
    </row>
    <row r="23" ht="15.75" customHeight="1">
      <c r="B23" s="83">
        <v>2010.0</v>
      </c>
      <c r="C23" s="84">
        <v>42495.74967407275</v>
      </c>
      <c r="D23" s="84">
        <v>37893.1171881335</v>
      </c>
      <c r="E23" s="84">
        <v>34099.30796106525</v>
      </c>
      <c r="F23" s="84">
        <v>30831.861481126252</v>
      </c>
      <c r="G23" s="84">
        <v>40925.527106998</v>
      </c>
      <c r="H23" s="84">
        <v>48883.32682263275</v>
      </c>
      <c r="I23" s="84">
        <v>49932.579910793</v>
      </c>
      <c r="J23" s="84">
        <v>53076.621909999994</v>
      </c>
      <c r="K23" s="84">
        <v>44536.423687298404</v>
      </c>
      <c r="L23" s="84">
        <v>33566.05255632051</v>
      </c>
      <c r="M23" s="84">
        <v>33815.98234530057</v>
      </c>
      <c r="N23" s="84">
        <v>37555.231023997796</v>
      </c>
    </row>
    <row r="24" ht="15.75" customHeight="1">
      <c r="B24" s="83">
        <v>2011.0</v>
      </c>
      <c r="C24" s="84">
        <v>40445.45929637976</v>
      </c>
      <c r="D24" s="84">
        <v>38986.56205517406</v>
      </c>
      <c r="E24" s="84">
        <v>34366.405407337035</v>
      </c>
      <c r="F24" s="84">
        <v>33287.131692046176</v>
      </c>
      <c r="G24" s="84">
        <v>40417.07364082218</v>
      </c>
      <c r="H24" s="84">
        <v>48534.61047532244</v>
      </c>
      <c r="I24" s="84">
        <v>52612.66208391472</v>
      </c>
      <c r="J24" s="84">
        <v>53083.60935956962</v>
      </c>
      <c r="K24" s="84">
        <v>44750.01745400453</v>
      </c>
      <c r="L24" s="84">
        <v>36146.711612588086</v>
      </c>
      <c r="M24" s="84">
        <v>34522.01701604691</v>
      </c>
      <c r="N24" s="84">
        <v>39242.4855853662</v>
      </c>
    </row>
    <row r="25" ht="15.75" customHeight="1">
      <c r="B25" s="83">
        <v>2012.0</v>
      </c>
      <c r="C25" s="84">
        <v>33842.303</v>
      </c>
      <c r="D25" s="84">
        <v>31830.66</v>
      </c>
      <c r="E25" s="84">
        <v>29140.979</v>
      </c>
      <c r="F25" s="84">
        <v>34423.618</v>
      </c>
      <c r="G25" s="84">
        <v>39911.426999999996</v>
      </c>
      <c r="H25" s="84">
        <v>48847.068999999996</v>
      </c>
      <c r="I25" s="84">
        <v>49847.517</v>
      </c>
      <c r="J25" s="84">
        <v>50246.133</v>
      </c>
      <c r="K25" s="84">
        <v>47241.858</v>
      </c>
      <c r="L25" s="84">
        <v>30623.088</v>
      </c>
      <c r="M25" s="84">
        <v>30312.402</v>
      </c>
      <c r="N25" s="84">
        <v>33281.505</v>
      </c>
    </row>
    <row r="26" ht="15.75" customHeight="1">
      <c r="B26" s="83">
        <v>2013.0</v>
      </c>
      <c r="C26" s="84">
        <v>35317.398283749506</v>
      </c>
      <c r="D26" s="84">
        <v>33891.1213071495</v>
      </c>
      <c r="E26" s="84">
        <v>32610.965614921508</v>
      </c>
      <c r="F26" s="84">
        <v>31552.569972491503</v>
      </c>
      <c r="G26" s="84">
        <v>36513.042112387506</v>
      </c>
      <c r="H26" s="84">
        <v>46218.68719631951</v>
      </c>
      <c r="I26" s="84">
        <v>47449.8503101855</v>
      </c>
      <c r="J26" s="84">
        <v>47647.39961639151</v>
      </c>
      <c r="K26" s="84">
        <v>45067.16590376151</v>
      </c>
      <c r="L26" s="84">
        <v>35909.08719014551</v>
      </c>
      <c r="M26" s="84">
        <v>33549.6434763715</v>
      </c>
      <c r="N26" s="84">
        <v>37044.8792624975</v>
      </c>
    </row>
    <row r="27" ht="15.75" customHeight="1">
      <c r="B27" s="83">
        <v>2014.0</v>
      </c>
      <c r="C27" s="84">
        <v>37845.281</v>
      </c>
      <c r="D27" s="84">
        <v>37136.556880000004</v>
      </c>
      <c r="E27" s="84">
        <v>36109.778999999995</v>
      </c>
      <c r="F27" s="84">
        <v>29294.300679999997</v>
      </c>
      <c r="G27" s="84">
        <v>36730.194</v>
      </c>
      <c r="H27" s="84">
        <v>41515.712</v>
      </c>
      <c r="I27" s="84">
        <v>45053.427879999996</v>
      </c>
      <c r="J27" s="84">
        <v>46076.233479999995</v>
      </c>
      <c r="K27" s="84">
        <v>42660.138719999995</v>
      </c>
      <c r="L27" s="84">
        <v>34267.451</v>
      </c>
      <c r="M27" s="84">
        <v>34554.224</v>
      </c>
      <c r="N27" s="84">
        <v>33526.53599999999</v>
      </c>
    </row>
    <row r="28" ht="15.75" customHeight="1">
      <c r="B28" s="83">
        <v>2015.0</v>
      </c>
      <c r="C28" s="84">
        <v>40231.51820922246</v>
      </c>
      <c r="D28" s="84">
        <v>38125.34842353326</v>
      </c>
      <c r="E28" s="84">
        <v>36927.13830822029</v>
      </c>
      <c r="F28" s="84">
        <v>31192.229516706462</v>
      </c>
      <c r="G28" s="84">
        <v>33906.83159687805</v>
      </c>
      <c r="H28" s="84">
        <v>45318.090080189235</v>
      </c>
      <c r="I28" s="84">
        <v>48894.00346622735</v>
      </c>
      <c r="J28" s="84">
        <v>47929.076844082345</v>
      </c>
      <c r="K28" s="84">
        <v>45258.990387713544</v>
      </c>
      <c r="L28" s="84">
        <v>35404.25454836</v>
      </c>
      <c r="M28" s="84">
        <v>32167.95484432995</v>
      </c>
      <c r="N28" s="84">
        <v>30846.9523886284</v>
      </c>
    </row>
    <row r="29" ht="15.75" customHeight="1">
      <c r="B29" s="83">
        <v>2016.0</v>
      </c>
      <c r="C29" s="84">
        <v>38748.229999999996</v>
      </c>
      <c r="D29" s="84">
        <v>36562.031</v>
      </c>
      <c r="E29" s="84">
        <v>32928.926999999996</v>
      </c>
      <c r="F29" s="84">
        <v>32909.973</v>
      </c>
      <c r="G29" s="84">
        <v>37424.912</v>
      </c>
      <c r="H29" s="84">
        <v>49559.55799999999</v>
      </c>
      <c r="I29" s="84">
        <v>51802.681000000004</v>
      </c>
      <c r="J29" s="84">
        <v>51882.93099999999</v>
      </c>
      <c r="K29" s="84">
        <v>45676.560000000005</v>
      </c>
      <c r="L29" s="84">
        <v>38354.744</v>
      </c>
      <c r="M29" s="84">
        <v>34484.872</v>
      </c>
      <c r="N29" s="84">
        <v>41533.675</v>
      </c>
    </row>
    <row r="30" ht="15.75" customHeight="1">
      <c r="A30" s="85" t="s">
        <v>160</v>
      </c>
      <c r="B30" s="83" t="s">
        <v>161</v>
      </c>
      <c r="C30" s="84">
        <v>40786.32107848709</v>
      </c>
      <c r="D30" s="84">
        <v>39769.571633235995</v>
      </c>
      <c r="E30" s="84">
        <v>35922.73659335975</v>
      </c>
      <c r="F30" s="84">
        <v>34670.57260157562</v>
      </c>
      <c r="G30" s="84">
        <v>39868.45721389358</v>
      </c>
      <c r="H30" s="84">
        <v>47893.182316631624</v>
      </c>
      <c r="I30" s="84">
        <v>52403.47839093525</v>
      </c>
      <c r="J30" s="84">
        <v>52103.81385005317</v>
      </c>
      <c r="K30" s="84">
        <v>46244.452802474414</v>
      </c>
      <c r="L30" s="84">
        <v>38021.889613002655</v>
      </c>
      <c r="M30" s="84">
        <v>35875.68411643156</v>
      </c>
      <c r="N30" s="84">
        <v>39984.58326929245</v>
      </c>
    </row>
    <row r="31" ht="15.75" customHeight="1">
      <c r="B31" s="83" t="s">
        <v>162</v>
      </c>
      <c r="C31" s="84">
        <v>41215.17706</v>
      </c>
      <c r="D31" s="84">
        <v>40329.9259</v>
      </c>
      <c r="E31" s="84">
        <v>35913.810604000006</v>
      </c>
      <c r="F31" s="84">
        <v>34630.609964999996</v>
      </c>
      <c r="G31" s="84">
        <v>39763.15904000001</v>
      </c>
      <c r="H31" s="84">
        <v>48300.95598000001</v>
      </c>
      <c r="I31" s="84">
        <v>52553.74579</v>
      </c>
      <c r="J31" s="84">
        <v>52486.321169999996</v>
      </c>
      <c r="K31" s="84">
        <v>46597.65288</v>
      </c>
      <c r="L31" s="84">
        <v>38299.63001500001</v>
      </c>
      <c r="M31" s="84">
        <v>36194.446171</v>
      </c>
      <c r="N31" s="84">
        <v>40855.469639999996</v>
      </c>
    </row>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9:A29"/>
  </mergeCells>
  <printOptions/>
  <pageMargins bottom="0.75" footer="0.0" header="0.0" left="0.5" right="0.5"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26" width="7.13"/>
  </cols>
  <sheetData>
    <row r="1">
      <c r="A1" s="72" t="s">
        <v>141</v>
      </c>
      <c r="B1" s="73"/>
      <c r="C1" s="73"/>
      <c r="D1" s="30"/>
      <c r="E1" s="30"/>
      <c r="F1" s="30"/>
      <c r="G1" s="30"/>
      <c r="H1" s="30"/>
      <c r="I1" s="30"/>
      <c r="J1" s="30"/>
      <c r="K1" s="30"/>
      <c r="L1" s="30"/>
      <c r="M1" s="30"/>
      <c r="N1" s="30"/>
    </row>
    <row r="2">
      <c r="A2" s="72" t="s">
        <v>142</v>
      </c>
      <c r="B2" s="73"/>
      <c r="C2" s="73"/>
      <c r="D2" s="30"/>
      <c r="E2" s="30"/>
      <c r="F2" s="30"/>
      <c r="G2" s="30"/>
      <c r="H2" s="30"/>
      <c r="I2" s="30"/>
      <c r="J2" s="30"/>
      <c r="K2" s="30"/>
      <c r="L2" s="30"/>
      <c r="M2" s="30"/>
      <c r="N2" s="30"/>
    </row>
    <row r="3">
      <c r="A3" s="72"/>
      <c r="B3" s="73"/>
      <c r="C3" s="73"/>
      <c r="D3" s="30"/>
      <c r="E3" s="30"/>
      <c r="F3" s="30"/>
      <c r="G3" s="30"/>
      <c r="H3" s="30"/>
      <c r="I3" s="30"/>
      <c r="J3" s="30"/>
      <c r="K3" s="30"/>
      <c r="L3" s="30"/>
      <c r="M3" s="30"/>
      <c r="N3" s="30"/>
    </row>
    <row r="4">
      <c r="A4" s="74" t="s">
        <v>170</v>
      </c>
      <c r="B4" s="30"/>
      <c r="C4" s="30"/>
      <c r="D4" s="75"/>
      <c r="E4" s="30"/>
      <c r="F4" s="30"/>
      <c r="G4" s="30"/>
      <c r="H4" s="30"/>
      <c r="I4" s="30"/>
      <c r="J4" s="30"/>
      <c r="K4" s="30"/>
      <c r="L4" s="30"/>
      <c r="M4" s="30"/>
      <c r="N4" s="30"/>
    </row>
    <row r="5">
      <c r="A5" s="74" t="s">
        <v>144</v>
      </c>
      <c r="B5" s="30"/>
      <c r="C5" s="30"/>
      <c r="D5" s="75"/>
      <c r="E5" s="30"/>
      <c r="F5" s="30"/>
      <c r="G5" s="30"/>
      <c r="H5" s="30"/>
      <c r="I5" s="30"/>
      <c r="J5" s="30"/>
      <c r="K5" s="30"/>
      <c r="L5" s="30"/>
      <c r="M5" s="30"/>
      <c r="N5" s="30"/>
    </row>
    <row r="6">
      <c r="A6" s="76" t="s">
        <v>145</v>
      </c>
      <c r="B6" s="30"/>
      <c r="C6" s="30"/>
      <c r="D6" s="30"/>
      <c r="E6" s="30"/>
      <c r="F6" s="30"/>
      <c r="G6" s="30"/>
      <c r="H6" s="30"/>
      <c r="I6" s="30"/>
      <c r="J6" s="30"/>
      <c r="K6" s="30"/>
      <c r="L6" s="30"/>
      <c r="M6" s="30"/>
      <c r="N6" s="30"/>
    </row>
    <row r="7">
      <c r="A7" s="77"/>
      <c r="B7" s="30"/>
      <c r="C7" s="30"/>
      <c r="D7" s="30"/>
      <c r="E7" s="30"/>
      <c r="F7" s="30"/>
      <c r="G7" s="30"/>
      <c r="H7" s="30"/>
      <c r="I7" s="30"/>
      <c r="J7" s="30"/>
      <c r="K7" s="30"/>
      <c r="L7" s="30"/>
      <c r="M7" s="30"/>
      <c r="N7" s="30"/>
    </row>
    <row r="8" ht="18.0" customHeight="1">
      <c r="A8" s="78" t="s">
        <v>19</v>
      </c>
      <c r="B8" s="79" t="s">
        <v>107</v>
      </c>
      <c r="C8" s="79" t="s">
        <v>147</v>
      </c>
      <c r="D8" s="79" t="s">
        <v>148</v>
      </c>
      <c r="E8" s="79" t="s">
        <v>149</v>
      </c>
      <c r="F8" s="79" t="s">
        <v>150</v>
      </c>
      <c r="G8" s="79" t="s">
        <v>151</v>
      </c>
      <c r="H8" s="79" t="s">
        <v>152</v>
      </c>
      <c r="I8" s="79" t="s">
        <v>153</v>
      </c>
      <c r="J8" s="79" t="s">
        <v>154</v>
      </c>
      <c r="K8" s="79" t="s">
        <v>155</v>
      </c>
      <c r="L8" s="79" t="s">
        <v>156</v>
      </c>
      <c r="M8" s="79" t="s">
        <v>157</v>
      </c>
      <c r="N8" s="79" t="s">
        <v>158</v>
      </c>
    </row>
    <row r="9">
      <c r="A9" s="80" t="s">
        <v>159</v>
      </c>
      <c r="B9" s="81">
        <v>1996.0</v>
      </c>
      <c r="C9" s="82" t="s">
        <v>167</v>
      </c>
      <c r="D9" s="82" t="s">
        <v>167</v>
      </c>
      <c r="E9" s="82" t="s">
        <v>167</v>
      </c>
      <c r="F9" s="82" t="s">
        <v>167</v>
      </c>
      <c r="G9" s="82" t="s">
        <v>167</v>
      </c>
      <c r="H9" s="82" t="s">
        <v>167</v>
      </c>
      <c r="I9" s="82" t="s">
        <v>167</v>
      </c>
      <c r="J9" s="82" t="s">
        <v>167</v>
      </c>
      <c r="K9" s="82" t="s">
        <v>167</v>
      </c>
      <c r="L9" s="82" t="s">
        <v>167</v>
      </c>
      <c r="M9" s="82" t="s">
        <v>167</v>
      </c>
      <c r="N9" s="82" t="s">
        <v>167</v>
      </c>
    </row>
    <row r="10">
      <c r="B10" s="83">
        <v>1997.0</v>
      </c>
      <c r="C10" s="84" t="s">
        <v>167</v>
      </c>
      <c r="D10" s="84" t="s">
        <v>167</v>
      </c>
      <c r="E10" s="84" t="s">
        <v>167</v>
      </c>
      <c r="F10" s="84" t="s">
        <v>167</v>
      </c>
      <c r="G10" s="84" t="s">
        <v>167</v>
      </c>
      <c r="H10" s="84" t="s">
        <v>167</v>
      </c>
      <c r="I10" s="84" t="s">
        <v>167</v>
      </c>
      <c r="J10" s="84" t="s">
        <v>167</v>
      </c>
      <c r="K10" s="84" t="s">
        <v>167</v>
      </c>
      <c r="L10" s="84" t="s">
        <v>167</v>
      </c>
      <c r="M10" s="84" t="s">
        <v>167</v>
      </c>
      <c r="N10" s="84" t="s">
        <v>167</v>
      </c>
    </row>
    <row r="11">
      <c r="B11" s="83">
        <v>1998.0</v>
      </c>
      <c r="C11" s="84" t="s">
        <v>167</v>
      </c>
      <c r="D11" s="84" t="s">
        <v>167</v>
      </c>
      <c r="E11" s="84" t="s">
        <v>167</v>
      </c>
      <c r="F11" s="84" t="s">
        <v>167</v>
      </c>
      <c r="G11" s="84" t="s">
        <v>167</v>
      </c>
      <c r="H11" s="84" t="s">
        <v>167</v>
      </c>
      <c r="I11" s="84" t="s">
        <v>167</v>
      </c>
      <c r="J11" s="84" t="s">
        <v>167</v>
      </c>
      <c r="K11" s="84" t="s">
        <v>167</v>
      </c>
      <c r="L11" s="84" t="s">
        <v>167</v>
      </c>
      <c r="M11" s="84" t="s">
        <v>167</v>
      </c>
      <c r="N11" s="84" t="s">
        <v>167</v>
      </c>
    </row>
    <row r="12">
      <c r="B12" s="83">
        <v>1999.0</v>
      </c>
      <c r="C12" s="84" t="s">
        <v>167</v>
      </c>
      <c r="D12" s="84" t="s">
        <v>167</v>
      </c>
      <c r="E12" s="84" t="s">
        <v>167</v>
      </c>
      <c r="F12" s="84" t="s">
        <v>167</v>
      </c>
      <c r="G12" s="84" t="s">
        <v>167</v>
      </c>
      <c r="H12" s="84" t="s">
        <v>167</v>
      </c>
      <c r="I12" s="84" t="s">
        <v>167</v>
      </c>
      <c r="J12" s="84" t="s">
        <v>167</v>
      </c>
      <c r="K12" s="84" t="s">
        <v>167</v>
      </c>
      <c r="L12" s="84" t="s">
        <v>167</v>
      </c>
      <c r="M12" s="84" t="s">
        <v>167</v>
      </c>
      <c r="N12" s="84" t="s">
        <v>167</v>
      </c>
    </row>
    <row r="13">
      <c r="B13" s="83">
        <v>2000.0</v>
      </c>
      <c r="C13" s="84" t="s">
        <v>167</v>
      </c>
      <c r="D13" s="84" t="s">
        <v>167</v>
      </c>
      <c r="E13" s="84" t="s">
        <v>167</v>
      </c>
      <c r="F13" s="84" t="s">
        <v>167</v>
      </c>
      <c r="G13" s="84" t="s">
        <v>167</v>
      </c>
      <c r="H13" s="84" t="s">
        <v>167</v>
      </c>
      <c r="I13" s="84" t="s">
        <v>167</v>
      </c>
      <c r="J13" s="84" t="s">
        <v>167</v>
      </c>
      <c r="K13" s="84" t="s">
        <v>167</v>
      </c>
      <c r="L13" s="84" t="s">
        <v>167</v>
      </c>
      <c r="M13" s="84" t="s">
        <v>167</v>
      </c>
      <c r="N13" s="84" t="s">
        <v>167</v>
      </c>
    </row>
    <row r="14">
      <c r="B14" s="83">
        <v>2001.0</v>
      </c>
      <c r="C14" s="84" t="s">
        <v>167</v>
      </c>
      <c r="D14" s="84" t="s">
        <v>167</v>
      </c>
      <c r="E14" s="84" t="s">
        <v>167</v>
      </c>
      <c r="F14" s="84" t="s">
        <v>167</v>
      </c>
      <c r="G14" s="84" t="s">
        <v>167</v>
      </c>
      <c r="H14" s="84" t="s">
        <v>167</v>
      </c>
      <c r="I14" s="84" t="s">
        <v>167</v>
      </c>
      <c r="J14" s="84" t="s">
        <v>167</v>
      </c>
      <c r="K14" s="84" t="s">
        <v>167</v>
      </c>
      <c r="L14" s="84" t="s">
        <v>167</v>
      </c>
      <c r="M14" s="84" t="s">
        <v>167</v>
      </c>
      <c r="N14" s="84" t="s">
        <v>167</v>
      </c>
    </row>
    <row r="15">
      <c r="B15" s="83">
        <v>2002.0</v>
      </c>
      <c r="C15" s="84" t="s">
        <v>167</v>
      </c>
      <c r="D15" s="84" t="s">
        <v>167</v>
      </c>
      <c r="E15" s="84" t="s">
        <v>167</v>
      </c>
      <c r="F15" s="84" t="s">
        <v>167</v>
      </c>
      <c r="G15" s="84" t="s">
        <v>167</v>
      </c>
      <c r="H15" s="84" t="s">
        <v>167</v>
      </c>
      <c r="I15" s="84" t="s">
        <v>167</v>
      </c>
      <c r="J15" s="84" t="s">
        <v>167</v>
      </c>
      <c r="K15" s="84" t="s">
        <v>167</v>
      </c>
      <c r="L15" s="84" t="s">
        <v>167</v>
      </c>
      <c r="M15" s="84" t="s">
        <v>167</v>
      </c>
      <c r="N15" s="84" t="s">
        <v>167</v>
      </c>
    </row>
    <row r="16">
      <c r="B16" s="83">
        <v>2003.0</v>
      </c>
      <c r="C16" s="84" t="s">
        <v>167</v>
      </c>
      <c r="D16" s="84" t="s">
        <v>167</v>
      </c>
      <c r="E16" s="84" t="s">
        <v>167</v>
      </c>
      <c r="F16" s="84" t="s">
        <v>167</v>
      </c>
      <c r="G16" s="84" t="s">
        <v>167</v>
      </c>
      <c r="H16" s="84" t="s">
        <v>167</v>
      </c>
      <c r="I16" s="84" t="s">
        <v>167</v>
      </c>
      <c r="J16" s="84" t="s">
        <v>167</v>
      </c>
      <c r="K16" s="84" t="s">
        <v>167</v>
      </c>
      <c r="L16" s="84" t="s">
        <v>167</v>
      </c>
      <c r="M16" s="84" t="s">
        <v>167</v>
      </c>
      <c r="N16" s="84" t="s">
        <v>167</v>
      </c>
    </row>
    <row r="17">
      <c r="B17" s="83">
        <v>2004.0</v>
      </c>
      <c r="C17" s="84" t="s">
        <v>167</v>
      </c>
      <c r="D17" s="84" t="s">
        <v>167</v>
      </c>
      <c r="E17" s="84" t="s">
        <v>167</v>
      </c>
      <c r="F17" s="84" t="s">
        <v>167</v>
      </c>
      <c r="G17" s="84" t="s">
        <v>167</v>
      </c>
      <c r="H17" s="84" t="s">
        <v>167</v>
      </c>
      <c r="I17" s="84" t="s">
        <v>167</v>
      </c>
      <c r="J17" s="84" t="s">
        <v>167</v>
      </c>
      <c r="K17" s="84" t="s">
        <v>167</v>
      </c>
      <c r="L17" s="84" t="s">
        <v>167</v>
      </c>
      <c r="M17" s="84" t="s">
        <v>167</v>
      </c>
      <c r="N17" s="84" t="s">
        <v>167</v>
      </c>
    </row>
    <row r="18">
      <c r="B18" s="83">
        <v>2005.0</v>
      </c>
      <c r="C18" s="84" t="s">
        <v>167</v>
      </c>
      <c r="D18" s="84" t="s">
        <v>167</v>
      </c>
      <c r="E18" s="84" t="s">
        <v>167</v>
      </c>
      <c r="F18" s="84" t="s">
        <v>167</v>
      </c>
      <c r="G18" s="84" t="s">
        <v>167</v>
      </c>
      <c r="H18" s="84" t="s">
        <v>167</v>
      </c>
      <c r="I18" s="84" t="s">
        <v>167</v>
      </c>
      <c r="J18" s="84" t="s">
        <v>167</v>
      </c>
      <c r="K18" s="84" t="s">
        <v>167</v>
      </c>
      <c r="L18" s="84" t="s">
        <v>167</v>
      </c>
      <c r="M18" s="84" t="s">
        <v>167</v>
      </c>
      <c r="N18" s="84" t="s">
        <v>167</v>
      </c>
    </row>
    <row r="19">
      <c r="B19" s="83">
        <v>2006.0</v>
      </c>
      <c r="C19" s="84" t="s">
        <v>167</v>
      </c>
      <c r="D19" s="84" t="s">
        <v>167</v>
      </c>
      <c r="E19" s="84" t="s">
        <v>167</v>
      </c>
      <c r="F19" s="84" t="s">
        <v>167</v>
      </c>
      <c r="G19" s="84" t="s">
        <v>167</v>
      </c>
      <c r="H19" s="84" t="s">
        <v>167</v>
      </c>
      <c r="I19" s="84" t="s">
        <v>167</v>
      </c>
      <c r="J19" s="84" t="s">
        <v>167</v>
      </c>
      <c r="K19" s="84" t="s">
        <v>167</v>
      </c>
      <c r="L19" s="84" t="s">
        <v>167</v>
      </c>
      <c r="M19" s="84" t="s">
        <v>167</v>
      </c>
      <c r="N19" s="84" t="s">
        <v>167</v>
      </c>
    </row>
    <row r="20">
      <c r="B20" s="83">
        <v>2007.0</v>
      </c>
      <c r="C20" s="84" t="s">
        <v>167</v>
      </c>
      <c r="D20" s="84" t="s">
        <v>167</v>
      </c>
      <c r="E20" s="84" t="s">
        <v>167</v>
      </c>
      <c r="F20" s="84" t="s">
        <v>167</v>
      </c>
      <c r="G20" s="84" t="s">
        <v>167</v>
      </c>
      <c r="H20" s="84" t="s">
        <v>167</v>
      </c>
      <c r="I20" s="84" t="s">
        <v>167</v>
      </c>
      <c r="J20" s="84" t="s">
        <v>167</v>
      </c>
      <c r="K20" s="84" t="s">
        <v>167</v>
      </c>
      <c r="L20" s="84" t="s">
        <v>167</v>
      </c>
      <c r="M20" s="84" t="s">
        <v>167</v>
      </c>
      <c r="N20" s="84" t="s">
        <v>167</v>
      </c>
    </row>
    <row r="21" ht="15.75" customHeight="1">
      <c r="B21" s="83">
        <v>2008.0</v>
      </c>
      <c r="C21" s="84" t="s">
        <v>167</v>
      </c>
      <c r="D21" s="84" t="s">
        <v>167</v>
      </c>
      <c r="E21" s="84" t="s">
        <v>167</v>
      </c>
      <c r="F21" s="84" t="s">
        <v>167</v>
      </c>
      <c r="G21" s="84" t="s">
        <v>167</v>
      </c>
      <c r="H21" s="84" t="s">
        <v>167</v>
      </c>
      <c r="I21" s="84" t="s">
        <v>167</v>
      </c>
      <c r="J21" s="84" t="s">
        <v>167</v>
      </c>
      <c r="K21" s="84" t="s">
        <v>167</v>
      </c>
      <c r="L21" s="84" t="s">
        <v>167</v>
      </c>
      <c r="M21" s="84" t="s">
        <v>167</v>
      </c>
      <c r="N21" s="84" t="s">
        <v>167</v>
      </c>
    </row>
    <row r="22" ht="15.75" customHeight="1">
      <c r="B22" s="83">
        <v>2009.0</v>
      </c>
      <c r="C22" s="84" t="s">
        <v>167</v>
      </c>
      <c r="D22" s="84" t="s">
        <v>167</v>
      </c>
      <c r="E22" s="84" t="s">
        <v>167</v>
      </c>
      <c r="F22" s="84" t="s">
        <v>167</v>
      </c>
      <c r="G22" s="84" t="s">
        <v>167</v>
      </c>
      <c r="H22" s="84" t="s">
        <v>167</v>
      </c>
      <c r="I22" s="84" t="s">
        <v>167</v>
      </c>
      <c r="J22" s="84" t="s">
        <v>167</v>
      </c>
      <c r="K22" s="84" t="s">
        <v>167</v>
      </c>
      <c r="L22" s="84" t="s">
        <v>167</v>
      </c>
      <c r="M22" s="84" t="s">
        <v>167</v>
      </c>
      <c r="N22" s="84" t="s">
        <v>167</v>
      </c>
    </row>
    <row r="23" ht="15.75" customHeight="1">
      <c r="B23" s="83">
        <v>2010.0</v>
      </c>
      <c r="C23" s="84">
        <v>109179.214</v>
      </c>
      <c r="D23" s="84">
        <v>104915.345</v>
      </c>
      <c r="E23" s="84">
        <v>95014.774</v>
      </c>
      <c r="F23" s="84">
        <v>88409.15</v>
      </c>
      <c r="G23" s="84">
        <v>110783.36600000001</v>
      </c>
      <c r="H23" s="84">
        <v>126201.946</v>
      </c>
      <c r="I23" s="84">
        <v>136465.117</v>
      </c>
      <c r="J23" s="84">
        <v>131946.462</v>
      </c>
      <c r="K23" s="84">
        <v>127681.899</v>
      </c>
      <c r="L23" s="84">
        <v>85652.149</v>
      </c>
      <c r="M23" s="84">
        <v>90313.391</v>
      </c>
      <c r="N23" s="84">
        <v>115535.0</v>
      </c>
    </row>
    <row r="24" ht="15.75" customHeight="1">
      <c r="B24" s="83">
        <v>2011.0</v>
      </c>
      <c r="C24" s="84">
        <v>113912.0</v>
      </c>
      <c r="D24" s="84">
        <v>109621.0</v>
      </c>
      <c r="E24" s="84">
        <v>99956.0</v>
      </c>
      <c r="F24" s="84">
        <v>92104.0</v>
      </c>
      <c r="G24" s="84">
        <v>103609.0</v>
      </c>
      <c r="H24" s="84">
        <v>139967.0</v>
      </c>
      <c r="I24" s="84">
        <v>148941.0</v>
      </c>
      <c r="J24" s="84">
        <v>143584.0</v>
      </c>
      <c r="K24" s="84">
        <v>126463.0</v>
      </c>
      <c r="L24" s="84">
        <v>101712.0</v>
      </c>
      <c r="M24" s="84">
        <v>108310.0</v>
      </c>
      <c r="N24" s="84">
        <v>122418.0</v>
      </c>
    </row>
    <row r="25" ht="15.75" customHeight="1">
      <c r="B25" s="83">
        <v>2012.0</v>
      </c>
      <c r="C25" s="84">
        <v>122565.442</v>
      </c>
      <c r="D25" s="84">
        <v>113997.637</v>
      </c>
      <c r="E25" s="84">
        <v>107528.11</v>
      </c>
      <c r="F25" s="84">
        <v>97821.804</v>
      </c>
      <c r="G25" s="84">
        <v>130557.665</v>
      </c>
      <c r="H25" s="84">
        <v>147915.071</v>
      </c>
      <c r="I25" s="84">
        <v>154338.726</v>
      </c>
      <c r="J25" s="84">
        <v>144486.456</v>
      </c>
      <c r="K25" s="84">
        <v>129958.527</v>
      </c>
      <c r="L25" s="84">
        <v>98761.609</v>
      </c>
      <c r="M25" s="84">
        <v>107454.811</v>
      </c>
      <c r="N25" s="84">
        <v>109947.899</v>
      </c>
    </row>
    <row r="26" ht="15.75" customHeight="1">
      <c r="B26" s="83">
        <v>2013.0</v>
      </c>
      <c r="C26" s="84">
        <v>126725.0</v>
      </c>
      <c r="D26" s="84">
        <v>118740.0</v>
      </c>
      <c r="E26" s="84">
        <v>109671.0</v>
      </c>
      <c r="F26" s="84">
        <v>101046.0</v>
      </c>
      <c r="G26" s="84">
        <v>129053.0</v>
      </c>
      <c r="H26" s="84">
        <v>139781.0</v>
      </c>
      <c r="I26" s="84">
        <v>157509.0</v>
      </c>
      <c r="J26" s="84">
        <v>137625.0</v>
      </c>
      <c r="K26" s="84">
        <v>143461.0</v>
      </c>
      <c r="L26" s="84">
        <v>108826.0</v>
      </c>
      <c r="M26" s="84">
        <v>114699.0</v>
      </c>
      <c r="N26" s="84">
        <v>124072.0</v>
      </c>
    </row>
    <row r="27" ht="15.75" customHeight="1">
      <c r="B27" s="83">
        <v>2014.0</v>
      </c>
      <c r="C27" s="84">
        <v>140510.233</v>
      </c>
      <c r="D27" s="84">
        <v>129690.523</v>
      </c>
      <c r="E27" s="84">
        <v>126638.86</v>
      </c>
      <c r="F27" s="84">
        <v>99179.552</v>
      </c>
      <c r="G27" s="84">
        <v>119741.906</v>
      </c>
      <c r="H27" s="84">
        <v>141677.933</v>
      </c>
      <c r="I27" s="84">
        <v>139379.87</v>
      </c>
      <c r="J27" s="84">
        <v>133390.98</v>
      </c>
      <c r="K27" s="84">
        <v>138157.144</v>
      </c>
      <c r="L27" s="84">
        <v>95919.772</v>
      </c>
      <c r="M27" s="84">
        <v>120847.897</v>
      </c>
      <c r="N27" s="84">
        <v>114047.334</v>
      </c>
    </row>
    <row r="28" ht="15.75" customHeight="1">
      <c r="B28" s="83">
        <v>2015.0</v>
      </c>
      <c r="C28" s="84">
        <v>136197.0</v>
      </c>
      <c r="D28" s="84">
        <v>143129.0</v>
      </c>
      <c r="E28" s="84">
        <v>125701.0</v>
      </c>
      <c r="F28" s="84">
        <v>96382.0</v>
      </c>
      <c r="G28" s="84">
        <v>120840.0</v>
      </c>
      <c r="H28" s="84">
        <v>137287.0</v>
      </c>
      <c r="I28" s="84">
        <v>143633.0</v>
      </c>
      <c r="J28" s="84">
        <v>139649.0</v>
      </c>
      <c r="K28" s="84">
        <v>141209.0</v>
      </c>
      <c r="L28" s="84">
        <v>94824.0</v>
      </c>
      <c r="M28" s="84">
        <v>104505.0</v>
      </c>
      <c r="N28" s="84">
        <v>104494.0</v>
      </c>
    </row>
    <row r="29" ht="15.75" customHeight="1">
      <c r="B29" s="83">
        <v>2016.0</v>
      </c>
      <c r="C29" s="84">
        <v>129775.0</v>
      </c>
      <c r="D29" s="84">
        <v>121307.0</v>
      </c>
      <c r="E29" s="84">
        <v>106497.0</v>
      </c>
      <c r="F29" s="84">
        <v>99868.0</v>
      </c>
      <c r="G29" s="84">
        <v>121539.0</v>
      </c>
      <c r="H29" s="84">
        <v>134752.0</v>
      </c>
      <c r="I29" s="84">
        <v>150826.0</v>
      </c>
      <c r="J29" s="84">
        <v>152177.0</v>
      </c>
      <c r="K29" s="84">
        <v>142092.0</v>
      </c>
      <c r="L29" s="84">
        <v>102277.0</v>
      </c>
      <c r="M29" s="84">
        <v>105171.0</v>
      </c>
      <c r="N29" s="84">
        <v>131021.0</v>
      </c>
    </row>
    <row r="30" ht="15.75" customHeight="1">
      <c r="A30" s="85" t="s">
        <v>160</v>
      </c>
      <c r="B30" s="83" t="s">
        <v>161</v>
      </c>
      <c r="C30" s="84">
        <v>131391.0</v>
      </c>
      <c r="D30" s="84">
        <v>125630.0</v>
      </c>
      <c r="E30" s="84">
        <v>115099.0</v>
      </c>
      <c r="F30" s="84">
        <v>105560.0</v>
      </c>
      <c r="G30" s="84">
        <v>120074.0</v>
      </c>
      <c r="H30" s="84">
        <v>144469.0</v>
      </c>
      <c r="I30" s="84">
        <v>152999.0</v>
      </c>
      <c r="J30" s="84">
        <v>148808.0</v>
      </c>
      <c r="K30" s="84">
        <v>129257.0</v>
      </c>
      <c r="L30" s="84">
        <v>107258.0</v>
      </c>
      <c r="M30" s="84">
        <v>111523.0</v>
      </c>
      <c r="N30" s="84">
        <v>125798.0</v>
      </c>
    </row>
    <row r="31" ht="15.75" customHeight="1">
      <c r="B31" s="83" t="s">
        <v>162</v>
      </c>
      <c r="C31" s="84">
        <v>132652.0</v>
      </c>
      <c r="D31" s="84">
        <v>126874.0</v>
      </c>
      <c r="E31" s="84">
        <v>115332.0</v>
      </c>
      <c r="F31" s="84">
        <v>110453.0</v>
      </c>
      <c r="G31" s="84">
        <v>121060.0</v>
      </c>
      <c r="H31" s="84">
        <v>145187.0</v>
      </c>
      <c r="I31" s="84">
        <v>153951.0</v>
      </c>
      <c r="J31" s="84">
        <v>149526.0</v>
      </c>
      <c r="K31" s="84">
        <v>129112.0</v>
      </c>
      <c r="L31" s="84">
        <v>110657.0</v>
      </c>
      <c r="M31" s="84">
        <v>112483.0</v>
      </c>
      <c r="N31" s="84">
        <v>127154.0</v>
      </c>
    </row>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9:A29"/>
  </mergeCells>
  <printOptions/>
  <pageMargins bottom="0.75" footer="0.0" header="0.0" left="0.5" right="0.5"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26" width="7.25"/>
  </cols>
  <sheetData>
    <row r="1">
      <c r="A1" s="72" t="s">
        <v>141</v>
      </c>
      <c r="B1" s="73"/>
      <c r="C1" s="73"/>
      <c r="D1" s="30"/>
      <c r="E1" s="30"/>
      <c r="F1" s="30"/>
      <c r="G1" s="30"/>
      <c r="H1" s="30"/>
      <c r="I1" s="30"/>
      <c r="J1" s="30"/>
      <c r="K1" s="30"/>
      <c r="L1" s="30"/>
      <c r="M1" s="30"/>
      <c r="N1" s="30"/>
    </row>
    <row r="2">
      <c r="A2" s="72" t="s">
        <v>142</v>
      </c>
      <c r="B2" s="73"/>
      <c r="C2" s="73"/>
      <c r="D2" s="30"/>
      <c r="E2" s="30"/>
      <c r="F2" s="30"/>
      <c r="G2" s="30"/>
      <c r="H2" s="30"/>
      <c r="I2" s="30"/>
      <c r="J2" s="30"/>
      <c r="K2" s="30"/>
      <c r="L2" s="30"/>
      <c r="M2" s="30"/>
      <c r="N2" s="30"/>
    </row>
    <row r="3">
      <c r="A3" s="72"/>
      <c r="B3" s="73"/>
      <c r="C3" s="73"/>
      <c r="D3" s="30"/>
      <c r="E3" s="30"/>
      <c r="F3" s="30"/>
      <c r="G3" s="30"/>
      <c r="H3" s="30"/>
      <c r="I3" s="30"/>
      <c r="J3" s="30"/>
      <c r="K3" s="30"/>
      <c r="L3" s="30"/>
      <c r="M3" s="30"/>
      <c r="N3" s="30"/>
    </row>
    <row r="4">
      <c r="A4" s="74" t="s">
        <v>171</v>
      </c>
      <c r="B4" s="30"/>
      <c r="C4" s="30"/>
      <c r="D4" s="75"/>
      <c r="E4" s="30"/>
      <c r="F4" s="30"/>
      <c r="G4" s="30"/>
      <c r="H4" s="30"/>
      <c r="I4" s="30"/>
      <c r="J4" s="30"/>
      <c r="K4" s="30"/>
      <c r="L4" s="30"/>
      <c r="M4" s="30"/>
      <c r="N4" s="30"/>
    </row>
    <row r="5">
      <c r="A5" s="74" t="s">
        <v>144</v>
      </c>
      <c r="B5" s="30"/>
      <c r="C5" s="30"/>
      <c r="D5" s="75"/>
      <c r="E5" s="30"/>
      <c r="F5" s="30"/>
      <c r="G5" s="30"/>
      <c r="H5" s="30"/>
      <c r="I5" s="30"/>
      <c r="J5" s="30"/>
      <c r="K5" s="30"/>
      <c r="L5" s="30"/>
      <c r="M5" s="30"/>
      <c r="N5" s="30"/>
    </row>
    <row r="6">
      <c r="A6" s="73" t="s">
        <v>145</v>
      </c>
      <c r="B6" s="30"/>
      <c r="C6" s="30"/>
      <c r="D6" s="30"/>
      <c r="E6" s="30"/>
      <c r="F6" s="30"/>
      <c r="G6" s="30"/>
      <c r="H6" s="30"/>
      <c r="I6" s="30"/>
      <c r="J6" s="30"/>
      <c r="K6" s="30"/>
      <c r="L6" s="30"/>
      <c r="M6" s="30"/>
      <c r="N6" s="30"/>
    </row>
    <row r="7">
      <c r="A7" s="87"/>
      <c r="B7" s="87"/>
      <c r="C7" s="87"/>
      <c r="D7" s="87"/>
      <c r="E7" s="87"/>
      <c r="F7" s="87"/>
      <c r="G7" s="87"/>
      <c r="H7" s="87"/>
      <c r="I7" s="87"/>
      <c r="J7" s="87"/>
      <c r="K7" s="87"/>
      <c r="L7" s="87"/>
      <c r="M7" s="87"/>
      <c r="N7" s="87"/>
    </row>
    <row r="8" ht="18.0" customHeight="1">
      <c r="A8" s="88" t="s">
        <v>172</v>
      </c>
      <c r="B8" s="79" t="s">
        <v>107</v>
      </c>
      <c r="C8" s="79" t="s">
        <v>147</v>
      </c>
      <c r="D8" s="79" t="s">
        <v>148</v>
      </c>
      <c r="E8" s="79" t="s">
        <v>149</v>
      </c>
      <c r="F8" s="79" t="s">
        <v>150</v>
      </c>
      <c r="G8" s="79" t="s">
        <v>151</v>
      </c>
      <c r="H8" s="79" t="s">
        <v>152</v>
      </c>
      <c r="I8" s="79" t="s">
        <v>153</v>
      </c>
      <c r="J8" s="79" t="s">
        <v>154</v>
      </c>
      <c r="K8" s="79" t="s">
        <v>155</v>
      </c>
      <c r="L8" s="79" t="s">
        <v>156</v>
      </c>
      <c r="M8" s="79" t="s">
        <v>157</v>
      </c>
      <c r="N8" s="79" t="s">
        <v>158</v>
      </c>
    </row>
    <row r="9">
      <c r="A9" s="80" t="s">
        <v>159</v>
      </c>
      <c r="B9" s="89">
        <v>1996.0</v>
      </c>
      <c r="C9" s="82">
        <v>41680.0</v>
      </c>
      <c r="D9" s="82">
        <v>41977.0</v>
      </c>
      <c r="E9" s="82">
        <v>39414.0</v>
      </c>
      <c r="F9" s="82">
        <v>35313.0</v>
      </c>
      <c r="G9" s="82">
        <v>41013.0</v>
      </c>
      <c r="H9" s="82">
        <v>41893.0</v>
      </c>
      <c r="I9" s="82">
        <v>44773.0</v>
      </c>
      <c r="J9" s="82">
        <v>44663.0</v>
      </c>
      <c r="K9" s="82">
        <v>43321.0</v>
      </c>
      <c r="L9" s="82">
        <v>36278.0</v>
      </c>
      <c r="M9" s="82">
        <v>38992.0</v>
      </c>
      <c r="N9" s="82">
        <v>39710.0</v>
      </c>
    </row>
    <row r="10">
      <c r="B10" s="85">
        <v>1997.0</v>
      </c>
      <c r="C10" s="84">
        <v>41208.0</v>
      </c>
      <c r="D10" s="84">
        <v>38891.0</v>
      </c>
      <c r="E10" s="84">
        <v>37662.0</v>
      </c>
      <c r="F10" s="84">
        <v>35284.0</v>
      </c>
      <c r="G10" s="84">
        <v>34101.0</v>
      </c>
      <c r="H10" s="84">
        <v>46477.0</v>
      </c>
      <c r="I10" s="84">
        <v>49269.0</v>
      </c>
      <c r="J10" s="84">
        <v>43964.0</v>
      </c>
      <c r="K10" s="84">
        <v>42487.0</v>
      </c>
      <c r="L10" s="84">
        <v>37597.0</v>
      </c>
      <c r="M10" s="84">
        <v>39602.0</v>
      </c>
      <c r="N10" s="84">
        <v>41178.0</v>
      </c>
    </row>
    <row r="11">
      <c r="B11" s="85">
        <v>1998.0</v>
      </c>
      <c r="C11" s="84">
        <v>40009.0</v>
      </c>
      <c r="D11" s="84">
        <v>39624.0</v>
      </c>
      <c r="E11" s="84">
        <v>39652.0</v>
      </c>
      <c r="F11" s="84">
        <v>35382.0</v>
      </c>
      <c r="G11" s="84">
        <v>40210.0</v>
      </c>
      <c r="H11" s="84">
        <v>47342.0</v>
      </c>
      <c r="I11" s="84">
        <v>49566.0</v>
      </c>
      <c r="J11" s="84">
        <v>47514.0</v>
      </c>
      <c r="K11" s="84">
        <v>42358.0</v>
      </c>
      <c r="L11" s="84">
        <v>36947.0</v>
      </c>
      <c r="M11" s="84">
        <v>38738.0</v>
      </c>
      <c r="N11" s="84">
        <v>41728.0</v>
      </c>
    </row>
    <row r="12">
      <c r="B12" s="85">
        <v>1999.0</v>
      </c>
      <c r="C12" s="84">
        <v>44199.0</v>
      </c>
      <c r="D12" s="84">
        <v>41263.0</v>
      </c>
      <c r="E12" s="84">
        <v>39883.0</v>
      </c>
      <c r="F12" s="84">
        <v>34260.0</v>
      </c>
      <c r="G12" s="84">
        <v>35911.0</v>
      </c>
      <c r="H12" s="84">
        <v>50127.0</v>
      </c>
      <c r="I12" s="84">
        <v>52855.0</v>
      </c>
      <c r="J12" s="84">
        <v>47762.0</v>
      </c>
      <c r="K12" s="84">
        <v>45913.0</v>
      </c>
      <c r="L12" s="84">
        <v>37120.0</v>
      </c>
      <c r="M12" s="84">
        <v>41314.0</v>
      </c>
      <c r="N12" s="84">
        <v>42166.0</v>
      </c>
    </row>
    <row r="13">
      <c r="B13" s="85">
        <v>2000.0</v>
      </c>
      <c r="C13" s="84">
        <v>45227.0</v>
      </c>
      <c r="D13" s="84">
        <v>42692.0</v>
      </c>
      <c r="E13" s="84">
        <v>38729.0</v>
      </c>
      <c r="F13" s="84">
        <v>36124.0</v>
      </c>
      <c r="G13" s="84">
        <v>44550.0</v>
      </c>
      <c r="H13" s="84">
        <v>50057.0</v>
      </c>
      <c r="I13" s="84">
        <v>46310.0</v>
      </c>
      <c r="J13" s="84">
        <v>49850.0</v>
      </c>
      <c r="K13" s="84">
        <v>48266.0</v>
      </c>
      <c r="L13" s="84">
        <v>39300.0</v>
      </c>
      <c r="M13" s="84">
        <v>41036.0</v>
      </c>
      <c r="N13" s="84">
        <v>43852.0</v>
      </c>
    </row>
    <row r="14">
      <c r="B14" s="85">
        <v>2001.0</v>
      </c>
      <c r="C14" s="84">
        <v>43553.0</v>
      </c>
      <c r="D14" s="84">
        <v>41919.0</v>
      </c>
      <c r="E14" s="84">
        <v>40636.0</v>
      </c>
      <c r="F14" s="84">
        <v>37191.0</v>
      </c>
      <c r="G14" s="84">
        <v>42368.0</v>
      </c>
      <c r="H14" s="84">
        <v>50289.0</v>
      </c>
      <c r="I14" s="84">
        <v>53569.0</v>
      </c>
      <c r="J14" s="84">
        <v>55949.0</v>
      </c>
      <c r="K14" s="84">
        <v>45703.0</v>
      </c>
      <c r="L14" s="84">
        <v>38398.0</v>
      </c>
      <c r="M14" s="84">
        <v>39576.0</v>
      </c>
      <c r="N14" s="84">
        <v>42540.0</v>
      </c>
    </row>
    <row r="15">
      <c r="B15" s="85">
        <v>2002.0</v>
      </c>
      <c r="C15" s="84">
        <v>42039.0</v>
      </c>
      <c r="D15" s="84">
        <v>41544.0</v>
      </c>
      <c r="E15" s="84">
        <v>39906.0</v>
      </c>
      <c r="F15" s="84">
        <v>42163.0</v>
      </c>
      <c r="G15" s="84">
        <v>41008.0</v>
      </c>
      <c r="H15" s="84">
        <v>51873.0</v>
      </c>
      <c r="I15" s="84">
        <v>55444.0</v>
      </c>
      <c r="J15" s="84">
        <v>55944.0</v>
      </c>
      <c r="K15" s="84">
        <v>49324.0</v>
      </c>
      <c r="L15" s="84">
        <v>43293.0</v>
      </c>
      <c r="M15" s="84">
        <v>40696.0</v>
      </c>
      <c r="N15" s="84">
        <v>44793.0</v>
      </c>
    </row>
    <row r="16">
      <c r="B16" s="85">
        <v>2003.0</v>
      </c>
      <c r="C16" s="84">
        <v>45987.0</v>
      </c>
      <c r="D16" s="84">
        <v>43800.0</v>
      </c>
      <c r="E16" s="84">
        <v>43249.0</v>
      </c>
      <c r="F16" s="84">
        <v>38921.0</v>
      </c>
      <c r="G16" s="84">
        <v>36648.0</v>
      </c>
      <c r="H16" s="84">
        <v>54827.0</v>
      </c>
      <c r="I16" s="84">
        <v>53509.0</v>
      </c>
      <c r="J16" s="84">
        <v>53540.0</v>
      </c>
      <c r="K16" s="84">
        <v>43123.0</v>
      </c>
      <c r="L16" s="84">
        <v>39225.0</v>
      </c>
      <c r="M16" s="84">
        <v>40197.0</v>
      </c>
      <c r="N16" s="84">
        <v>44257.0</v>
      </c>
    </row>
    <row r="17">
      <c r="B17" s="85">
        <v>2004.0</v>
      </c>
      <c r="C17" s="84">
        <v>66215.0</v>
      </c>
      <c r="D17" s="84">
        <v>62361.0</v>
      </c>
      <c r="E17" s="84">
        <v>58055.0</v>
      </c>
      <c r="F17" s="84">
        <v>54300.0</v>
      </c>
      <c r="G17" s="84">
        <v>64042.0</v>
      </c>
      <c r="H17" s="84">
        <v>76529.0</v>
      </c>
      <c r="I17" s="84">
        <v>82615.0</v>
      </c>
      <c r="J17" s="84">
        <v>79138.0</v>
      </c>
      <c r="K17" s="84">
        <v>73418.0</v>
      </c>
      <c r="L17" s="84">
        <v>56870.0</v>
      </c>
      <c r="M17" s="84">
        <v>60680.0</v>
      </c>
      <c r="N17" s="84">
        <v>67224.0</v>
      </c>
    </row>
    <row r="18">
      <c r="B18" s="85">
        <v>2005.0</v>
      </c>
      <c r="C18" s="84">
        <v>47041.0</v>
      </c>
      <c r="D18" s="84">
        <v>42949.0</v>
      </c>
      <c r="E18" s="84">
        <v>43487.0</v>
      </c>
      <c r="F18" s="84">
        <v>37399.0</v>
      </c>
      <c r="G18" s="84">
        <v>37543.0</v>
      </c>
      <c r="H18" s="84">
        <v>55720.0</v>
      </c>
      <c r="I18" s="84">
        <v>58960.0</v>
      </c>
      <c r="J18" s="84">
        <v>58009.0</v>
      </c>
      <c r="K18" s="84">
        <v>50704.0</v>
      </c>
      <c r="L18" s="84">
        <v>41854.0</v>
      </c>
      <c r="M18" s="84">
        <v>41875.0</v>
      </c>
      <c r="N18" s="84">
        <v>46828.0</v>
      </c>
    </row>
    <row r="19">
      <c r="B19" s="85">
        <v>2006.0</v>
      </c>
      <c r="C19" s="84">
        <v>43661.0</v>
      </c>
      <c r="D19" s="84">
        <v>43611.0</v>
      </c>
      <c r="E19" s="84">
        <v>42532.0</v>
      </c>
      <c r="F19" s="84">
        <v>37331.0</v>
      </c>
      <c r="G19" s="84">
        <v>46113.0</v>
      </c>
      <c r="H19" s="84">
        <v>52000.0</v>
      </c>
      <c r="I19" s="84">
        <v>59953.0</v>
      </c>
      <c r="J19" s="84">
        <v>63241.0</v>
      </c>
      <c r="K19" s="84">
        <v>43207.0</v>
      </c>
      <c r="L19" s="84">
        <v>40157.0</v>
      </c>
      <c r="M19" s="84">
        <v>41149.0</v>
      </c>
      <c r="N19" s="84">
        <v>44570.0</v>
      </c>
    </row>
    <row r="20">
      <c r="B20" s="85">
        <v>2007.0</v>
      </c>
      <c r="C20" s="84">
        <v>45002.0</v>
      </c>
      <c r="D20" s="84">
        <v>46697.0</v>
      </c>
      <c r="E20" s="84">
        <v>45901.0</v>
      </c>
      <c r="F20" s="84">
        <v>38936.0</v>
      </c>
      <c r="G20" s="84">
        <v>46586.0</v>
      </c>
      <c r="H20" s="84">
        <v>57272.0</v>
      </c>
      <c r="I20" s="84">
        <v>56073.0</v>
      </c>
      <c r="J20" s="84">
        <v>58314.0</v>
      </c>
      <c r="K20" s="84">
        <v>51463.0</v>
      </c>
      <c r="L20" s="84">
        <v>45066.0</v>
      </c>
      <c r="M20" s="84">
        <v>41766.0</v>
      </c>
      <c r="N20" s="84">
        <v>46024.0</v>
      </c>
    </row>
    <row r="21" ht="15.75" customHeight="1">
      <c r="B21" s="85">
        <v>2008.0</v>
      </c>
      <c r="C21" s="84">
        <v>46803.0</v>
      </c>
      <c r="D21" s="84">
        <v>44882.0</v>
      </c>
      <c r="E21" s="84">
        <v>40421.0</v>
      </c>
      <c r="F21" s="84">
        <v>37426.0</v>
      </c>
      <c r="G21" s="84">
        <v>40348.0</v>
      </c>
      <c r="H21" s="84">
        <v>58543.0</v>
      </c>
      <c r="I21" s="84">
        <v>55919.0</v>
      </c>
      <c r="J21" s="84">
        <v>50393.0</v>
      </c>
      <c r="K21" s="84">
        <v>50957.0</v>
      </c>
      <c r="L21" s="84">
        <v>39251.0</v>
      </c>
      <c r="M21" s="84">
        <v>42111.0</v>
      </c>
      <c r="N21" s="84">
        <v>45695.0</v>
      </c>
    </row>
    <row r="22" ht="15.75" customHeight="1">
      <c r="B22" s="85">
        <v>2009.0</v>
      </c>
      <c r="C22" s="84">
        <v>45046.5</v>
      </c>
      <c r="D22" s="84">
        <v>44457.1</v>
      </c>
      <c r="E22" s="84">
        <v>43148.3</v>
      </c>
      <c r="F22" s="84">
        <v>40609.1</v>
      </c>
      <c r="G22" s="84">
        <v>39260.4</v>
      </c>
      <c r="H22" s="84">
        <v>42851.4</v>
      </c>
      <c r="I22" s="84">
        <v>50319.4</v>
      </c>
      <c r="J22" s="84">
        <v>55943.8</v>
      </c>
      <c r="K22" s="84">
        <v>41778.1</v>
      </c>
      <c r="L22" s="84">
        <v>37997.5</v>
      </c>
      <c r="M22" s="84">
        <v>39746.2</v>
      </c>
      <c r="N22" s="84">
        <v>44864.4</v>
      </c>
    </row>
    <row r="23" ht="15.75" customHeight="1">
      <c r="B23" s="85">
        <v>2010.0</v>
      </c>
      <c r="C23" s="84">
        <v>43849.0</v>
      </c>
      <c r="D23" s="84">
        <v>42178.0</v>
      </c>
      <c r="E23" s="84">
        <v>39658.0</v>
      </c>
      <c r="F23" s="84">
        <v>36715.0</v>
      </c>
      <c r="G23" s="84">
        <v>50251.0</v>
      </c>
      <c r="H23" s="84">
        <v>54472.0</v>
      </c>
      <c r="I23" s="84">
        <v>60554.0</v>
      </c>
      <c r="J23" s="84">
        <v>56947.0</v>
      </c>
      <c r="K23" s="84">
        <v>57377.0</v>
      </c>
      <c r="L23" s="84">
        <v>39019.0</v>
      </c>
      <c r="M23" s="84">
        <v>39906.0</v>
      </c>
      <c r="N23" s="84">
        <v>45281.0</v>
      </c>
    </row>
    <row r="24" ht="15.75" customHeight="1">
      <c r="B24" s="85">
        <v>2011.0</v>
      </c>
      <c r="C24" s="84">
        <v>44812.0</v>
      </c>
      <c r="D24" s="84">
        <v>44527.0</v>
      </c>
      <c r="E24" s="84">
        <v>42594.0</v>
      </c>
      <c r="F24" s="84">
        <v>38797.0</v>
      </c>
      <c r="G24" s="84">
        <v>43988.0</v>
      </c>
      <c r="H24" s="84">
        <v>53980.0</v>
      </c>
      <c r="I24" s="84">
        <v>60262.0</v>
      </c>
      <c r="J24" s="84">
        <v>58820.0</v>
      </c>
      <c r="K24" s="84">
        <v>49743.0</v>
      </c>
      <c r="L24" s="84">
        <v>39643.0</v>
      </c>
      <c r="M24" s="84">
        <v>41389.0</v>
      </c>
      <c r="N24" s="84">
        <v>46788.0</v>
      </c>
    </row>
    <row r="25" ht="15.75" customHeight="1">
      <c r="B25" s="83">
        <v>2012.0</v>
      </c>
      <c r="C25" s="84">
        <v>43827.0</v>
      </c>
      <c r="D25" s="84">
        <v>40465.0</v>
      </c>
      <c r="E25" s="84">
        <v>40179.0</v>
      </c>
      <c r="F25" s="84">
        <v>37540.0</v>
      </c>
      <c r="G25" s="84">
        <v>48111.0</v>
      </c>
      <c r="H25" s="84">
        <v>57806.0</v>
      </c>
      <c r="I25" s="84">
        <v>58319.0</v>
      </c>
      <c r="J25" s="84">
        <v>55740.0</v>
      </c>
      <c r="K25" s="84">
        <v>49566.0</v>
      </c>
      <c r="L25" s="84">
        <v>38160.0</v>
      </c>
      <c r="M25" s="84">
        <v>41074.0</v>
      </c>
      <c r="N25" s="84">
        <v>42156.0</v>
      </c>
    </row>
    <row r="26" ht="15.75" customHeight="1">
      <c r="B26" s="83">
        <v>2013.0</v>
      </c>
      <c r="C26" s="90">
        <v>45545.2</v>
      </c>
      <c r="D26" s="90">
        <v>42847.7</v>
      </c>
      <c r="E26" s="90">
        <v>40778.7</v>
      </c>
      <c r="F26" s="90">
        <v>36990.5</v>
      </c>
      <c r="G26" s="90">
        <v>50413.9</v>
      </c>
      <c r="H26" s="90">
        <v>55154.9</v>
      </c>
      <c r="I26" s="90">
        <v>61334.8</v>
      </c>
      <c r="J26" s="90">
        <v>50286.7</v>
      </c>
      <c r="K26" s="90">
        <v>55652.6</v>
      </c>
      <c r="L26" s="90">
        <v>39522.4</v>
      </c>
      <c r="M26" s="90">
        <v>41695.6</v>
      </c>
      <c r="N26" s="90">
        <v>45908.1</v>
      </c>
    </row>
    <row r="27" ht="15.75" customHeight="1">
      <c r="B27" s="83">
        <v>2014.0</v>
      </c>
      <c r="C27" s="84">
        <v>47072.0</v>
      </c>
      <c r="D27" s="84">
        <v>43140.0</v>
      </c>
      <c r="E27" s="84">
        <v>43136.0</v>
      </c>
      <c r="F27" s="84">
        <v>35811.0</v>
      </c>
      <c r="G27" s="84">
        <v>39420.0</v>
      </c>
      <c r="H27" s="84">
        <v>48446.0</v>
      </c>
      <c r="I27" s="84">
        <v>53774.0</v>
      </c>
      <c r="J27" s="84">
        <v>49946.0</v>
      </c>
      <c r="K27" s="84">
        <v>53497.0</v>
      </c>
      <c r="L27" s="84">
        <v>38178.0</v>
      </c>
      <c r="M27" s="84">
        <v>40814.0</v>
      </c>
      <c r="N27" s="84">
        <v>42907.0</v>
      </c>
    </row>
    <row r="28" ht="15.75" customHeight="1">
      <c r="B28" s="83">
        <v>2015.0</v>
      </c>
      <c r="C28" s="90">
        <v>45231.0</v>
      </c>
      <c r="D28" s="90">
        <v>44252.0</v>
      </c>
      <c r="E28" s="90">
        <v>41970.0</v>
      </c>
      <c r="F28" s="90">
        <v>35976.0</v>
      </c>
      <c r="G28" s="90">
        <v>43829.0</v>
      </c>
      <c r="H28" s="90">
        <v>49023.0</v>
      </c>
      <c r="I28" s="90">
        <v>55575.0</v>
      </c>
      <c r="J28" s="90">
        <v>54759.0</v>
      </c>
      <c r="K28" s="90">
        <v>55426.0</v>
      </c>
      <c r="L28" s="90">
        <v>36335.0</v>
      </c>
      <c r="M28" s="90">
        <v>38729.0</v>
      </c>
      <c r="N28" s="90">
        <v>39411.0</v>
      </c>
    </row>
    <row r="29" ht="15.75" customHeight="1">
      <c r="B29" s="83">
        <v>2016.0</v>
      </c>
      <c r="C29" s="84">
        <v>42768.4</v>
      </c>
      <c r="D29" s="84">
        <v>42862.3</v>
      </c>
      <c r="E29" s="84">
        <v>38575.2</v>
      </c>
      <c r="F29" s="84">
        <v>37136.1</v>
      </c>
      <c r="G29" s="84">
        <v>44089.6</v>
      </c>
      <c r="H29" s="84">
        <v>46251.5</v>
      </c>
      <c r="I29" s="84">
        <v>55603.3</v>
      </c>
      <c r="J29" s="84">
        <v>57671.5</v>
      </c>
      <c r="K29" s="84">
        <v>52778.8</v>
      </c>
      <c r="L29" s="84">
        <v>37440.6</v>
      </c>
      <c r="M29" s="84">
        <v>39129.5</v>
      </c>
      <c r="N29" s="84">
        <v>43745.0</v>
      </c>
    </row>
    <row r="30" ht="15.75" customHeight="1">
      <c r="A30" s="85" t="s">
        <v>160</v>
      </c>
      <c r="B30" s="83" t="s">
        <v>161</v>
      </c>
      <c r="C30" s="84">
        <v>45756.0</v>
      </c>
      <c r="D30" s="84">
        <v>43291.0</v>
      </c>
      <c r="E30" s="84">
        <v>41875.0</v>
      </c>
      <c r="F30" s="84">
        <v>36109.0</v>
      </c>
      <c r="G30" s="84">
        <v>43524.0</v>
      </c>
      <c r="H30" s="84">
        <v>53031.0</v>
      </c>
      <c r="I30" s="84">
        <v>59660.0</v>
      </c>
      <c r="J30" s="84">
        <v>58200.0</v>
      </c>
      <c r="K30" s="84">
        <v>49570.0</v>
      </c>
      <c r="L30" s="84">
        <v>38777.0</v>
      </c>
      <c r="M30" s="84">
        <v>39883.0</v>
      </c>
      <c r="N30" s="84">
        <v>45002.0</v>
      </c>
    </row>
    <row r="31" ht="15.75" customHeight="1">
      <c r="B31" s="83" t="s">
        <v>162</v>
      </c>
      <c r="C31" s="84">
        <v>45562.0</v>
      </c>
      <c r="D31" s="84">
        <v>43238.0</v>
      </c>
      <c r="E31" s="84">
        <v>41804.0</v>
      </c>
      <c r="F31" s="84">
        <v>35961.0</v>
      </c>
      <c r="G31" s="84">
        <v>43285.0</v>
      </c>
      <c r="H31" s="84">
        <v>52870.0</v>
      </c>
      <c r="I31" s="84">
        <v>59536.0</v>
      </c>
      <c r="J31" s="84">
        <v>58081.0</v>
      </c>
      <c r="K31" s="84">
        <v>49394.0</v>
      </c>
      <c r="L31" s="84">
        <v>38577.0</v>
      </c>
      <c r="M31" s="84">
        <v>39713.0</v>
      </c>
      <c r="N31" s="84">
        <v>44744.0</v>
      </c>
    </row>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9:A29"/>
  </mergeCells>
  <printOptions/>
  <pageMargins bottom="0.75" footer="0.0" header="0.0" left="0.5" right="0.5"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40" width="7.63"/>
  </cols>
  <sheetData>
    <row r="1">
      <c r="A1" s="91" t="s">
        <v>173</v>
      </c>
      <c r="B1" s="91" t="s">
        <v>174</v>
      </c>
      <c r="C1" s="92"/>
      <c r="D1" s="92"/>
      <c r="E1" s="92"/>
      <c r="F1" s="92"/>
      <c r="G1" s="92"/>
      <c r="H1" s="92"/>
      <c r="I1" s="92"/>
      <c r="J1" s="92"/>
      <c r="K1" s="92"/>
      <c r="L1" s="92"/>
      <c r="M1" s="92"/>
      <c r="N1" s="92"/>
      <c r="O1" s="92"/>
      <c r="P1" s="92"/>
      <c r="Q1" s="92"/>
      <c r="R1" s="92"/>
      <c r="S1" s="92"/>
      <c r="T1" s="92"/>
      <c r="U1" s="92"/>
      <c r="V1" s="92"/>
      <c r="W1" s="92"/>
      <c r="X1" s="92"/>
      <c r="Y1" s="92"/>
      <c r="Z1" s="92"/>
      <c r="AA1" s="92"/>
      <c r="AB1" s="92"/>
      <c r="AC1" s="92"/>
      <c r="AD1" s="92"/>
      <c r="AE1" s="92"/>
      <c r="AF1" s="92"/>
      <c r="AG1" s="92"/>
      <c r="AH1" s="92"/>
      <c r="AI1" s="92"/>
      <c r="AJ1" s="92"/>
      <c r="AK1" s="92"/>
      <c r="AL1" s="92"/>
      <c r="AM1" s="92"/>
      <c r="AN1" s="92"/>
    </row>
    <row r="2">
      <c r="A2" s="91"/>
      <c r="B2" s="91"/>
      <c r="C2" s="93" t="s">
        <v>159</v>
      </c>
      <c r="D2" s="33"/>
      <c r="E2" s="33"/>
      <c r="F2" s="33"/>
      <c r="G2" s="33"/>
      <c r="H2" s="33"/>
      <c r="I2" s="33"/>
      <c r="J2" s="33"/>
      <c r="K2" s="33"/>
      <c r="L2" s="33"/>
      <c r="M2" s="33"/>
      <c r="N2" s="33"/>
      <c r="O2" s="33"/>
      <c r="P2" s="33"/>
      <c r="Q2" s="33"/>
      <c r="R2" s="33"/>
      <c r="S2" s="33"/>
      <c r="T2" s="33"/>
      <c r="U2" s="33"/>
      <c r="V2" s="33"/>
      <c r="W2" s="33"/>
      <c r="X2" s="33"/>
      <c r="Y2" s="33"/>
      <c r="Z2" s="33"/>
      <c r="AA2" s="33"/>
      <c r="AB2" s="33"/>
      <c r="AC2" s="34"/>
      <c r="AD2" s="93" t="s">
        <v>160</v>
      </c>
      <c r="AE2" s="33"/>
      <c r="AF2" s="33"/>
      <c r="AG2" s="33"/>
      <c r="AH2" s="33"/>
      <c r="AI2" s="33"/>
      <c r="AJ2" s="33"/>
      <c r="AK2" s="33"/>
      <c r="AL2" s="33"/>
      <c r="AM2" s="33"/>
      <c r="AN2" s="34"/>
    </row>
    <row r="3">
      <c r="A3" s="88"/>
      <c r="B3" s="88"/>
      <c r="C3" s="79">
        <v>1990.0</v>
      </c>
      <c r="D3" s="79">
        <v>1991.0</v>
      </c>
      <c r="E3" s="79">
        <v>1992.0</v>
      </c>
      <c r="F3" s="79">
        <v>1993.0</v>
      </c>
      <c r="G3" s="79">
        <v>1994.0</v>
      </c>
      <c r="H3" s="79">
        <v>1995.0</v>
      </c>
      <c r="I3" s="79">
        <v>1996.0</v>
      </c>
      <c r="J3" s="79">
        <v>1997.0</v>
      </c>
      <c r="K3" s="79">
        <v>1998.0</v>
      </c>
      <c r="L3" s="79">
        <v>1999.0</v>
      </c>
      <c r="M3" s="79">
        <v>2000.0</v>
      </c>
      <c r="N3" s="79">
        <v>2001.0</v>
      </c>
      <c r="O3" s="79">
        <v>2002.0</v>
      </c>
      <c r="P3" s="79">
        <v>2003.0</v>
      </c>
      <c r="Q3" s="79">
        <v>2004.0</v>
      </c>
      <c r="R3" s="79">
        <v>2005.0</v>
      </c>
      <c r="S3" s="79">
        <v>2006.0</v>
      </c>
      <c r="T3" s="79">
        <v>2007.0</v>
      </c>
      <c r="U3" s="79">
        <v>2008.0</v>
      </c>
      <c r="V3" s="79">
        <v>2009.0</v>
      </c>
      <c r="W3" s="79">
        <v>2010.0</v>
      </c>
      <c r="X3" s="79">
        <v>2011.0</v>
      </c>
      <c r="Y3" s="79">
        <v>2012.0</v>
      </c>
      <c r="Z3" s="79">
        <v>2013.0</v>
      </c>
      <c r="AA3" s="79">
        <v>2014.0</v>
      </c>
      <c r="AB3" s="79">
        <v>2015.0</v>
      </c>
      <c r="AC3" s="79">
        <v>2016.0</v>
      </c>
      <c r="AD3" s="79" t="s">
        <v>161</v>
      </c>
      <c r="AE3" s="79" t="s">
        <v>162</v>
      </c>
      <c r="AF3" s="79" t="s">
        <v>175</v>
      </c>
      <c r="AG3" s="79" t="s">
        <v>176</v>
      </c>
      <c r="AH3" s="79" t="s">
        <v>177</v>
      </c>
      <c r="AI3" s="79" t="s">
        <v>178</v>
      </c>
      <c r="AJ3" s="79" t="s">
        <v>179</v>
      </c>
      <c r="AK3" s="79" t="s">
        <v>180</v>
      </c>
      <c r="AL3" s="79" t="s">
        <v>181</v>
      </c>
      <c r="AM3" s="79" t="s">
        <v>182</v>
      </c>
      <c r="AN3" s="79" t="s">
        <v>183</v>
      </c>
    </row>
    <row r="4">
      <c r="A4" s="85" t="s">
        <v>184</v>
      </c>
      <c r="B4" s="94" t="s">
        <v>185</v>
      </c>
      <c r="C4" s="95">
        <v>142502.0</v>
      </c>
      <c r="D4" s="95">
        <v>146903.0</v>
      </c>
      <c r="E4" s="95">
        <v>147464.0</v>
      </c>
      <c r="F4" s="95">
        <v>153468.0</v>
      </c>
      <c r="G4" s="95">
        <v>159861.0</v>
      </c>
      <c r="H4" s="95">
        <v>169021.0</v>
      </c>
      <c r="I4" s="95">
        <v>173377.0</v>
      </c>
      <c r="J4" s="95">
        <v>175557.0</v>
      </c>
      <c r="K4" s="95">
        <v>188384.0</v>
      </c>
      <c r="L4" s="95">
        <v>188598.0</v>
      </c>
      <c r="M4" s="95">
        <v>196561.0</v>
      </c>
      <c r="N4" s="95">
        <v>200134.0</v>
      </c>
      <c r="O4" s="95">
        <v>211116.0</v>
      </c>
      <c r="P4" s="95">
        <v>219021.0</v>
      </c>
      <c r="Q4" s="95">
        <v>220335.0</v>
      </c>
      <c r="R4" s="95">
        <v>226544.0</v>
      </c>
      <c r="S4" s="95">
        <v>230115.0</v>
      </c>
      <c r="T4" s="95">
        <v>232405.0</v>
      </c>
      <c r="U4" s="95">
        <v>226874.0</v>
      </c>
      <c r="V4" s="95">
        <v>225966.0</v>
      </c>
      <c r="W4" s="96">
        <v>233034.0</v>
      </c>
      <c r="X4" s="96">
        <v>224064.0</v>
      </c>
      <c r="Y4" s="96">
        <v>220943.0</v>
      </c>
      <c r="Z4" s="96">
        <v>221534.0</v>
      </c>
      <c r="AA4" s="96">
        <v>224646.0</v>
      </c>
      <c r="AB4" s="96">
        <v>234489.0</v>
      </c>
      <c r="AC4" s="96">
        <v>234041.0</v>
      </c>
      <c r="AD4" s="96">
        <v>230867.0</v>
      </c>
      <c r="AE4" s="96">
        <v>233407.0</v>
      </c>
      <c r="AF4" s="96">
        <v>235517.0</v>
      </c>
      <c r="AG4" s="96">
        <v>238021.0</v>
      </c>
      <c r="AH4" s="96">
        <v>239553.0</v>
      </c>
      <c r="AI4" s="96">
        <v>241812.0</v>
      </c>
      <c r="AJ4" s="96">
        <v>243938.0</v>
      </c>
      <c r="AK4" s="96">
        <v>246540.0</v>
      </c>
      <c r="AL4" s="96">
        <v>248440.0</v>
      </c>
      <c r="AM4" s="96">
        <v>250948.0</v>
      </c>
      <c r="AN4" s="96">
        <v>250948.0</v>
      </c>
    </row>
    <row r="5">
      <c r="B5" s="94" t="s">
        <v>172</v>
      </c>
      <c r="C5" s="95">
        <v>250681.0</v>
      </c>
      <c r="D5" s="95">
        <v>253701.0</v>
      </c>
      <c r="E5" s="95">
        <v>252256.0</v>
      </c>
      <c r="F5" s="95">
        <v>257447.0</v>
      </c>
      <c r="G5" s="95">
        <v>259947.0</v>
      </c>
      <c r="H5" s="95">
        <v>261235.0</v>
      </c>
      <c r="I5" s="95">
        <v>263125.0</v>
      </c>
      <c r="J5" s="95">
        <v>264464.0</v>
      </c>
      <c r="K5" s="95">
        <v>268309.0</v>
      </c>
      <c r="L5" s="95">
        <v>277902.0</v>
      </c>
      <c r="M5" s="95">
        <v>281518.0</v>
      </c>
      <c r="N5" s="95">
        <v>282670.0</v>
      </c>
      <c r="O5" s="95">
        <v>286199.0</v>
      </c>
      <c r="P5" s="95">
        <v>288791.0</v>
      </c>
      <c r="Q5" s="95">
        <v>292724.5</v>
      </c>
      <c r="R5" s="95">
        <v>303607.0</v>
      </c>
      <c r="S5" s="95">
        <v>294319.0</v>
      </c>
      <c r="T5" s="95">
        <v>301766.0</v>
      </c>
      <c r="U5" s="95">
        <v>297362.0</v>
      </c>
      <c r="V5" s="95">
        <v>285624.6651</v>
      </c>
      <c r="W5" s="96">
        <v>294276.0</v>
      </c>
      <c r="X5" s="96">
        <v>292481.7058</v>
      </c>
      <c r="Y5" s="96">
        <v>290914.0</v>
      </c>
      <c r="Z5" s="96">
        <v>292882.0</v>
      </c>
      <c r="AA5" s="96">
        <v>287160.0</v>
      </c>
      <c r="AB5" s="96">
        <v>286280.0</v>
      </c>
      <c r="AC5" s="96">
        <v>285179.0</v>
      </c>
      <c r="AD5" s="96">
        <v>283820.0</v>
      </c>
      <c r="AE5" s="96">
        <v>284422.0</v>
      </c>
      <c r="AF5" s="97">
        <v>283141.0</v>
      </c>
      <c r="AG5" s="97">
        <v>281192.0</v>
      </c>
      <c r="AH5" s="97">
        <v>278832.0</v>
      </c>
      <c r="AI5" s="97">
        <v>277303.0</v>
      </c>
      <c r="AJ5" s="97">
        <v>276292.0</v>
      </c>
      <c r="AK5" s="97">
        <v>275484.0</v>
      </c>
      <c r="AL5" s="97">
        <v>274920.0</v>
      </c>
      <c r="AM5" s="97">
        <v>274600.0</v>
      </c>
      <c r="AN5" s="97">
        <v>274420.0</v>
      </c>
    </row>
    <row r="6">
      <c r="B6" s="94" t="s">
        <v>186</v>
      </c>
      <c r="C6" s="95">
        <v>1725276.0</v>
      </c>
      <c r="D6" s="95">
        <v>1774108.0</v>
      </c>
      <c r="E6" s="95">
        <v>1766746.0</v>
      </c>
      <c r="F6" s="95">
        <v>1871168.0</v>
      </c>
      <c r="G6" s="95">
        <v>1907338.0</v>
      </c>
      <c r="H6" s="95">
        <v>1999873.0</v>
      </c>
      <c r="I6" s="95">
        <v>2059485.0</v>
      </c>
      <c r="J6" s="95">
        <v>2062452.0</v>
      </c>
      <c r="K6" s="95">
        <v>2112728.0</v>
      </c>
      <c r="L6" s="95">
        <v>2147860.0</v>
      </c>
      <c r="M6" s="95">
        <v>2210739.0</v>
      </c>
      <c r="N6" s="95">
        <v>2203509.0</v>
      </c>
      <c r="O6" s="95">
        <v>2301321.0</v>
      </c>
      <c r="P6" s="95">
        <v>2255233.0</v>
      </c>
      <c r="Q6" s="95">
        <v>2313180.0</v>
      </c>
      <c r="R6" s="95">
        <v>2385460.853</v>
      </c>
      <c r="S6" s="95">
        <v>2361721.0</v>
      </c>
      <c r="T6" s="95">
        <v>2432474.6</v>
      </c>
      <c r="U6" s="95">
        <v>2406730.0</v>
      </c>
      <c r="V6" s="95">
        <v>2293617.2574376035</v>
      </c>
      <c r="W6" s="96">
        <v>2456553.3130138917</v>
      </c>
      <c r="X6" s="96">
        <v>2401810.155910641</v>
      </c>
      <c r="Y6" s="96">
        <f t="shared" ref="Y6:AN6" si="1">SUM(Y7:Y16)</f>
        <v>2391745</v>
      </c>
      <c r="Z6" s="96">
        <f t="shared" si="1"/>
        <v>2394268</v>
      </c>
      <c r="AA6" s="96">
        <f t="shared" si="1"/>
        <v>2387853</v>
      </c>
      <c r="AB6" s="96">
        <f t="shared" si="1"/>
        <v>2370799.11</v>
      </c>
      <c r="AC6" s="96">
        <f t="shared" si="1"/>
        <v>2381793.874</v>
      </c>
      <c r="AD6" s="96">
        <f t="shared" si="1"/>
        <v>2437101.83</v>
      </c>
      <c r="AE6" s="96">
        <f t="shared" si="1"/>
        <v>2486517.872</v>
      </c>
      <c r="AF6" s="96">
        <f t="shared" si="1"/>
        <v>2494678.2</v>
      </c>
      <c r="AG6" s="96">
        <f t="shared" si="1"/>
        <v>2502567</v>
      </c>
      <c r="AH6" s="96">
        <f t="shared" si="1"/>
        <v>2508070.9</v>
      </c>
      <c r="AI6" s="96">
        <f t="shared" si="1"/>
        <v>2522555</v>
      </c>
      <c r="AJ6" s="96">
        <f t="shared" si="1"/>
        <v>2535245.5</v>
      </c>
      <c r="AK6" s="96">
        <f t="shared" si="1"/>
        <v>2550498.4</v>
      </c>
      <c r="AL6" s="96">
        <f t="shared" si="1"/>
        <v>2565141.8</v>
      </c>
      <c r="AM6" s="96">
        <f t="shared" si="1"/>
        <v>2579323.4</v>
      </c>
      <c r="AN6" s="96">
        <f t="shared" si="1"/>
        <v>2596540.3</v>
      </c>
    </row>
    <row r="7">
      <c r="B7" s="94" t="s">
        <v>187</v>
      </c>
      <c r="C7" s="95">
        <v>442507.0</v>
      </c>
      <c r="D7" s="95">
        <v>450586.0</v>
      </c>
      <c r="E7" s="95">
        <v>450853.0</v>
      </c>
      <c r="F7" s="95">
        <v>476644.0</v>
      </c>
      <c r="G7" s="95">
        <v>487489.0</v>
      </c>
      <c r="H7" s="95">
        <v>521247.0</v>
      </c>
      <c r="I7" s="95">
        <v>532747.0</v>
      </c>
      <c r="J7" s="95">
        <v>524414.0</v>
      </c>
      <c r="K7" s="95">
        <v>535015.0</v>
      </c>
      <c r="L7" s="95">
        <v>547846.0</v>
      </c>
      <c r="M7" s="95">
        <v>545958.0</v>
      </c>
      <c r="N7" s="95">
        <v>546167.0</v>
      </c>
      <c r="O7" s="95">
        <v>567897.0</v>
      </c>
      <c r="P7" s="95">
        <v>545109.0</v>
      </c>
      <c r="Q7" s="95">
        <v>553236.0</v>
      </c>
      <c r="R7" s="95" t="s">
        <v>167</v>
      </c>
      <c r="S7" s="95" t="s">
        <v>167</v>
      </c>
      <c r="T7" s="95" t="s">
        <v>167</v>
      </c>
      <c r="U7" s="95" t="s">
        <v>167</v>
      </c>
      <c r="V7" s="95" t="s">
        <v>167</v>
      </c>
      <c r="W7" s="95" t="s">
        <v>167</v>
      </c>
      <c r="X7" s="98" t="s">
        <v>167</v>
      </c>
      <c r="Y7" s="98" t="s">
        <v>167</v>
      </c>
      <c r="Z7" s="98" t="s">
        <v>167</v>
      </c>
      <c r="AA7" s="98" t="s">
        <v>167</v>
      </c>
      <c r="AB7" s="98" t="s">
        <v>167</v>
      </c>
      <c r="AC7" s="98" t="s">
        <v>167</v>
      </c>
      <c r="AD7" s="98" t="s">
        <v>167</v>
      </c>
      <c r="AE7" s="98" t="s">
        <v>167</v>
      </c>
      <c r="AF7" s="98" t="s">
        <v>167</v>
      </c>
      <c r="AG7" s="98" t="s">
        <v>167</v>
      </c>
      <c r="AH7" s="98" t="s">
        <v>167</v>
      </c>
      <c r="AI7" s="98" t="s">
        <v>167</v>
      </c>
      <c r="AJ7" s="98" t="s">
        <v>167</v>
      </c>
      <c r="AK7" s="98" t="s">
        <v>167</v>
      </c>
      <c r="AL7" s="98" t="s">
        <v>167</v>
      </c>
      <c r="AM7" s="98" t="s">
        <v>167</v>
      </c>
      <c r="AN7" s="98" t="s">
        <v>167</v>
      </c>
    </row>
    <row r="8">
      <c r="B8" s="94" t="s">
        <v>188</v>
      </c>
      <c r="C8" s="95">
        <v>221099.0</v>
      </c>
      <c r="D8" s="95">
        <v>228588.0</v>
      </c>
      <c r="E8" s="95">
        <v>226154.0</v>
      </c>
      <c r="F8" s="95">
        <v>235980.0</v>
      </c>
      <c r="G8" s="95">
        <v>238379.0</v>
      </c>
      <c r="H8" s="95">
        <v>243043.0</v>
      </c>
      <c r="I8" s="95">
        <v>243328.0</v>
      </c>
      <c r="J8" s="95">
        <v>243967.0</v>
      </c>
      <c r="K8" s="95">
        <v>248806.0</v>
      </c>
      <c r="L8" s="95">
        <v>255741.0</v>
      </c>
      <c r="M8" s="95">
        <v>262320.0</v>
      </c>
      <c r="N8" s="95">
        <v>263841.0</v>
      </c>
      <c r="O8" s="95">
        <v>273907.0</v>
      </c>
      <c r="P8" s="95">
        <v>276600.0</v>
      </c>
      <c r="Q8" s="95">
        <v>283646.0</v>
      </c>
      <c r="R8" s="95" t="s">
        <v>167</v>
      </c>
      <c r="S8" s="95" t="s">
        <v>167</v>
      </c>
      <c r="T8" s="95" t="s">
        <v>167</v>
      </c>
      <c r="U8" s="95" t="s">
        <v>167</v>
      </c>
      <c r="V8" s="95" t="s">
        <v>167</v>
      </c>
      <c r="W8" s="95" t="s">
        <v>167</v>
      </c>
      <c r="X8" s="98" t="s">
        <v>167</v>
      </c>
      <c r="Y8" s="98" t="s">
        <v>167</v>
      </c>
      <c r="Z8" s="98" t="s">
        <v>167</v>
      </c>
      <c r="AA8" s="98" t="s">
        <v>167</v>
      </c>
      <c r="AB8" s="98" t="s">
        <v>167</v>
      </c>
      <c r="AC8" s="98" t="s">
        <v>167</v>
      </c>
      <c r="AD8" s="98" t="s">
        <v>167</v>
      </c>
      <c r="AE8" s="98" t="s">
        <v>167</v>
      </c>
      <c r="AF8" s="98" t="s">
        <v>167</v>
      </c>
      <c r="AG8" s="98" t="s">
        <v>167</v>
      </c>
      <c r="AH8" s="98" t="s">
        <v>167</v>
      </c>
      <c r="AI8" s="98" t="s">
        <v>167</v>
      </c>
      <c r="AJ8" s="98" t="s">
        <v>167</v>
      </c>
      <c r="AK8" s="98" t="s">
        <v>167</v>
      </c>
      <c r="AL8" s="98" t="s">
        <v>167</v>
      </c>
      <c r="AM8" s="98" t="s">
        <v>167</v>
      </c>
      <c r="AN8" s="98" t="s">
        <v>167</v>
      </c>
    </row>
    <row r="9">
      <c r="B9" s="94" t="s">
        <v>189</v>
      </c>
      <c r="C9" s="95">
        <v>197326.0</v>
      </c>
      <c r="D9" s="95">
        <v>205880.0</v>
      </c>
      <c r="E9" s="95">
        <v>200250.0</v>
      </c>
      <c r="F9" s="95">
        <v>208340.0</v>
      </c>
      <c r="G9" s="95">
        <v>213803.0</v>
      </c>
      <c r="H9" s="95">
        <v>224380.0</v>
      </c>
      <c r="I9" s="95">
        <v>234300.0</v>
      </c>
      <c r="J9" s="95">
        <v>236143.0</v>
      </c>
      <c r="K9" s="95">
        <v>244073.0</v>
      </c>
      <c r="L9" s="95">
        <v>243278.0</v>
      </c>
      <c r="M9" s="95">
        <v>259608.0</v>
      </c>
      <c r="N9" s="95">
        <v>271053.0</v>
      </c>
      <c r="O9" s="95">
        <v>279264.0</v>
      </c>
      <c r="P9" s="95">
        <v>267068.0</v>
      </c>
      <c r="Q9" s="95">
        <v>274760.0</v>
      </c>
      <c r="R9" s="95" t="s">
        <v>167</v>
      </c>
      <c r="S9" s="95" t="s">
        <v>167</v>
      </c>
      <c r="T9" s="95" t="s">
        <v>167</v>
      </c>
      <c r="U9" s="95" t="s">
        <v>167</v>
      </c>
      <c r="V9" s="95" t="s">
        <v>167</v>
      </c>
      <c r="W9" s="95" t="s">
        <v>167</v>
      </c>
      <c r="X9" s="98" t="s">
        <v>167</v>
      </c>
      <c r="Y9" s="98" t="s">
        <v>167</v>
      </c>
      <c r="Z9" s="98" t="s">
        <v>167</v>
      </c>
      <c r="AA9" s="98" t="s">
        <v>167</v>
      </c>
      <c r="AB9" s="98" t="s">
        <v>167</v>
      </c>
      <c r="AC9" s="98" t="s">
        <v>167</v>
      </c>
      <c r="AD9" s="98" t="s">
        <v>167</v>
      </c>
      <c r="AE9" s="98" t="s">
        <v>167</v>
      </c>
      <c r="AF9" s="98" t="s">
        <v>167</v>
      </c>
      <c r="AG9" s="98" t="s">
        <v>167</v>
      </c>
      <c r="AH9" s="98" t="s">
        <v>167</v>
      </c>
      <c r="AI9" s="98" t="s">
        <v>167</v>
      </c>
      <c r="AJ9" s="98" t="s">
        <v>167</v>
      </c>
      <c r="AK9" s="98" t="s">
        <v>167</v>
      </c>
      <c r="AL9" s="98" t="s">
        <v>167</v>
      </c>
      <c r="AM9" s="98" t="s">
        <v>167</v>
      </c>
      <c r="AN9" s="98" t="s">
        <v>167</v>
      </c>
    </row>
    <row r="10">
      <c r="B10" s="94" t="s">
        <v>190</v>
      </c>
      <c r="C10" s="98" t="s">
        <v>167</v>
      </c>
      <c r="D10" s="98" t="s">
        <v>167</v>
      </c>
      <c r="E10" s="98" t="s">
        <v>167</v>
      </c>
      <c r="F10" s="98" t="s">
        <v>167</v>
      </c>
      <c r="G10" s="98" t="s">
        <v>167</v>
      </c>
      <c r="H10" s="98" t="s">
        <v>167</v>
      </c>
      <c r="I10" s="98" t="s">
        <v>167</v>
      </c>
      <c r="J10" s="98" t="s">
        <v>167</v>
      </c>
      <c r="K10" s="98" t="s">
        <v>167</v>
      </c>
      <c r="L10" s="98" t="s">
        <v>167</v>
      </c>
      <c r="M10" s="98" t="s">
        <v>167</v>
      </c>
      <c r="N10" s="98" t="s">
        <v>167</v>
      </c>
      <c r="O10" s="98" t="s">
        <v>167</v>
      </c>
      <c r="P10" s="98" t="s">
        <v>167</v>
      </c>
      <c r="Q10" s="98" t="s">
        <v>167</v>
      </c>
      <c r="R10" s="95" t="s">
        <v>167</v>
      </c>
      <c r="S10" s="95" t="s">
        <v>167</v>
      </c>
      <c r="T10" s="95" t="s">
        <v>167</v>
      </c>
      <c r="U10" s="95" t="s">
        <v>167</v>
      </c>
      <c r="V10" s="95" t="s">
        <v>167</v>
      </c>
      <c r="W10" s="96">
        <v>30690.612315598697</v>
      </c>
      <c r="X10" s="99">
        <v>29232.665295710616</v>
      </c>
      <c r="Y10" s="99">
        <v>29362.0</v>
      </c>
      <c r="Z10" s="99">
        <v>29798.0</v>
      </c>
      <c r="AA10" s="99">
        <v>31756.0</v>
      </c>
      <c r="AB10" s="98" t="s">
        <v>167</v>
      </c>
      <c r="AC10" s="98" t="s">
        <v>167</v>
      </c>
      <c r="AD10" s="98" t="s">
        <v>167</v>
      </c>
      <c r="AE10" s="98" t="s">
        <v>167</v>
      </c>
      <c r="AF10" s="98" t="s">
        <v>167</v>
      </c>
      <c r="AG10" s="98" t="s">
        <v>167</v>
      </c>
      <c r="AH10" s="98" t="s">
        <v>167</v>
      </c>
      <c r="AI10" s="98" t="s">
        <v>167</v>
      </c>
      <c r="AJ10" s="98" t="s">
        <v>167</v>
      </c>
      <c r="AK10" s="98" t="s">
        <v>167</v>
      </c>
      <c r="AL10" s="98" t="s">
        <v>167</v>
      </c>
      <c r="AM10" s="98" t="s">
        <v>167</v>
      </c>
      <c r="AN10" s="98" t="s">
        <v>167</v>
      </c>
    </row>
    <row r="11">
      <c r="B11" s="94" t="s">
        <v>166</v>
      </c>
      <c r="C11" s="98" t="s">
        <v>167</v>
      </c>
      <c r="D11" s="98" t="s">
        <v>167</v>
      </c>
      <c r="E11" s="98" t="s">
        <v>167</v>
      </c>
      <c r="F11" s="98" t="s">
        <v>167</v>
      </c>
      <c r="G11" s="98" t="s">
        <v>167</v>
      </c>
      <c r="H11" s="98" t="s">
        <v>167</v>
      </c>
      <c r="I11" s="98" t="s">
        <v>167</v>
      </c>
      <c r="J11" s="98" t="s">
        <v>167</v>
      </c>
      <c r="K11" s="98" t="s">
        <v>167</v>
      </c>
      <c r="L11" s="98" t="s">
        <v>167</v>
      </c>
      <c r="M11" s="98" t="s">
        <v>167</v>
      </c>
      <c r="N11" s="98" t="s">
        <v>167</v>
      </c>
      <c r="O11" s="98" t="s">
        <v>167</v>
      </c>
      <c r="P11" s="98" t="s">
        <v>167</v>
      </c>
      <c r="Q11" s="98" t="s">
        <v>167</v>
      </c>
      <c r="R11" s="95" t="s">
        <v>167</v>
      </c>
      <c r="S11" s="95" t="s">
        <v>167</v>
      </c>
      <c r="T11" s="95" t="s">
        <v>167</v>
      </c>
      <c r="U11" s="95" t="s">
        <v>167</v>
      </c>
      <c r="V11" s="95" t="s">
        <v>167</v>
      </c>
      <c r="W11" s="96">
        <v>585273.9227139999</v>
      </c>
      <c r="X11" s="99">
        <v>521691.610492</v>
      </c>
      <c r="Y11" s="99">
        <v>497906.0</v>
      </c>
      <c r="Z11" s="99">
        <v>662636.0</v>
      </c>
      <c r="AA11" s="99">
        <v>641290.0</v>
      </c>
      <c r="AB11" s="99">
        <v>659676.8</v>
      </c>
      <c r="AC11" s="96">
        <v>660862.0</v>
      </c>
      <c r="AD11" s="96">
        <v>693350.5799999998</v>
      </c>
      <c r="AE11" s="96">
        <v>727495.0899999999</v>
      </c>
      <c r="AF11" s="96">
        <v>730209.6</v>
      </c>
      <c r="AG11" s="96">
        <v>734426.8</v>
      </c>
      <c r="AH11" s="96">
        <v>737476.7</v>
      </c>
      <c r="AI11" s="96">
        <v>743245.1</v>
      </c>
      <c r="AJ11" s="96">
        <v>748127.3</v>
      </c>
      <c r="AK11" s="96">
        <v>751630.1</v>
      </c>
      <c r="AL11" s="96">
        <v>756057.6</v>
      </c>
      <c r="AM11" s="96">
        <v>760001.2</v>
      </c>
      <c r="AN11" s="96">
        <v>763944.8</v>
      </c>
    </row>
    <row r="12">
      <c r="B12" s="94" t="s">
        <v>191</v>
      </c>
      <c r="C12" s="95">
        <v>127102.0</v>
      </c>
      <c r="D12" s="95">
        <v>129826.0</v>
      </c>
      <c r="E12" s="95">
        <v>126881.0</v>
      </c>
      <c r="F12" s="95">
        <v>131112.0</v>
      </c>
      <c r="G12" s="95">
        <v>136498.0</v>
      </c>
      <c r="H12" s="95">
        <v>143447.0</v>
      </c>
      <c r="I12" s="95">
        <v>145479.0</v>
      </c>
      <c r="J12" s="95">
        <v>151661.0</v>
      </c>
      <c r="K12" s="95">
        <v>155194.0</v>
      </c>
      <c r="L12" s="95">
        <v>152350.0</v>
      </c>
      <c r="M12" s="95">
        <v>145981.0</v>
      </c>
      <c r="N12" s="95">
        <v>144893.0</v>
      </c>
      <c r="O12" s="95">
        <v>150058.0</v>
      </c>
      <c r="P12" s="95">
        <v>153918.0</v>
      </c>
      <c r="Q12" s="95">
        <v>152975.0</v>
      </c>
      <c r="R12" s="95">
        <v>216632.623</v>
      </c>
      <c r="S12" s="95">
        <v>222748.0</v>
      </c>
      <c r="T12" s="95">
        <v>217601.6</v>
      </c>
      <c r="U12" s="95">
        <v>227536.0</v>
      </c>
      <c r="V12" s="95">
        <v>213797.03134773835</v>
      </c>
      <c r="W12" s="95" t="s">
        <v>167</v>
      </c>
      <c r="X12" s="100" t="s">
        <v>167</v>
      </c>
      <c r="Y12" s="100" t="s">
        <v>167</v>
      </c>
      <c r="Z12" s="100" t="s">
        <v>167</v>
      </c>
      <c r="AA12" s="100" t="s">
        <v>167</v>
      </c>
      <c r="AB12" s="100" t="s">
        <v>167</v>
      </c>
      <c r="AC12" s="100" t="s">
        <v>167</v>
      </c>
      <c r="AD12" s="100" t="s">
        <v>167</v>
      </c>
      <c r="AE12" s="100" t="s">
        <v>167</v>
      </c>
      <c r="AF12" s="100" t="s">
        <v>167</v>
      </c>
      <c r="AG12" s="100" t="s">
        <v>167</v>
      </c>
      <c r="AH12" s="100" t="s">
        <v>167</v>
      </c>
      <c r="AI12" s="100" t="s">
        <v>167</v>
      </c>
      <c r="AJ12" s="100" t="s">
        <v>167</v>
      </c>
      <c r="AK12" s="100" t="s">
        <v>167</v>
      </c>
      <c r="AL12" s="100" t="s">
        <v>167</v>
      </c>
      <c r="AM12" s="100" t="s">
        <v>167</v>
      </c>
      <c r="AN12" s="100" t="s">
        <v>167</v>
      </c>
    </row>
    <row r="13">
      <c r="B13" s="94" t="s">
        <v>19</v>
      </c>
      <c r="C13" s="98" t="s">
        <v>167</v>
      </c>
      <c r="D13" s="98" t="s">
        <v>167</v>
      </c>
      <c r="E13" s="98" t="s">
        <v>167</v>
      </c>
      <c r="F13" s="98" t="s">
        <v>167</v>
      </c>
      <c r="G13" s="98" t="s">
        <v>167</v>
      </c>
      <c r="H13" s="98" t="s">
        <v>167</v>
      </c>
      <c r="I13" s="98" t="s">
        <v>167</v>
      </c>
      <c r="J13" s="98" t="s">
        <v>167</v>
      </c>
      <c r="K13" s="98" t="s">
        <v>167</v>
      </c>
      <c r="L13" s="98" t="s">
        <v>167</v>
      </c>
      <c r="M13" s="98" t="s">
        <v>167</v>
      </c>
      <c r="N13" s="98" t="s">
        <v>167</v>
      </c>
      <c r="O13" s="98" t="s">
        <v>167</v>
      </c>
      <c r="P13" s="98" t="s">
        <v>167</v>
      </c>
      <c r="Q13" s="98" t="s">
        <v>167</v>
      </c>
      <c r="R13" s="95" t="s">
        <v>167</v>
      </c>
      <c r="S13" s="95" t="s">
        <v>167</v>
      </c>
      <c r="T13" s="95" t="s">
        <v>167</v>
      </c>
      <c r="U13" s="95" t="s">
        <v>167</v>
      </c>
      <c r="V13" s="95" t="s">
        <v>167</v>
      </c>
      <c r="W13" s="96">
        <v>712730.9103350001</v>
      </c>
      <c r="X13" s="99">
        <v>739754.4856829998</v>
      </c>
      <c r="Y13" s="99">
        <v>781247.0</v>
      </c>
      <c r="Z13" s="99">
        <v>791151.0</v>
      </c>
      <c r="AA13" s="99">
        <v>797461.0</v>
      </c>
      <c r="AB13" s="99">
        <v>792566.0</v>
      </c>
      <c r="AC13" s="96">
        <v>792313.0</v>
      </c>
      <c r="AD13" s="96">
        <v>814868.0</v>
      </c>
      <c r="AE13" s="96">
        <v>821638.0</v>
      </c>
      <c r="AF13" s="96">
        <v>823890.0</v>
      </c>
      <c r="AG13" s="96">
        <v>822831.0</v>
      </c>
      <c r="AH13" s="96">
        <v>820415.0</v>
      </c>
      <c r="AI13" s="96">
        <v>821341.0</v>
      </c>
      <c r="AJ13" s="96">
        <v>822626.0</v>
      </c>
      <c r="AK13" s="96">
        <v>827522.0</v>
      </c>
      <c r="AL13" s="96">
        <v>831502.0</v>
      </c>
      <c r="AM13" s="96">
        <v>835137.0</v>
      </c>
      <c r="AN13" s="96">
        <v>841099.0</v>
      </c>
    </row>
    <row r="14">
      <c r="B14" s="94" t="s">
        <v>192</v>
      </c>
      <c r="C14" s="98" t="s">
        <v>167</v>
      </c>
      <c r="D14" s="98" t="s">
        <v>167</v>
      </c>
      <c r="E14" s="98" t="s">
        <v>167</v>
      </c>
      <c r="F14" s="98" t="s">
        <v>167</v>
      </c>
      <c r="G14" s="98" t="s">
        <v>167</v>
      </c>
      <c r="H14" s="98" t="s">
        <v>167</v>
      </c>
      <c r="I14" s="98" t="s">
        <v>167</v>
      </c>
      <c r="J14" s="98" t="s">
        <v>167</v>
      </c>
      <c r="K14" s="98" t="s">
        <v>167</v>
      </c>
      <c r="L14" s="98" t="s">
        <v>167</v>
      </c>
      <c r="M14" s="98" t="s">
        <v>167</v>
      </c>
      <c r="N14" s="98" t="s">
        <v>167</v>
      </c>
      <c r="O14" s="98" t="s">
        <v>167</v>
      </c>
      <c r="P14" s="98" t="s">
        <v>167</v>
      </c>
      <c r="Q14" s="98" t="s">
        <v>167</v>
      </c>
      <c r="R14" s="95">
        <v>1005226.0</v>
      </c>
      <c r="S14" s="95">
        <v>926279.0</v>
      </c>
      <c r="T14" s="95">
        <v>954700.0</v>
      </c>
      <c r="U14" s="95">
        <v>936201.0</v>
      </c>
      <c r="V14" s="95">
        <v>880377.0985200002</v>
      </c>
      <c r="W14" s="95" t="s">
        <v>167</v>
      </c>
      <c r="X14" s="100" t="s">
        <v>167</v>
      </c>
      <c r="Y14" s="100" t="s">
        <v>167</v>
      </c>
      <c r="Z14" s="100" t="s">
        <v>167</v>
      </c>
      <c r="AA14" s="100" t="s">
        <v>167</v>
      </c>
      <c r="AB14" s="100" t="s">
        <v>167</v>
      </c>
      <c r="AC14" s="100" t="s">
        <v>167</v>
      </c>
      <c r="AD14" s="100" t="s">
        <v>167</v>
      </c>
      <c r="AE14" s="100" t="s">
        <v>167</v>
      </c>
      <c r="AF14" s="100" t="s">
        <v>167</v>
      </c>
      <c r="AG14" s="100" t="s">
        <v>167</v>
      </c>
      <c r="AH14" s="100" t="s">
        <v>167</v>
      </c>
      <c r="AI14" s="100" t="s">
        <v>167</v>
      </c>
      <c r="AJ14" s="100" t="s">
        <v>167</v>
      </c>
      <c r="AK14" s="100" t="s">
        <v>167</v>
      </c>
      <c r="AL14" s="100" t="s">
        <v>167</v>
      </c>
      <c r="AM14" s="100" t="s">
        <v>167</v>
      </c>
      <c r="AN14" s="100" t="s">
        <v>167</v>
      </c>
    </row>
    <row r="15">
      <c r="B15" s="94" t="s">
        <v>193</v>
      </c>
      <c r="C15" s="95">
        <v>485205.0</v>
      </c>
      <c r="D15" s="95">
        <v>501794.0</v>
      </c>
      <c r="E15" s="95">
        <v>506140.0</v>
      </c>
      <c r="F15" s="95">
        <v>538339.0</v>
      </c>
      <c r="G15" s="95">
        <v>544945.0</v>
      </c>
      <c r="H15" s="95">
        <v>572587.0</v>
      </c>
      <c r="I15" s="95">
        <v>596940.0</v>
      </c>
      <c r="J15" s="95">
        <v>730248.0</v>
      </c>
      <c r="K15" s="95">
        <v>746538.0</v>
      </c>
      <c r="L15" s="95">
        <v>768408.0</v>
      </c>
      <c r="M15" s="95">
        <v>803211.0</v>
      </c>
      <c r="N15" s="95">
        <v>787139.0</v>
      </c>
      <c r="O15" s="95">
        <v>835319.0</v>
      </c>
      <c r="P15" s="95">
        <v>826964.0</v>
      </c>
      <c r="Q15" s="95">
        <v>856734.0</v>
      </c>
      <c r="R15" s="95">
        <v>962054.23</v>
      </c>
      <c r="S15" s="95">
        <v>1011173.0</v>
      </c>
      <c r="T15" s="95">
        <v>1049298.0</v>
      </c>
      <c r="U15" s="95">
        <v>1035390.0</v>
      </c>
      <c r="V15" s="95">
        <v>997142.0</v>
      </c>
      <c r="W15" s="96">
        <v>870367.0</v>
      </c>
      <c r="X15" s="99">
        <v>852843.0648780001</v>
      </c>
      <c r="Y15" s="99">
        <v>824640.0</v>
      </c>
      <c r="Z15" s="99">
        <v>661124.0</v>
      </c>
      <c r="AA15" s="99">
        <v>674054.0</v>
      </c>
      <c r="AB15" s="99">
        <v>668126.0</v>
      </c>
      <c r="AC15" s="96">
        <v>672720.0</v>
      </c>
      <c r="AD15" s="96">
        <v>673339.0</v>
      </c>
      <c r="AE15" s="96">
        <v>677048.0</v>
      </c>
      <c r="AF15" s="96">
        <v>681238.0</v>
      </c>
      <c r="AG15" s="96">
        <v>685684.0</v>
      </c>
      <c r="AH15" s="96">
        <v>689388.0</v>
      </c>
      <c r="AI15" s="96">
        <v>693376.0</v>
      </c>
      <c r="AJ15" s="96">
        <v>698595.0</v>
      </c>
      <c r="AK15" s="96">
        <v>703979.0</v>
      </c>
      <c r="AL15" s="96">
        <v>708819.0</v>
      </c>
      <c r="AM15" s="96">
        <v>714335.0</v>
      </c>
      <c r="AN15" s="96">
        <v>720420.0</v>
      </c>
    </row>
    <row r="16">
      <c r="A16" s="101"/>
      <c r="B16" s="94" t="s">
        <v>169</v>
      </c>
      <c r="C16" s="95">
        <v>252037.0</v>
      </c>
      <c r="D16" s="95">
        <v>257434.0</v>
      </c>
      <c r="E16" s="95">
        <v>256468.0</v>
      </c>
      <c r="F16" s="95">
        <v>280753.0</v>
      </c>
      <c r="G16" s="95">
        <v>286224.0</v>
      </c>
      <c r="H16" s="95">
        <v>295169.0</v>
      </c>
      <c r="I16" s="95">
        <v>306691.0</v>
      </c>
      <c r="J16" s="95">
        <v>176019.0</v>
      </c>
      <c r="K16" s="95">
        <v>183102.0</v>
      </c>
      <c r="L16" s="95">
        <v>180237.0</v>
      </c>
      <c r="M16" s="95">
        <v>193661.0</v>
      </c>
      <c r="N16" s="95">
        <v>190416.0</v>
      </c>
      <c r="O16" s="95">
        <v>194876.0</v>
      </c>
      <c r="P16" s="95">
        <v>185574.0</v>
      </c>
      <c r="Q16" s="95">
        <v>191829.0</v>
      </c>
      <c r="R16" s="95">
        <v>201548.0</v>
      </c>
      <c r="S16" s="95">
        <v>201521.0</v>
      </c>
      <c r="T16" s="95">
        <v>210875.0</v>
      </c>
      <c r="U16" s="95">
        <v>207603.0</v>
      </c>
      <c r="V16" s="95">
        <v>202301.12756986474</v>
      </c>
      <c r="W16" s="96">
        <v>257490.8676492928</v>
      </c>
      <c r="X16" s="99">
        <v>258288.32956193056</v>
      </c>
      <c r="Y16" s="99">
        <v>258590.0</v>
      </c>
      <c r="Z16" s="99">
        <v>249559.0</v>
      </c>
      <c r="AA16" s="99">
        <v>243292.0</v>
      </c>
      <c r="AB16" s="99">
        <v>250430.31004043098</v>
      </c>
      <c r="AC16" s="96">
        <v>255898.87362499998</v>
      </c>
      <c r="AD16" s="96">
        <v>255544.25030700004</v>
      </c>
      <c r="AE16" s="96">
        <v>260336.78180599996</v>
      </c>
      <c r="AF16" s="96">
        <v>259340.6</v>
      </c>
      <c r="AG16" s="96">
        <v>259625.2</v>
      </c>
      <c r="AH16" s="96">
        <v>260791.2</v>
      </c>
      <c r="AI16" s="96">
        <v>264592.9</v>
      </c>
      <c r="AJ16" s="96">
        <v>265897.2</v>
      </c>
      <c r="AK16" s="96">
        <v>267367.3</v>
      </c>
      <c r="AL16" s="96">
        <v>268763.2</v>
      </c>
      <c r="AM16" s="96">
        <v>269850.2</v>
      </c>
      <c r="AN16" s="96">
        <v>271076.5</v>
      </c>
    </row>
    <row r="17">
      <c r="A17" s="94" t="s">
        <v>194</v>
      </c>
      <c r="B17" s="94" t="s">
        <v>164</v>
      </c>
      <c r="C17" s="95">
        <v>209789.0</v>
      </c>
      <c r="D17" s="95">
        <v>211568.0</v>
      </c>
      <c r="E17" s="95">
        <v>210699.0</v>
      </c>
      <c r="F17" s="95">
        <v>221901.0</v>
      </c>
      <c r="G17" s="95">
        <v>225098.0</v>
      </c>
      <c r="H17" s="95">
        <v>231440.0</v>
      </c>
      <c r="I17" s="95">
        <v>243456.0</v>
      </c>
      <c r="J17" s="95">
        <v>251840.0</v>
      </c>
      <c r="K17" s="95">
        <v>267970.0</v>
      </c>
      <c r="L17" s="95">
        <v>268622.0</v>
      </c>
      <c r="M17" s="95">
        <v>286313.0</v>
      </c>
      <c r="N17" s="95">
        <v>278226.0</v>
      </c>
      <c r="O17" s="95">
        <v>280269.0</v>
      </c>
      <c r="P17" s="95">
        <v>283868.0</v>
      </c>
      <c r="Q17" s="95">
        <v>289146.0</v>
      </c>
      <c r="R17" s="95">
        <v>299225.0</v>
      </c>
      <c r="S17" s="95">
        <v>305672.0</v>
      </c>
      <c r="T17" s="95">
        <v>307064.0</v>
      </c>
      <c r="U17" s="95">
        <v>312401.0845</v>
      </c>
      <c r="V17" s="95">
        <v>308277.75947612134</v>
      </c>
      <c r="W17" s="96">
        <v>319097.40045342315</v>
      </c>
      <c r="X17" s="99">
        <v>335000.1750031684</v>
      </c>
      <c r="Y17" s="99">
        <v>324860.0</v>
      </c>
      <c r="Z17" s="99">
        <v>331624.0</v>
      </c>
      <c r="AA17" s="99">
        <v>340033.0</v>
      </c>
      <c r="AB17" s="99">
        <v>347617.43624215515</v>
      </c>
      <c r="AC17" s="96">
        <v>375889.7888057752</v>
      </c>
      <c r="AD17" s="96">
        <v>356428.3659994493</v>
      </c>
      <c r="AE17" s="96">
        <v>363665.1951456578</v>
      </c>
      <c r="AF17" s="96">
        <v>373761.95541314717</v>
      </c>
      <c r="AG17" s="96">
        <v>380660.73439418006</v>
      </c>
      <c r="AH17" s="96">
        <v>386550.84929840785</v>
      </c>
      <c r="AI17" s="96">
        <v>392714.5563275486</v>
      </c>
      <c r="AJ17" s="96">
        <v>398843.5498552743</v>
      </c>
      <c r="AK17" s="96">
        <v>405017.82736114494</v>
      </c>
      <c r="AL17" s="96">
        <v>411040.9936011194</v>
      </c>
      <c r="AM17" s="96">
        <v>417426.7557626122</v>
      </c>
      <c r="AN17" s="96">
        <v>425775.29087786446</v>
      </c>
    </row>
    <row r="18">
      <c r="A18" s="94" t="s">
        <v>195</v>
      </c>
      <c r="B18" s="94" t="s">
        <v>146</v>
      </c>
      <c r="C18" s="95">
        <v>558248.0</v>
      </c>
      <c r="D18" s="95">
        <v>555389.0</v>
      </c>
      <c r="E18" s="95">
        <v>565745.0</v>
      </c>
      <c r="F18" s="95">
        <v>569319.0</v>
      </c>
      <c r="G18" s="95">
        <v>586192.0</v>
      </c>
      <c r="H18" s="95">
        <v>586167.0</v>
      </c>
      <c r="I18" s="95">
        <v>611650.0</v>
      </c>
      <c r="J18" s="95">
        <v>620629.0</v>
      </c>
      <c r="K18" s="95">
        <v>625791.0</v>
      </c>
      <c r="L18" s="95">
        <v>635503.0</v>
      </c>
      <c r="M18" s="95">
        <v>663913.0</v>
      </c>
      <c r="N18" s="95">
        <v>638746.0</v>
      </c>
      <c r="O18" s="95">
        <v>666696.0</v>
      </c>
      <c r="P18" s="95">
        <v>664754.0</v>
      </c>
      <c r="Q18" s="95">
        <v>682053.0</v>
      </c>
      <c r="R18" s="95">
        <v>685624.0</v>
      </c>
      <c r="S18" s="95">
        <v>720087.0</v>
      </c>
      <c r="T18" s="95">
        <v>739018.0</v>
      </c>
      <c r="U18" s="95">
        <v>745691.0</v>
      </c>
      <c r="V18" s="95">
        <v>718694.0</v>
      </c>
      <c r="W18" s="96">
        <v>713176.7605533905</v>
      </c>
      <c r="X18" s="99">
        <v>727793.0</v>
      </c>
      <c r="Y18" s="99">
        <v>726862.0</v>
      </c>
      <c r="Z18" s="99">
        <v>737458.0</v>
      </c>
      <c r="AA18" s="99">
        <v>733664.0</v>
      </c>
      <c r="AB18" s="99">
        <v>728896.0</v>
      </c>
      <c r="AC18" s="99">
        <v>737155.0</v>
      </c>
      <c r="AD18" s="99">
        <v>731132.0</v>
      </c>
      <c r="AE18" s="99">
        <v>732688.0</v>
      </c>
      <c r="AF18" s="99">
        <v>737745.0</v>
      </c>
      <c r="AG18" s="99">
        <v>741668.0</v>
      </c>
      <c r="AH18" s="99">
        <v>746071.0</v>
      </c>
      <c r="AI18" s="99">
        <v>751940.0</v>
      </c>
      <c r="AJ18" s="99">
        <v>757807.0</v>
      </c>
      <c r="AK18" s="99">
        <v>763228.0</v>
      </c>
      <c r="AL18" s="99">
        <v>767234.0</v>
      </c>
      <c r="AM18" s="99">
        <v>771575.0</v>
      </c>
      <c r="AN18" s="99">
        <v>775800.0</v>
      </c>
    </row>
    <row r="19">
      <c r="A19" s="99" t="s">
        <v>196</v>
      </c>
      <c r="B19" s="99" t="s">
        <v>197</v>
      </c>
      <c r="C19" s="95">
        <v>2886496.0</v>
      </c>
      <c r="D19" s="95">
        <v>2941669.0</v>
      </c>
      <c r="E19" s="95">
        <v>2942910.0</v>
      </c>
      <c r="F19" s="95">
        <v>3073303.0</v>
      </c>
      <c r="G19" s="95">
        <v>3138436.0</v>
      </c>
      <c r="H19" s="95">
        <v>3247736.0</v>
      </c>
      <c r="I19" s="95">
        <v>3351093.0</v>
      </c>
      <c r="J19" s="95">
        <v>3374942.0</v>
      </c>
      <c r="K19" s="95">
        <v>3463182.0</v>
      </c>
      <c r="L19" s="95">
        <v>3518485.0</v>
      </c>
      <c r="M19" s="95">
        <v>3639044.0</v>
      </c>
      <c r="N19" s="95">
        <v>3603285.0</v>
      </c>
      <c r="O19" s="95">
        <v>3745601.0</v>
      </c>
      <c r="P19" s="95">
        <v>3711667.0</v>
      </c>
      <c r="Q19" s="95">
        <v>3797438.5</v>
      </c>
      <c r="R19" s="95">
        <v>3900460.853</v>
      </c>
      <c r="S19" s="95">
        <v>3911914.0</v>
      </c>
      <c r="T19" s="95">
        <v>4012727.6</v>
      </c>
      <c r="U19" s="95">
        <v>3989058.0845</v>
      </c>
      <c r="V19" s="95">
        <v>3832179.682013725</v>
      </c>
      <c r="W19" s="96">
        <v>4016137.4740207056</v>
      </c>
      <c r="X19" s="96">
        <v>3981149.0367138097</v>
      </c>
      <c r="Y19" s="96">
        <f t="shared" ref="Y19:AN19" si="2">Y4+Y5+Y6+Y17+Y18</f>
        <v>3955324</v>
      </c>
      <c r="Z19" s="96">
        <f t="shared" si="2"/>
        <v>3977766</v>
      </c>
      <c r="AA19" s="96">
        <f t="shared" si="2"/>
        <v>3973356</v>
      </c>
      <c r="AB19" s="96">
        <f t="shared" si="2"/>
        <v>3968081.546</v>
      </c>
      <c r="AC19" s="102">
        <f t="shared" si="2"/>
        <v>4014058.662</v>
      </c>
      <c r="AD19" s="102">
        <f t="shared" si="2"/>
        <v>4039349.196</v>
      </c>
      <c r="AE19" s="102">
        <f t="shared" si="2"/>
        <v>4100700.067</v>
      </c>
      <c r="AF19" s="102">
        <f t="shared" si="2"/>
        <v>4124843.155</v>
      </c>
      <c r="AG19" s="102">
        <f t="shared" si="2"/>
        <v>4144108.734</v>
      </c>
      <c r="AH19" s="102">
        <f t="shared" si="2"/>
        <v>4159077.749</v>
      </c>
      <c r="AI19" s="102">
        <f t="shared" si="2"/>
        <v>4186324.556</v>
      </c>
      <c r="AJ19" s="102">
        <f t="shared" si="2"/>
        <v>4212126.05</v>
      </c>
      <c r="AK19" s="102">
        <f t="shared" si="2"/>
        <v>4240768.227</v>
      </c>
      <c r="AL19" s="102">
        <f t="shared" si="2"/>
        <v>4266776.794</v>
      </c>
      <c r="AM19" s="102">
        <f t="shared" si="2"/>
        <v>4293873.156</v>
      </c>
      <c r="AN19" s="102">
        <f t="shared" si="2"/>
        <v>4323483.591</v>
      </c>
    </row>
    <row r="20">
      <c r="A20" s="103" t="s">
        <v>198</v>
      </c>
      <c r="B20" s="104"/>
      <c r="C20" s="104"/>
      <c r="D20" s="104"/>
      <c r="E20" s="104"/>
      <c r="F20" s="104"/>
      <c r="G20" s="104"/>
      <c r="H20" s="104"/>
      <c r="I20" s="104"/>
      <c r="J20" s="104"/>
      <c r="K20" s="104"/>
      <c r="L20" s="104"/>
      <c r="M20" s="104"/>
      <c r="N20" s="104"/>
      <c r="O20" s="104"/>
      <c r="P20" s="104"/>
      <c r="Q20" s="104"/>
      <c r="R20" s="104"/>
      <c r="S20" s="104"/>
      <c r="T20" s="104"/>
      <c r="U20" s="104"/>
      <c r="V20" s="104"/>
      <c r="W20" s="104"/>
      <c r="X20" s="104"/>
      <c r="Y20" s="104"/>
      <c r="Z20" s="104"/>
      <c r="AA20" s="104"/>
      <c r="AB20" s="104"/>
      <c r="AC20" s="73"/>
      <c r="AD20" s="73"/>
      <c r="AE20" s="73"/>
      <c r="AF20" s="73"/>
      <c r="AG20" s="73"/>
      <c r="AH20" s="73"/>
      <c r="AI20" s="73"/>
      <c r="AJ20" s="73"/>
      <c r="AK20" s="73"/>
      <c r="AL20" s="73"/>
      <c r="AM20" s="73"/>
      <c r="AN20" s="73"/>
    </row>
    <row r="21" ht="15.75" customHeight="1">
      <c r="A21" s="105" t="s">
        <v>199</v>
      </c>
      <c r="B21" s="106"/>
      <c r="C21" s="105"/>
      <c r="D21" s="105"/>
      <c r="E21" s="105"/>
      <c r="F21" s="105"/>
      <c r="G21" s="105"/>
      <c r="H21" s="105"/>
      <c r="I21" s="105"/>
      <c r="J21" s="105"/>
      <c r="K21" s="105"/>
      <c r="L21" s="105"/>
      <c r="M21" s="105"/>
      <c r="N21" s="106"/>
      <c r="O21" s="105"/>
      <c r="P21" s="105"/>
      <c r="Q21" s="105"/>
      <c r="R21" s="105"/>
      <c r="S21" s="105"/>
      <c r="T21" s="105"/>
      <c r="U21" s="105"/>
      <c r="V21" s="105"/>
      <c r="W21" s="105"/>
      <c r="X21" s="105"/>
      <c r="Y21" s="105"/>
      <c r="Z21" s="105"/>
      <c r="AA21" s="105"/>
      <c r="AB21" s="105"/>
      <c r="AC21" s="73"/>
      <c r="AD21" s="73"/>
      <c r="AE21" s="73"/>
      <c r="AF21" s="73"/>
      <c r="AG21" s="73"/>
      <c r="AH21" s="73"/>
      <c r="AI21" s="73"/>
      <c r="AJ21" s="73"/>
      <c r="AK21" s="73"/>
      <c r="AL21" s="73"/>
      <c r="AM21" s="73"/>
      <c r="AN21" s="73"/>
    </row>
    <row r="22" ht="15.75" customHeight="1">
      <c r="A22" s="105" t="s">
        <v>200</v>
      </c>
      <c r="B22" s="106"/>
      <c r="C22" s="105"/>
      <c r="D22" s="105"/>
      <c r="E22" s="105"/>
      <c r="F22" s="105"/>
      <c r="G22" s="105"/>
      <c r="H22" s="105"/>
      <c r="I22" s="105"/>
      <c r="J22" s="105"/>
      <c r="K22" s="105"/>
      <c r="L22" s="105"/>
      <c r="M22" s="105"/>
      <c r="N22" s="106"/>
      <c r="O22" s="105"/>
      <c r="P22" s="105"/>
      <c r="Q22" s="105"/>
      <c r="R22" s="105"/>
      <c r="S22" s="105"/>
      <c r="T22" s="105"/>
      <c r="U22" s="105"/>
      <c r="V22" s="105"/>
      <c r="W22" s="105"/>
      <c r="X22" s="105"/>
      <c r="Y22" s="105"/>
      <c r="Z22" s="105"/>
      <c r="AA22" s="105"/>
      <c r="AB22" s="105"/>
      <c r="AC22" s="73"/>
      <c r="AD22" s="73"/>
      <c r="AE22" s="73"/>
      <c r="AF22" s="73"/>
      <c r="AG22" s="73"/>
      <c r="AH22" s="73"/>
      <c r="AI22" s="73"/>
      <c r="AJ22" s="73"/>
      <c r="AK22" s="73"/>
      <c r="AL22" s="73"/>
      <c r="AM22" s="73"/>
      <c r="AN22" s="73"/>
    </row>
    <row r="23" ht="15.75" customHeight="1">
      <c r="A23" s="105" t="s">
        <v>201</v>
      </c>
      <c r="B23" s="106"/>
      <c r="C23" s="105"/>
      <c r="D23" s="105"/>
      <c r="E23" s="105"/>
      <c r="F23" s="105"/>
      <c r="G23" s="105"/>
      <c r="H23" s="105"/>
      <c r="I23" s="105"/>
      <c r="J23" s="105"/>
      <c r="K23" s="105"/>
      <c r="L23" s="105"/>
      <c r="M23" s="105"/>
      <c r="N23" s="106"/>
      <c r="O23" s="105"/>
      <c r="P23" s="105"/>
      <c r="Q23" s="105"/>
      <c r="R23" s="105"/>
      <c r="S23" s="105"/>
      <c r="T23" s="105"/>
      <c r="U23" s="105"/>
      <c r="V23" s="105"/>
      <c r="W23" s="105"/>
      <c r="X23" s="105"/>
      <c r="Y23" s="105"/>
      <c r="Z23" s="105"/>
      <c r="AA23" s="105"/>
      <c r="AB23" s="105"/>
      <c r="AC23" s="73"/>
      <c r="AD23" s="73"/>
      <c r="AE23" s="73"/>
      <c r="AF23" s="73"/>
      <c r="AG23" s="73"/>
      <c r="AH23" s="73"/>
      <c r="AI23" s="73"/>
      <c r="AJ23" s="73"/>
      <c r="AK23" s="73"/>
      <c r="AL23" s="73"/>
      <c r="AM23" s="73"/>
      <c r="AN23" s="73"/>
    </row>
    <row r="24" ht="15.75" customHeight="1">
      <c r="A24" s="105" t="s">
        <v>202</v>
      </c>
      <c r="AC24" s="73"/>
      <c r="AD24" s="73"/>
      <c r="AE24" s="73"/>
      <c r="AF24" s="73"/>
      <c r="AG24" s="73"/>
      <c r="AH24" s="73"/>
      <c r="AI24" s="73"/>
      <c r="AJ24" s="73"/>
      <c r="AK24" s="73"/>
      <c r="AL24" s="73"/>
      <c r="AM24" s="73"/>
      <c r="AN24" s="73"/>
    </row>
    <row r="25" ht="15.75" customHeight="1">
      <c r="A25" s="106" t="s">
        <v>203</v>
      </c>
      <c r="AC25" s="73"/>
      <c r="AD25" s="73"/>
      <c r="AE25" s="73"/>
      <c r="AF25" s="73"/>
      <c r="AG25" s="73"/>
      <c r="AH25" s="73"/>
      <c r="AI25" s="73"/>
      <c r="AJ25" s="73"/>
      <c r="AK25" s="73"/>
      <c r="AL25" s="73"/>
      <c r="AM25" s="73"/>
      <c r="AN25" s="73"/>
    </row>
    <row r="26" ht="15.75" customHeight="1">
      <c r="A26" s="106" t="s">
        <v>204</v>
      </c>
      <c r="AC26" s="73"/>
      <c r="AD26" s="73"/>
      <c r="AE26" s="73"/>
      <c r="AF26" s="73"/>
      <c r="AG26" s="73"/>
      <c r="AH26" s="73"/>
      <c r="AI26" s="73"/>
      <c r="AJ26" s="73"/>
      <c r="AK26" s="73"/>
      <c r="AL26" s="73"/>
      <c r="AM26" s="73"/>
      <c r="AN26" s="73"/>
    </row>
    <row r="27" ht="15.75" customHeight="1">
      <c r="A27" s="106" t="s">
        <v>205</v>
      </c>
      <c r="B27" s="106"/>
      <c r="C27" s="105"/>
      <c r="D27" s="105"/>
      <c r="E27" s="105"/>
      <c r="F27" s="105"/>
      <c r="G27" s="105"/>
      <c r="H27" s="105"/>
      <c r="I27" s="105"/>
      <c r="J27" s="105"/>
      <c r="K27" s="105"/>
      <c r="L27" s="105"/>
      <c r="M27" s="105"/>
      <c r="N27" s="105"/>
      <c r="O27" s="105"/>
      <c r="P27" s="105"/>
      <c r="Q27" s="105"/>
      <c r="R27" s="105"/>
      <c r="S27" s="105"/>
      <c r="T27" s="105"/>
      <c r="U27" s="105"/>
      <c r="V27" s="105"/>
      <c r="W27" s="105"/>
      <c r="X27" s="105"/>
      <c r="Y27" s="105"/>
      <c r="Z27" s="105"/>
      <c r="AA27" s="105"/>
      <c r="AB27" s="105"/>
      <c r="AC27" s="73"/>
      <c r="AD27" s="73"/>
      <c r="AE27" s="73"/>
      <c r="AF27" s="73"/>
      <c r="AG27" s="73"/>
      <c r="AH27" s="73"/>
      <c r="AI27" s="73"/>
      <c r="AJ27" s="73"/>
      <c r="AK27" s="73"/>
      <c r="AL27" s="73"/>
      <c r="AM27" s="73"/>
      <c r="AN27" s="73"/>
    </row>
    <row r="28" ht="15.75" customHeight="1">
      <c r="A28" s="105" t="s">
        <v>206</v>
      </c>
    </row>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6">
    <mergeCell ref="C2:AC2"/>
    <mergeCell ref="AD2:AN2"/>
    <mergeCell ref="A4:A16"/>
    <mergeCell ref="A24:AB24"/>
    <mergeCell ref="A25:AB25"/>
    <mergeCell ref="A26:AB26"/>
  </mergeCells>
  <printOptions/>
  <pageMargins bottom="0.75" footer="0.0" header="0.0" left="0.7" right="0.7" top="0.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17.25"/>
    <col customWidth="1" min="3" max="3" width="7.63"/>
    <col customWidth="1" min="4" max="4" width="8.88"/>
    <col customWidth="1" min="5" max="26" width="7.63"/>
  </cols>
  <sheetData>
    <row r="1">
      <c r="A1" s="3" t="s">
        <v>207</v>
      </c>
      <c r="B1" s="3"/>
      <c r="C1" s="3"/>
      <c r="D1" s="3"/>
    </row>
    <row r="2">
      <c r="A2" s="4" t="s">
        <v>208</v>
      </c>
      <c r="B2" s="4" t="s">
        <v>209</v>
      </c>
      <c r="C2" s="4" t="s">
        <v>210</v>
      </c>
      <c r="D2" s="4" t="s">
        <v>211</v>
      </c>
    </row>
    <row r="3">
      <c r="A3" s="4" t="s">
        <v>20</v>
      </c>
      <c r="B3" s="4" t="s">
        <v>146</v>
      </c>
      <c r="C3" s="4" t="str">
        <f t="shared" ref="C3:C8" si="1">INDEX(INDIRECT(B3&amp;"!$C$8:$N$8"),1,MATCH(MAX(INDIRECT(B3&amp;"!$C$31:$N$31")),INDIRECT(B3&amp;"!$C$31:$N$31"),0))</f>
        <v>July</v>
      </c>
      <c r="D3" s="4" t="str">
        <f t="shared" ref="D3:D8" si="2">INDEX(INDIRECT(B3&amp;"!$C$8:$N$8"),1,MATCH(MAX(INDIRECT(B3&amp;"!$M$31:$N$31"),INDIRECT(B3&amp;"!$C$31")),INDIRECT(B3&amp;"!$C$31:$N$31"),0))</f>
        <v>December</v>
      </c>
    </row>
    <row r="4">
      <c r="A4" s="4" t="s">
        <v>194</v>
      </c>
      <c r="B4" s="4" t="s">
        <v>164</v>
      </c>
      <c r="C4" s="4" t="str">
        <f t="shared" si="1"/>
        <v>August</v>
      </c>
      <c r="D4" s="4" t="str">
        <f t="shared" si="2"/>
        <v>January</v>
      </c>
    </row>
    <row r="5">
      <c r="A5" s="4" t="s">
        <v>166</v>
      </c>
      <c r="B5" s="4" t="s">
        <v>166</v>
      </c>
      <c r="C5" s="4" t="str">
        <f t="shared" si="1"/>
        <v>August</v>
      </c>
      <c r="D5" s="4" t="str">
        <f t="shared" si="2"/>
        <v>January</v>
      </c>
    </row>
    <row r="6">
      <c r="A6" s="4" t="s">
        <v>169</v>
      </c>
      <c r="B6" s="4" t="s">
        <v>169</v>
      </c>
      <c r="C6" s="4" t="str">
        <f t="shared" si="1"/>
        <v>July</v>
      </c>
      <c r="D6" s="4" t="str">
        <f t="shared" si="2"/>
        <v>January</v>
      </c>
    </row>
    <row r="7">
      <c r="A7" s="4" t="s">
        <v>35</v>
      </c>
      <c r="B7" s="4" t="s">
        <v>172</v>
      </c>
      <c r="C7" s="4" t="str">
        <f t="shared" si="1"/>
        <v>July</v>
      </c>
      <c r="D7" s="4" t="str">
        <f t="shared" si="2"/>
        <v>January</v>
      </c>
    </row>
    <row r="8">
      <c r="A8" s="4" t="s">
        <v>46</v>
      </c>
      <c r="B8" s="4" t="s">
        <v>172</v>
      </c>
      <c r="C8" s="4" t="str">
        <f t="shared" si="1"/>
        <v>July</v>
      </c>
      <c r="D8" s="4" t="str">
        <f t="shared" si="2"/>
        <v>January</v>
      </c>
    </row>
    <row r="12">
      <c r="A12" s="3" t="s">
        <v>212</v>
      </c>
      <c r="B12" s="3"/>
      <c r="C12" s="3"/>
      <c r="D12" s="3"/>
    </row>
    <row r="13">
      <c r="A13" s="4" t="s">
        <v>208</v>
      </c>
      <c r="B13" s="4" t="s">
        <v>213</v>
      </c>
      <c r="C13" s="4" t="s">
        <v>210</v>
      </c>
      <c r="D13" s="4" t="s">
        <v>211</v>
      </c>
      <c r="E13" s="4" t="s">
        <v>214</v>
      </c>
    </row>
    <row r="14">
      <c r="A14" s="4" t="s">
        <v>20</v>
      </c>
      <c r="B14" s="4" t="s">
        <v>215</v>
      </c>
      <c r="C14" s="28">
        <f>'CAISO - CF'!C16</f>
        <v>0.39</v>
      </c>
      <c r="D14" s="28">
        <f>'CAISO - CF'!C21</f>
        <v>0</v>
      </c>
      <c r="E14" s="107">
        <f t="shared" ref="E14:E53" si="3">INDEX($B$56:$B$62,MATCH(A14,$A$56:$A$62,0),1)</f>
        <v>214955</v>
      </c>
    </row>
    <row r="15">
      <c r="A15" s="4" t="s">
        <v>194</v>
      </c>
      <c r="B15" s="4" t="s">
        <v>215</v>
      </c>
      <c r="C15" s="28">
        <f>'ERCOT - CF'!F36</f>
        <v>0.7632067803</v>
      </c>
      <c r="D15" s="28">
        <f>'ERCOT - CF'!F23</f>
        <v>0.06861783247</v>
      </c>
      <c r="E15" s="107">
        <f t="shared" si="3"/>
        <v>373761.9554</v>
      </c>
    </row>
    <row r="16">
      <c r="A16" s="4" t="s">
        <v>166</v>
      </c>
      <c r="B16" s="4" t="s">
        <v>215</v>
      </c>
      <c r="C16" s="28">
        <v>0.5</v>
      </c>
      <c r="D16" s="28"/>
      <c r="E16" s="107">
        <f t="shared" si="3"/>
        <v>730209.6</v>
      </c>
    </row>
    <row r="17">
      <c r="A17" s="4" t="s">
        <v>169</v>
      </c>
      <c r="B17" s="4" t="s">
        <v>215</v>
      </c>
      <c r="C17" s="28">
        <v>0.607</v>
      </c>
      <c r="D17" s="28"/>
      <c r="E17" s="107">
        <f t="shared" si="3"/>
        <v>259340.6</v>
      </c>
    </row>
    <row r="18">
      <c r="A18" s="4" t="s">
        <v>35</v>
      </c>
      <c r="B18" s="4" t="s">
        <v>215</v>
      </c>
      <c r="C18" s="28"/>
      <c r="D18" s="28"/>
      <c r="E18" s="107">
        <f t="shared" si="3"/>
        <v>155848</v>
      </c>
    </row>
    <row r="19">
      <c r="A19" s="4" t="s">
        <v>46</v>
      </c>
      <c r="B19" s="4" t="s">
        <v>215</v>
      </c>
      <c r="C19" s="28"/>
      <c r="D19" s="28"/>
      <c r="E19" s="107">
        <f t="shared" si="3"/>
        <v>141514</v>
      </c>
    </row>
    <row r="20">
      <c r="A20" s="4" t="s">
        <v>19</v>
      </c>
      <c r="B20" s="4" t="s">
        <v>215</v>
      </c>
      <c r="C20" s="28">
        <v>0.6</v>
      </c>
      <c r="D20" s="28"/>
      <c r="E20" s="107">
        <f t="shared" si="3"/>
        <v>823890</v>
      </c>
    </row>
    <row r="21" ht="15.75" customHeight="1">
      <c r="A21" s="4" t="s">
        <v>20</v>
      </c>
      <c r="B21" s="4" t="s">
        <v>216</v>
      </c>
      <c r="C21" s="28">
        <f>'CAISO - CF'!C32</f>
        <v>0.23</v>
      </c>
      <c r="D21" s="28">
        <f>'CAISO - CF'!C37</f>
        <v>0.13</v>
      </c>
      <c r="E21" s="107">
        <f t="shared" si="3"/>
        <v>214955</v>
      </c>
    </row>
    <row r="22" ht="15.75" customHeight="1">
      <c r="A22" s="4" t="s">
        <v>194</v>
      </c>
      <c r="B22" s="4" t="s">
        <v>216</v>
      </c>
      <c r="C22" s="28">
        <f>SUM(SUMPRODUCT('ERCOT - CF'!C48:C50,'ERCOT - CF'!D48:D50),SUMPRODUCT('ERCOT - CF'!E48:E50,'ERCOT - CF'!F48:F50),SUMPRODUCT('ERCOT - CF'!G48:G50,'ERCOT - CF'!H48:H50))/SUM('ERCOT - CF'!D48:D50,'ERCOT - CF'!F48:F50,'ERCOT - CF'!H48:H50)</f>
        <v>0.2693247057</v>
      </c>
      <c r="D22" s="28">
        <f>SUM(SUMPRODUCT('ERCOT - CF'!C7:C9,'ERCOT - CF'!D7:D9),SUMPRODUCT('ERCOT - CF'!E7:E9,'ERCOT - CF'!F7:F9),SUMPRODUCT('ERCOT - CF'!G7:G9,'ERCOT - CF'!H7:H9))/SUM('ERCOT - CF'!D7:D9,'ERCOT - CF'!F7:F9,'ERCOT - CF'!H7:H9)</f>
        <v>0.2707879967</v>
      </c>
      <c r="E22" s="107">
        <f t="shared" si="3"/>
        <v>373761.9554</v>
      </c>
    </row>
    <row r="23" ht="15.75" customHeight="1">
      <c r="A23" s="4" t="s">
        <v>166</v>
      </c>
      <c r="B23" s="4" t="s">
        <v>216</v>
      </c>
      <c r="C23" s="28">
        <v>0.166</v>
      </c>
      <c r="D23" s="28"/>
      <c r="E23" s="107">
        <f t="shared" si="3"/>
        <v>730209.6</v>
      </c>
    </row>
    <row r="24" ht="15.75" customHeight="1">
      <c r="A24" s="4" t="s">
        <v>169</v>
      </c>
      <c r="B24" s="4" t="s">
        <v>216</v>
      </c>
      <c r="C24" s="28">
        <v>0.28</v>
      </c>
      <c r="D24" s="28"/>
      <c r="E24" s="107">
        <f t="shared" si="3"/>
        <v>259340.6</v>
      </c>
    </row>
    <row r="25" ht="15.75" customHeight="1">
      <c r="A25" s="4" t="s">
        <v>35</v>
      </c>
      <c r="B25" s="4" t="s">
        <v>216</v>
      </c>
      <c r="C25" s="28">
        <v>0.19</v>
      </c>
      <c r="D25" s="28">
        <v>0.37</v>
      </c>
      <c r="E25" s="107">
        <f t="shared" si="3"/>
        <v>155848</v>
      </c>
    </row>
    <row r="26" ht="15.75" customHeight="1">
      <c r="A26" s="4" t="s">
        <v>46</v>
      </c>
      <c r="B26" s="4" t="s">
        <v>216</v>
      </c>
      <c r="C26" s="28">
        <v>0.15</v>
      </c>
      <c r="D26" s="28">
        <v>0.3</v>
      </c>
      <c r="E26" s="107">
        <f t="shared" si="3"/>
        <v>141514</v>
      </c>
    </row>
    <row r="27" ht="15.75" customHeight="1">
      <c r="A27" s="4" t="s">
        <v>19</v>
      </c>
      <c r="B27" s="4" t="s">
        <v>216</v>
      </c>
      <c r="C27" s="28">
        <v>0.176</v>
      </c>
      <c r="D27" s="28"/>
      <c r="E27" s="107">
        <f t="shared" si="3"/>
        <v>823890</v>
      </c>
    </row>
    <row r="28" ht="15.75" customHeight="1">
      <c r="A28" s="4" t="s">
        <v>20</v>
      </c>
      <c r="B28" s="4" t="s">
        <v>217</v>
      </c>
      <c r="C28" s="28">
        <f>'CAISO - CF'!C16</f>
        <v>0.39</v>
      </c>
      <c r="D28" s="28">
        <f>'CAISO - CF'!C21</f>
        <v>0</v>
      </c>
      <c r="E28" s="107">
        <f t="shared" si="3"/>
        <v>214955</v>
      </c>
    </row>
    <row r="29" ht="15.75" customHeight="1">
      <c r="A29" s="4" t="s">
        <v>194</v>
      </c>
      <c r="B29" s="4" t="s">
        <v>217</v>
      </c>
      <c r="C29" s="28"/>
      <c r="D29" s="28"/>
      <c r="E29" s="107">
        <f t="shared" si="3"/>
        <v>373761.9554</v>
      </c>
    </row>
    <row r="30" ht="15.75" customHeight="1">
      <c r="A30" s="4" t="s">
        <v>166</v>
      </c>
      <c r="B30" s="4" t="s">
        <v>217</v>
      </c>
      <c r="C30" s="28"/>
      <c r="D30" s="28"/>
      <c r="E30" s="107">
        <f t="shared" si="3"/>
        <v>730209.6</v>
      </c>
    </row>
    <row r="31" ht="15.75" customHeight="1">
      <c r="A31" s="4" t="s">
        <v>169</v>
      </c>
      <c r="B31" s="4" t="s">
        <v>217</v>
      </c>
      <c r="C31" s="28"/>
      <c r="D31" s="28"/>
      <c r="E31" s="107">
        <f t="shared" si="3"/>
        <v>259340.6</v>
      </c>
    </row>
    <row r="32" ht="15.75" customHeight="1">
      <c r="A32" s="4" t="s">
        <v>35</v>
      </c>
      <c r="B32" s="4" t="s">
        <v>217</v>
      </c>
      <c r="C32" s="28"/>
      <c r="D32" s="28"/>
      <c r="E32" s="107">
        <f t="shared" si="3"/>
        <v>155848</v>
      </c>
    </row>
    <row r="33" ht="15.75" customHeight="1">
      <c r="A33" s="4" t="s">
        <v>46</v>
      </c>
      <c r="B33" s="4" t="s">
        <v>217</v>
      </c>
      <c r="C33" s="28"/>
      <c r="D33" s="28"/>
      <c r="E33" s="107">
        <f t="shared" si="3"/>
        <v>141514</v>
      </c>
    </row>
    <row r="34" ht="15.75" customHeight="1">
      <c r="A34" s="4" t="s">
        <v>20</v>
      </c>
      <c r="B34" s="4" t="s">
        <v>218</v>
      </c>
      <c r="C34" s="28">
        <f>'CAISO - CF'!F55</f>
        <v>0.87</v>
      </c>
      <c r="D34" s="28">
        <f>'CAISO - CF'!F60</f>
        <v>0.86</v>
      </c>
      <c r="E34" s="107">
        <f t="shared" si="3"/>
        <v>214955</v>
      </c>
    </row>
    <row r="35" ht="15.75" customHeight="1">
      <c r="A35" s="4" t="s">
        <v>194</v>
      </c>
      <c r="B35" s="4" t="s">
        <v>218</v>
      </c>
      <c r="E35" s="107">
        <f t="shared" si="3"/>
        <v>373761.9554</v>
      </c>
    </row>
    <row r="36" ht="15.75" customHeight="1">
      <c r="A36" s="4" t="s">
        <v>166</v>
      </c>
      <c r="B36" s="4" t="s">
        <v>218</v>
      </c>
      <c r="E36" s="107">
        <f t="shared" si="3"/>
        <v>730209.6</v>
      </c>
    </row>
    <row r="37" ht="15.75" customHeight="1">
      <c r="A37" s="4" t="s">
        <v>169</v>
      </c>
      <c r="B37" s="4" t="s">
        <v>218</v>
      </c>
      <c r="E37" s="107">
        <f t="shared" si="3"/>
        <v>259340.6</v>
      </c>
    </row>
    <row r="38" ht="15.75" customHeight="1">
      <c r="A38" s="4" t="s">
        <v>35</v>
      </c>
      <c r="B38" s="4" t="s">
        <v>218</v>
      </c>
      <c r="E38" s="107">
        <f t="shared" si="3"/>
        <v>155848</v>
      </c>
    </row>
    <row r="39" ht="15.75" customHeight="1">
      <c r="A39" s="4" t="s">
        <v>46</v>
      </c>
      <c r="B39" s="4" t="s">
        <v>218</v>
      </c>
      <c r="E39" s="107">
        <f t="shared" si="3"/>
        <v>141514</v>
      </c>
    </row>
    <row r="40" ht="15.75" customHeight="1">
      <c r="A40" s="4" t="s">
        <v>20</v>
      </c>
      <c r="B40" s="4" t="s">
        <v>219</v>
      </c>
      <c r="C40" s="28">
        <f>'CAISO - CF'!F85</f>
        <v>0.84</v>
      </c>
      <c r="D40" s="28">
        <f>'CAISO - CF'!F90</f>
        <v>0.95</v>
      </c>
      <c r="E40" s="107">
        <f t="shared" si="3"/>
        <v>214955</v>
      </c>
    </row>
    <row r="41" ht="15.75" customHeight="1">
      <c r="A41" s="4" t="s">
        <v>194</v>
      </c>
      <c r="B41" s="4" t="s">
        <v>219</v>
      </c>
      <c r="E41" s="107">
        <f t="shared" si="3"/>
        <v>373761.9554</v>
      </c>
    </row>
    <row r="42" ht="15.75" customHeight="1">
      <c r="A42" s="4" t="s">
        <v>166</v>
      </c>
      <c r="B42" s="4" t="s">
        <v>219</v>
      </c>
      <c r="E42" s="107">
        <f t="shared" si="3"/>
        <v>730209.6</v>
      </c>
    </row>
    <row r="43" ht="15.75" customHeight="1">
      <c r="A43" s="4" t="s">
        <v>169</v>
      </c>
      <c r="B43" s="4" t="s">
        <v>219</v>
      </c>
      <c r="E43" s="107">
        <f t="shared" si="3"/>
        <v>259340.6</v>
      </c>
    </row>
    <row r="44" ht="15.75" customHeight="1">
      <c r="A44" s="4" t="s">
        <v>35</v>
      </c>
      <c r="B44" s="4" t="s">
        <v>219</v>
      </c>
      <c r="E44" s="107">
        <f t="shared" si="3"/>
        <v>155848</v>
      </c>
    </row>
    <row r="45" ht="15.75" customHeight="1">
      <c r="A45" s="4" t="s">
        <v>46</v>
      </c>
      <c r="B45" s="4" t="s">
        <v>219</v>
      </c>
      <c r="E45" s="107">
        <f t="shared" si="3"/>
        <v>141514</v>
      </c>
    </row>
    <row r="46" ht="15.75" customHeight="1">
      <c r="A46" s="4" t="s">
        <v>20</v>
      </c>
      <c r="B46" s="4" t="s">
        <v>220</v>
      </c>
      <c r="C46" s="28">
        <f>'CAISO - CF'!F101</f>
        <v>0.73</v>
      </c>
      <c r="D46" s="28">
        <f>'CAISO - CF'!F106</f>
        <v>0.64</v>
      </c>
      <c r="E46" s="107">
        <f t="shared" si="3"/>
        <v>214955</v>
      </c>
    </row>
    <row r="47" ht="15.75" customHeight="1">
      <c r="A47" s="4" t="s">
        <v>194</v>
      </c>
      <c r="B47" s="4" t="s">
        <v>220</v>
      </c>
      <c r="E47" s="107">
        <f t="shared" si="3"/>
        <v>373761.9554</v>
      </c>
    </row>
    <row r="48" ht="15.75" customHeight="1">
      <c r="A48" s="4" t="s">
        <v>166</v>
      </c>
      <c r="B48" s="4" t="s">
        <v>220</v>
      </c>
      <c r="E48" s="107">
        <f t="shared" si="3"/>
        <v>730209.6</v>
      </c>
    </row>
    <row r="49" ht="15.75" customHeight="1">
      <c r="A49" s="4" t="s">
        <v>169</v>
      </c>
      <c r="B49" s="4" t="s">
        <v>220</v>
      </c>
      <c r="E49" s="107">
        <f t="shared" si="3"/>
        <v>259340.6</v>
      </c>
    </row>
    <row r="50" ht="15.75" customHeight="1">
      <c r="A50" s="4" t="s">
        <v>35</v>
      </c>
      <c r="B50" s="4" t="s">
        <v>220</v>
      </c>
      <c r="E50" s="107">
        <f t="shared" si="3"/>
        <v>155848</v>
      </c>
    </row>
    <row r="51" ht="15.75" customHeight="1">
      <c r="A51" s="4" t="s">
        <v>46</v>
      </c>
      <c r="B51" s="4" t="s">
        <v>220</v>
      </c>
      <c r="E51" s="107">
        <f t="shared" si="3"/>
        <v>141514</v>
      </c>
    </row>
    <row r="52" ht="15.75" customHeight="1">
      <c r="A52" s="4" t="s">
        <v>35</v>
      </c>
      <c r="B52" s="4" t="s">
        <v>221</v>
      </c>
      <c r="C52" s="28">
        <v>0.39</v>
      </c>
      <c r="D52" s="28">
        <v>0.61</v>
      </c>
      <c r="E52" s="107">
        <f t="shared" si="3"/>
        <v>155848</v>
      </c>
    </row>
    <row r="53" ht="15.75" customHeight="1">
      <c r="A53" s="4" t="s">
        <v>46</v>
      </c>
      <c r="B53" s="4" t="s">
        <v>221</v>
      </c>
      <c r="C53" s="28">
        <v>0.24</v>
      </c>
      <c r="D53" s="28">
        <v>0.63</v>
      </c>
      <c r="E53" s="107">
        <f t="shared" si="3"/>
        <v>141514</v>
      </c>
    </row>
    <row r="54" ht="15.75" customHeight="1"/>
    <row r="55" ht="15.75" customHeight="1">
      <c r="A55" s="3" t="s">
        <v>222</v>
      </c>
      <c r="B55" s="3"/>
      <c r="C55" s="3"/>
      <c r="D55" s="3"/>
    </row>
    <row r="56" ht="15.75" customHeight="1">
      <c r="A56" s="4" t="s">
        <v>20</v>
      </c>
      <c r="B56" s="4">
        <v>214955.0</v>
      </c>
      <c r="C56" s="108"/>
    </row>
    <row r="57" ht="15.75" customHeight="1">
      <c r="A57" s="4" t="s">
        <v>194</v>
      </c>
      <c r="B57" s="107">
        <f>'EIA Form 411'!AF17</f>
        <v>373761.9554</v>
      </c>
      <c r="C57" s="108"/>
    </row>
    <row r="58" ht="15.75" customHeight="1">
      <c r="A58" s="4" t="s">
        <v>166</v>
      </c>
      <c r="B58" s="107">
        <f>'EIA Form 411'!AF11</f>
        <v>730209.6</v>
      </c>
    </row>
    <row r="59" ht="15.75" customHeight="1">
      <c r="A59" s="4" t="s">
        <v>169</v>
      </c>
      <c r="B59" s="109">
        <f>'EIA Form 411'!AF16</f>
        <v>259340.6</v>
      </c>
    </row>
    <row r="60" ht="15.75" customHeight="1">
      <c r="A60" s="4" t="s">
        <v>35</v>
      </c>
      <c r="B60" s="4">
        <v>155848.0</v>
      </c>
      <c r="C60" s="108"/>
    </row>
    <row r="61" ht="15.75" customHeight="1">
      <c r="A61" s="4" t="s">
        <v>19</v>
      </c>
      <c r="B61" s="109">
        <f>'EIA Form 411'!AF13</f>
        <v>823890</v>
      </c>
      <c r="C61" s="108"/>
    </row>
    <row r="62" ht="15.75" customHeight="1">
      <c r="A62" s="4" t="s">
        <v>46</v>
      </c>
      <c r="B62" s="4">
        <v>141514.0</v>
      </c>
      <c r="C62" s="108"/>
    </row>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2060"/>
    <pageSetUpPr/>
  </sheetPr>
  <sheetViews>
    <sheetView workbookViewId="0"/>
  </sheetViews>
  <sheetFormatPr customHeight="1" defaultColWidth="12.63" defaultRowHeight="15.0"/>
  <cols>
    <col customWidth="1" min="1" max="1" width="21.25"/>
    <col customWidth="1" min="2" max="3" width="9.63"/>
    <col customWidth="1" min="4" max="26" width="7.63"/>
  </cols>
  <sheetData>
    <row r="1">
      <c r="A1" s="110" t="s">
        <v>223</v>
      </c>
      <c r="B1" s="111" t="s">
        <v>224</v>
      </c>
      <c r="C1" s="112" t="s">
        <v>225</v>
      </c>
    </row>
    <row r="2">
      <c r="A2" s="4" t="s">
        <v>226</v>
      </c>
      <c r="B2" s="10">
        <f t="array" ref="B2">IFERROR(SUMPRODUCT(IF(Calculations!$B$14:$B$53=PTCF!A2,Calculations!$C$14:$C$53),IF(Calculations!$B$14:$B$53=PTCF!A2,Calculations!$E$14:$E$53))/SUMIFS(Calculations!$E$14:$E$53,Calculations!$B$14:$B$53,PTCF!A2,Calculations!$C$14:$C$53,"&lt;&gt;"&amp;""),1)</f>
        <v>1</v>
      </c>
      <c r="C2" s="10">
        <f t="array" ref="C2">IFERROR(SUMPRODUCT(IF(Calculations!$B$14:$B$53=PTCF!A2,Calculations!$D$14:$D$53),IF(Calculations!$B$14:$B$53=PTCF!A2,Calculations!$E$14:$E$53))/SUMIFS(Calculations!$E$14:$E$53,Calculations!$B$14:$B$53,PTCF!A2,Calculations!$D$14:$D$53,"&lt;&gt;"&amp;""),1)</f>
        <v>1</v>
      </c>
    </row>
    <row r="3">
      <c r="A3" s="4" t="s">
        <v>227</v>
      </c>
      <c r="B3" s="10">
        <f t="array" ref="B3">IFERROR(SUMPRODUCT(IF(Calculations!$B$14:$B$53=PTCF!A3,Calculations!$C$14:$C$53),IF(Calculations!$B$14:$B$53=PTCF!A3,Calculations!$E$14:$E$53))/SUMIFS(Calculations!$E$14:$E$53,Calculations!$B$14:$B$53,PTCF!A3,Calculations!$C$14:$C$53,"&lt;&gt;"&amp;""),1)</f>
        <v>1</v>
      </c>
      <c r="C3" s="10">
        <f t="array" ref="C3">IFERROR(SUMPRODUCT(IF(Calculations!$B$14:$B$53=PTCF!A3,Calculations!$D$14:$D$53),IF(Calculations!$B$14:$B$53=PTCF!A3,Calculations!$E$14:$E$53))/SUMIFS(Calculations!$E$14:$E$53,Calculations!$B$14:$B$53,PTCF!A3,Calculations!$D$14:$D$53,"&lt;&gt;"&amp;""),1)</f>
        <v>1</v>
      </c>
    </row>
    <row r="4">
      <c r="A4" s="4" t="s">
        <v>228</v>
      </c>
      <c r="B4" s="10">
        <f t="array" ref="B4">IFERROR(SUMPRODUCT(IF(Calculations!$B$14:$B$53=PTCF!A4,Calculations!$C$14:$C$53),IF(Calculations!$B$14:$B$53=PTCF!A4,Calculations!$E$14:$E$53))/SUMIFS(Calculations!$E$14:$E$53,Calculations!$B$14:$B$53,PTCF!A4,Calculations!$C$14:$C$53,"&lt;&gt;"&amp;""),1)</f>
        <v>1</v>
      </c>
      <c r="C4" s="10">
        <f t="array" ref="C4">IFERROR(SUMPRODUCT(IF(Calculations!$B$14:$B$53=PTCF!A4,Calculations!$D$14:$D$53),IF(Calculations!$B$14:$B$53=PTCF!A4,Calculations!$E$14:$E$53))/SUMIFS(Calculations!$E$14:$E$53,Calculations!$B$14:$B$53,PTCF!A4,Calculations!$D$14:$D$53,"&lt;&gt;"&amp;""),1)</f>
        <v>1</v>
      </c>
    </row>
    <row r="5">
      <c r="A5" s="4" t="s">
        <v>220</v>
      </c>
      <c r="B5" s="113">
        <v>0.468</v>
      </c>
      <c r="C5" s="113">
        <v>0.468</v>
      </c>
    </row>
    <row r="6">
      <c r="A6" s="4" t="s">
        <v>216</v>
      </c>
      <c r="B6" s="114">
        <v>0.09735395833333332</v>
      </c>
      <c r="C6" s="114">
        <v>0.7558854166666666</v>
      </c>
    </row>
    <row r="7">
      <c r="A7" s="4" t="s">
        <v>215</v>
      </c>
      <c r="B7" s="114">
        <v>0.4086036930893349</v>
      </c>
      <c r="C7" s="114">
        <v>0.20411212516332156</v>
      </c>
    </row>
    <row r="8">
      <c r="A8" s="4" t="s">
        <v>217</v>
      </c>
      <c r="B8" s="115">
        <v>0.0</v>
      </c>
      <c r="C8" s="113">
        <f t="array" ref="C8">IFERROR(SUMPRODUCT(IF(Calculations!$B$14:$B$53=PTCF!A8,Calculations!$D$14:$D$53),IF(Calculations!$B$14:$B$53=PTCF!A8,Calculations!$E$14:$E$53))/SUMIFS(Calculations!$E$14:$E$53,Calculations!$B$14:$B$53,PTCF!A8,Calculations!$D$14:$D$53,"&lt;&gt;"&amp;""),1)</f>
        <v>0</v>
      </c>
    </row>
    <row r="9">
      <c r="A9" s="4" t="s">
        <v>218</v>
      </c>
      <c r="B9" s="113">
        <f t="array" ref="B9">IFERROR(SUMPRODUCT(IF(Calculations!$B$14:$B$53=PTCF!A9,Calculations!$C$14:$C$53),IF(Calculations!$B$14:$B$53=PTCF!A9,Calculations!$E$14:$E$53))/SUMIFS(Calculations!$E$14:$E$53,Calculations!$B$14:$B$53,PTCF!A9,Calculations!$C$14:$C$53,"&lt;&gt;"&amp;""),1)</f>
        <v>0.87</v>
      </c>
      <c r="C9" s="113">
        <f t="array" ref="C9">IFERROR(SUMPRODUCT(IF(Calculations!$B$14:$B$53=PTCF!A9,Calculations!$D$14:$D$53),IF(Calculations!$B$14:$B$53=PTCF!A9,Calculations!$E$14:$E$53))/SUMIFS(Calculations!$E$14:$E$53,Calculations!$B$14:$B$53,PTCF!A9,Calculations!$D$14:$D$53,"&lt;&gt;"&amp;""),1)</f>
        <v>0.86</v>
      </c>
    </row>
    <row r="10">
      <c r="A10" s="4" t="s">
        <v>229</v>
      </c>
      <c r="B10" s="10">
        <f t="array" ref="B10">IFERROR(SUMPRODUCT(IF(Calculations!$B$14:$B$53=PTCF!A10,Calculations!$C$14:$C$53),IF(Calculations!$B$14:$B$53=PTCF!A10,Calculations!$E$14:$E$53))/SUMIFS(Calculations!$E$14:$E$53,Calculations!$B$14:$B$53,PTCF!A10,Calculations!$C$14:$C$53,"&lt;&gt;"&amp;""),1)</f>
        <v>1</v>
      </c>
      <c r="C10" s="10">
        <f t="array" ref="C10">IFERROR(SUMPRODUCT(IF(Calculations!$B$14:$B$53=PTCF!A10,Calculations!$D$14:$D$53),IF(Calculations!$B$14:$B$53=PTCF!A10,Calculations!$E$14:$E$53))/SUMIFS(Calculations!$E$14:$E$53,Calculations!$B$14:$B$53,PTCF!A10,Calculations!$D$14:$D$53,"&lt;&gt;"&amp;""),1)</f>
        <v>1</v>
      </c>
    </row>
    <row r="11">
      <c r="A11" s="4" t="s">
        <v>230</v>
      </c>
      <c r="B11" s="10">
        <f t="array" ref="B11">IFERROR(SUMPRODUCT(IF(Calculations!$B$14:$B$53=PTCF!A11,Calculations!$C$14:$C$53),IF(Calculations!$B$14:$B$53=PTCF!A11,Calculations!$E$14:$E$53))/SUMIFS(Calculations!$E$14:$E$53,Calculations!$B$14:$B$53,PTCF!A11,Calculations!$C$14:$C$53,"&lt;&gt;"&amp;""),1)</f>
        <v>1</v>
      </c>
      <c r="C11" s="10">
        <f t="array" ref="C11">IFERROR(SUMPRODUCT(IF(Calculations!$B$14:$B$53=PTCF!A11,Calculations!$D$14:$D$53),IF(Calculations!$B$14:$B$53=PTCF!A11,Calculations!$E$14:$E$53))/SUMIFS(Calculations!$E$14:$E$53,Calculations!$B$14:$B$53,PTCF!A11,Calculations!$D$14:$D$53,"&lt;&gt;"&amp;""),1)</f>
        <v>1</v>
      </c>
    </row>
    <row r="12">
      <c r="A12" s="4" t="s">
        <v>227</v>
      </c>
      <c r="B12" s="10">
        <f t="array" ref="B12">IFERROR(SUMPRODUCT(IF(Calculations!$B$14:$B$53=PTCF!A12,Calculations!$C$14:$C$53),IF(Calculations!$B$14:$B$53=PTCF!A12,Calculations!$E$14:$E$53))/SUMIFS(Calculations!$E$14:$E$53,Calculations!$B$14:$B$53,PTCF!A12,Calculations!$C$14:$C$53,"&lt;&gt;"&amp;""),1)</f>
        <v>1</v>
      </c>
      <c r="C12" s="10">
        <f t="array" ref="C12">IFERROR(SUMPRODUCT(IF(Calculations!$B$14:$B$53=PTCF!A12,Calculations!$D$14:$D$53),IF(Calculations!$B$14:$B$53=PTCF!A12,Calculations!$E$14:$E$53))/SUMIFS(Calculations!$E$14:$E$53,Calculations!$B$14:$B$53,PTCF!A12,Calculations!$D$14:$D$53,"&lt;&gt;"&amp;""),1)</f>
        <v>1</v>
      </c>
    </row>
    <row r="13">
      <c r="A13" s="4" t="s">
        <v>231</v>
      </c>
      <c r="B13" s="10">
        <f t="array" ref="B13">IFERROR(SUMPRODUCT(IF(Calculations!$B$14:$B$53=PTCF!A13,Calculations!$C$14:$C$53),IF(Calculations!$B$14:$B$53=PTCF!A13,Calculations!$E$14:$E$53))/SUMIFS(Calculations!$E$14:$E$53,Calculations!$B$14:$B$53,PTCF!A13,Calculations!$C$14:$C$53,"&lt;&gt;"&amp;""),1)</f>
        <v>1</v>
      </c>
      <c r="C13" s="10">
        <f t="array" ref="C13">IFERROR(SUMPRODUCT(IF(Calculations!$B$14:$B$53=PTCF!A13,Calculations!$D$14:$D$53),IF(Calculations!$B$14:$B$53=PTCF!A13,Calculations!$E$14:$E$53))/SUMIFS(Calculations!$E$14:$E$53,Calculations!$B$14:$B$53,PTCF!A13,Calculations!$D$14:$D$53,"&lt;&gt;"&amp;""),1)</f>
        <v>1</v>
      </c>
    </row>
    <row r="14">
      <c r="A14" s="4" t="s">
        <v>221</v>
      </c>
      <c r="B14" s="114">
        <v>0.13157395833333332</v>
      </c>
      <c r="C14" s="114">
        <v>0.6932270833333334</v>
      </c>
    </row>
    <row r="15">
      <c r="A15" s="4" t="s">
        <v>232</v>
      </c>
      <c r="B15" s="10">
        <f t="array" ref="B15">IFERROR(SUMPRODUCT(IF(Calculations!$B$14:$B$53=PTCF!A15,Calculations!$C$14:$C$53),IF(Calculations!$B$14:$B$53=PTCF!A15,Calculations!$E$14:$E$53))/SUMIFS(Calculations!$E$14:$E$53,Calculations!$B$14:$B$53,PTCF!A15,Calculations!$C$14:$C$53,"&lt;&gt;"&amp;""),1)</f>
        <v>1</v>
      </c>
      <c r="C15" s="10">
        <f t="array" ref="C15">IFERROR(SUMPRODUCT(IF(Calculations!$B$14:$B$53=PTCF!A15,Calculations!$D$14:$D$53),IF(Calculations!$B$14:$B$53=PTCF!A15,Calculations!$E$14:$E$53))/SUMIFS(Calculations!$E$14:$E$53,Calculations!$B$14:$B$53,PTCF!A15,Calculations!$D$14:$D$53,"&lt;&gt;"&amp;""),1)</f>
        <v>1</v>
      </c>
    </row>
    <row r="16">
      <c r="A16" s="4" t="s">
        <v>233</v>
      </c>
      <c r="B16" s="10">
        <f t="array" ref="B16">IFERROR(SUMPRODUCT(IF(Calculations!$B$14:$B$53=PTCF!A16,Calculations!$C$14:$C$53),IF(Calculations!$B$14:$B$53=PTCF!A16,Calculations!$E$14:$E$53))/SUMIFS(Calculations!$E$14:$E$53,Calculations!$B$14:$B$53,PTCF!A16,Calculations!$C$14:$C$53,"&lt;&gt;"&amp;""),1)</f>
        <v>1</v>
      </c>
      <c r="C16" s="10">
        <f t="array" ref="C16">IFERROR(SUMPRODUCT(IF(Calculations!$B$14:$B$53=PTCF!A16,Calculations!$D$14:$D$53),IF(Calculations!$B$14:$B$53=PTCF!A16,Calculations!$E$14:$E$53))/SUMIFS(Calculations!$E$14:$E$53,Calculations!$B$14:$B$53,PTCF!A16,Calculations!$D$14:$D$53,"&lt;&gt;"&amp;""),1)</f>
        <v>1</v>
      </c>
    </row>
    <row r="17">
      <c r="A17" s="4" t="s">
        <v>234</v>
      </c>
      <c r="B17" s="10">
        <f t="array" ref="B17">IFERROR(SUMPRODUCT(IF(Calculations!$B$14:$B$53=PTCF!A17,Calculations!$C$14:$C$53),IF(Calculations!$B$14:$B$53=PTCF!A17,Calculations!$E$14:$E$53))/SUMIFS(Calculations!$E$14:$E$53,Calculations!$B$14:$B$53,PTCF!A17,Calculations!$C$14:$C$53,"&lt;&gt;"&amp;""),1)</f>
        <v>1</v>
      </c>
      <c r="C17" s="10">
        <f t="array" ref="C17">IFERROR(SUMPRODUCT(IF(Calculations!$B$14:$B$53=PTCF!A17,Calculations!$D$14:$D$53),IF(Calculations!$B$14:$B$53=PTCF!A17,Calculations!$E$14:$E$53))/SUMIFS(Calculations!$E$14:$E$53,Calculations!$B$14:$B$53,PTCF!A17,Calculations!$D$14:$D$53,"&lt;&gt;"&amp;""),1)</f>
        <v>1</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2016-03-03T23:11:17Z</dcterms:created>
  <dc:creator>Robbie</dc:creator>
</cp:coreProperties>
</file>