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F794D41C-8771-4F10-B5BC-A377E4BD1BA2}" xr6:coauthVersionLast="45" xr6:coauthVersionMax="45" xr10:uidLastSave="{00000000-0000-0000-0000-000000000000}"/>
  <bookViews>
    <workbookView xWindow="12120" yWindow="1605" windowWidth="16455" windowHeight="15240" activeTab="3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  <sheet name="Exogenous GDP Adjustment" sheetId="6" r:id="rId5"/>
  </sheets>
  <definedNames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C163" i="5" s="1"/>
  <c r="B82" i="4" s="1"/>
  <c r="C82" i="4" l="1"/>
  <c r="E82" i="3"/>
  <c r="E12" i="6"/>
  <c r="B14" i="6" s="1"/>
  <c r="B15" i="6" s="1"/>
  <c r="B16" i="6" s="1"/>
  <c r="C13" i="6"/>
  <c r="D163" i="5" s="1"/>
  <c r="C15" i="6"/>
  <c r="F163" i="5" s="1"/>
  <c r="C14" i="6" l="1"/>
  <c r="E163" i="5" s="1"/>
  <c r="I82" i="3" s="1"/>
  <c r="G82" i="3"/>
  <c r="K82" i="3"/>
  <c r="B17" i="6"/>
  <c r="C16" i="6"/>
  <c r="G163" i="5" s="1"/>
  <c r="F82" i="4" s="1"/>
  <c r="D82" i="4" l="1"/>
  <c r="E82" i="4"/>
  <c r="M82" i="3"/>
  <c r="B18" i="6"/>
  <c r="C17" i="6"/>
  <c r="H163" i="5" s="1"/>
  <c r="G82" i="4" s="1"/>
  <c r="H82" i="4" l="1"/>
  <c r="O82" i="3"/>
  <c r="B19" i="6"/>
  <c r="C18" i="6"/>
  <c r="I163" i="5" s="1"/>
  <c r="Q82" i="3" l="1"/>
  <c r="I82" i="4"/>
  <c r="B20" i="6"/>
  <c r="C19" i="6"/>
  <c r="J163" i="5" s="1"/>
  <c r="S82" i="3" l="1"/>
  <c r="J82" i="4"/>
  <c r="C20" i="6"/>
  <c r="K163" i="5" s="1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<sst xmlns="http://schemas.openxmlformats.org/spreadsheetml/2006/main" count="251" uniqueCount="187">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</sst>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4" t="s">
        <v>173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6" t="s">
        <v>186</v>
      </c>
    </row>
    <row r="6" spans="1:6" x14ac:dyDescent="0.25">
      <c r="B6" t="s">
        <v>181</v>
      </c>
    </row>
    <row r="7" spans="1:6" x14ac:dyDescent="0.25">
      <c r="B7" s="29" t="s">
        <v>182</v>
      </c>
    </row>
    <row r="8" spans="1:6" x14ac:dyDescent="0.25">
      <c r="B8" t="s">
        <v>183</v>
      </c>
    </row>
    <row r="10" spans="1:6" x14ac:dyDescent="0.25">
      <c r="B10" s="19" t="s">
        <v>174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1.0149999999999999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3">
        <v>6</v>
      </c>
      <c r="B101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workbookViewId="0">
      <pane xSplit="1" ySplit="1" topLeftCell="B105" activePane="bottomRight" state="frozen"/>
      <selection pane="topRight" activeCell="B1" sqref="B1"/>
      <selection pane="bottomLeft" activeCell="A2" sqref="A2"/>
      <selection pane="bottomRight" activeCell="D109" sqref="D109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B3" s="16">
        <v>0</v>
      </c>
      <c r="C3" s="16">
        <v>0</v>
      </c>
      <c r="D3" s="16">
        <v>1</v>
      </c>
    </row>
    <row r="4" spans="1:33" x14ac:dyDescent="0.2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25">
      <c r="B5" s="16">
        <v>0</v>
      </c>
      <c r="C5" s="16">
        <v>0</v>
      </c>
      <c r="D5" s="16">
        <v>1</v>
      </c>
    </row>
    <row r="6" spans="1:33" x14ac:dyDescent="0.25">
      <c r="A6" s="12" t="s">
        <v>3</v>
      </c>
      <c r="B6" s="15">
        <v>2019</v>
      </c>
      <c r="C6" s="15">
        <v>2020</v>
      </c>
      <c r="D6" s="15">
        <v>2030</v>
      </c>
      <c r="E6" s="15">
        <v>2050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25">
      <c r="A7" s="12"/>
      <c r="B7" s="16">
        <v>0</v>
      </c>
      <c r="C7" s="16">
        <v>0</v>
      </c>
      <c r="D7" s="16">
        <v>0.6</v>
      </c>
      <c r="E7" s="16">
        <v>1</v>
      </c>
    </row>
    <row r="8" spans="1:33" x14ac:dyDescent="0.2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25">
      <c r="A9" s="12"/>
      <c r="B9" s="16">
        <v>0</v>
      </c>
      <c r="C9" s="16">
        <v>0</v>
      </c>
      <c r="D9" s="16">
        <v>1</v>
      </c>
    </row>
    <row r="10" spans="1:33" x14ac:dyDescent="0.25">
      <c r="A10" s="12" t="s">
        <v>75</v>
      </c>
      <c r="B10" s="15">
        <v>2019</v>
      </c>
      <c r="C10" s="15">
        <v>2020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3" x14ac:dyDescent="0.25">
      <c r="A12" s="12" t="s">
        <v>151</v>
      </c>
      <c r="B12" s="15">
        <v>2019</v>
      </c>
      <c r="C12" s="15">
        <v>2020</v>
      </c>
      <c r="D12" s="15">
        <v>2030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3" x14ac:dyDescent="0.2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5">
      <c r="A15" s="12"/>
      <c r="B15" s="16">
        <v>0</v>
      </c>
      <c r="C15" s="16">
        <v>0</v>
      </c>
      <c r="D15" s="16">
        <v>1</v>
      </c>
    </row>
    <row r="16" spans="1:33" x14ac:dyDescent="0.2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5">
      <c r="A17" s="12"/>
      <c r="B17" s="16">
        <v>0</v>
      </c>
      <c r="C17" s="16">
        <v>0</v>
      </c>
      <c r="D17" s="16">
        <v>1</v>
      </c>
    </row>
    <row r="18" spans="1:33" x14ac:dyDescent="0.2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5">
      <c r="A19" s="12"/>
      <c r="B19" s="16">
        <v>0</v>
      </c>
      <c r="C19" s="16">
        <v>0</v>
      </c>
      <c r="D19" s="16">
        <v>1</v>
      </c>
    </row>
    <row r="20" spans="1:33" x14ac:dyDescent="0.2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25">
      <c r="A21" s="12"/>
      <c r="B21" s="16">
        <v>0</v>
      </c>
      <c r="C21" s="16">
        <v>0</v>
      </c>
      <c r="D21" s="16">
        <v>1</v>
      </c>
    </row>
    <row r="22" spans="1:33" x14ac:dyDescent="0.25">
      <c r="A22" t="s">
        <v>4</v>
      </c>
      <c r="B22" s="15">
        <v>2019</v>
      </c>
      <c r="C22" s="15">
        <v>2020</v>
      </c>
      <c r="D22" s="15">
        <v>2030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5">
      <c r="B23" s="16">
        <v>0</v>
      </c>
      <c r="C23" s="16">
        <v>0</v>
      </c>
      <c r="D23" s="16">
        <v>1</v>
      </c>
      <c r="E23" s="16">
        <v>1</v>
      </c>
    </row>
    <row r="24" spans="1:33" x14ac:dyDescent="0.2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5">
      <c r="B25" s="16">
        <v>0</v>
      </c>
      <c r="C25" s="16">
        <v>0</v>
      </c>
      <c r="D25" s="16">
        <v>1</v>
      </c>
      <c r="E25" s="16">
        <v>1</v>
      </c>
    </row>
    <row r="26" spans="1:33" x14ac:dyDescent="0.25">
      <c r="A26" t="s">
        <v>168</v>
      </c>
      <c r="B26" s="15">
        <v>2019</v>
      </c>
      <c r="C26" s="15">
        <v>2020</v>
      </c>
      <c r="D26" s="15">
        <v>2021</v>
      </c>
      <c r="E26" s="14">
        <v>2050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25">
      <c r="B27" s="16">
        <v>0</v>
      </c>
      <c r="C27" s="16">
        <v>0</v>
      </c>
      <c r="D27" s="16">
        <v>1</v>
      </c>
      <c r="E27" s="16">
        <v>1</v>
      </c>
    </row>
    <row r="28" spans="1:33" x14ac:dyDescent="0.2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5">
      <c r="B29" s="16">
        <v>0</v>
      </c>
      <c r="C29" s="16">
        <v>0</v>
      </c>
      <c r="D29" s="16">
        <v>1</v>
      </c>
      <c r="E29" s="16">
        <v>1</v>
      </c>
    </row>
    <row r="30" spans="1:33" x14ac:dyDescent="0.2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5">
      <c r="A31" s="13"/>
      <c r="B31" s="16">
        <v>1</v>
      </c>
      <c r="C31" s="16">
        <v>1</v>
      </c>
    </row>
    <row r="32" spans="1:33" x14ac:dyDescent="0.25">
      <c r="A32" t="s">
        <v>5</v>
      </c>
      <c r="B32" s="15">
        <v>2019</v>
      </c>
      <c r="C32" s="15">
        <v>2020</v>
      </c>
      <c r="D32" s="15">
        <v>2050</v>
      </c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5">
      <c r="B33" s="16">
        <v>0</v>
      </c>
      <c r="C33" s="16">
        <v>0</v>
      </c>
      <c r="D33" s="16">
        <v>1</v>
      </c>
    </row>
    <row r="34" spans="1:33" x14ac:dyDescent="0.2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25">
      <c r="B35" s="16">
        <v>0</v>
      </c>
      <c r="C35" s="16">
        <v>0</v>
      </c>
      <c r="D35" s="16">
        <v>1</v>
      </c>
      <c r="E35" s="16">
        <v>1</v>
      </c>
    </row>
    <row r="36" spans="1:33" x14ac:dyDescent="0.2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5">
      <c r="B37" s="16">
        <v>0</v>
      </c>
      <c r="C37" s="16">
        <v>0</v>
      </c>
      <c r="D37" s="16">
        <v>1</v>
      </c>
    </row>
    <row r="38" spans="1:33" s="16" customFormat="1" x14ac:dyDescent="0.2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25">
      <c r="A39"/>
      <c r="B39" s="16">
        <v>0</v>
      </c>
      <c r="C39" s="16">
        <v>0</v>
      </c>
      <c r="D39" s="16">
        <v>1</v>
      </c>
    </row>
    <row r="40" spans="1:33" s="16" customFormat="1" x14ac:dyDescent="0.2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25">
      <c r="A41"/>
      <c r="B41" s="16">
        <v>0</v>
      </c>
      <c r="C41" s="16">
        <v>0</v>
      </c>
      <c r="D41" s="16">
        <v>1</v>
      </c>
    </row>
    <row r="42" spans="1:33" s="16" customFormat="1" x14ac:dyDescent="0.2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25">
      <c r="A43"/>
      <c r="B43" s="16">
        <v>0</v>
      </c>
      <c r="C43" s="16">
        <v>0</v>
      </c>
      <c r="D43" s="16">
        <v>1</v>
      </c>
    </row>
    <row r="44" spans="1:33" s="16" customFormat="1" x14ac:dyDescent="0.2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25">
      <c r="A45"/>
      <c r="B45" s="16">
        <v>0</v>
      </c>
      <c r="C45" s="16">
        <v>0</v>
      </c>
      <c r="D45" s="16">
        <v>1</v>
      </c>
    </row>
    <row r="46" spans="1:33" s="16" customFormat="1" x14ac:dyDescent="0.2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25">
      <c r="A47" s="13"/>
      <c r="B47" s="16">
        <v>1</v>
      </c>
      <c r="C47" s="16">
        <v>1</v>
      </c>
    </row>
    <row r="48" spans="1:33" s="16" customFormat="1" x14ac:dyDescent="0.2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2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2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25">
      <c r="A53"/>
      <c r="B53" s="16">
        <v>0</v>
      </c>
      <c r="C53" s="16">
        <v>0</v>
      </c>
      <c r="D53" s="16">
        <v>1</v>
      </c>
    </row>
    <row r="54" spans="1:33" s="16" customFormat="1" x14ac:dyDescent="0.25">
      <c r="A54" t="s">
        <v>169</v>
      </c>
      <c r="B54" s="15">
        <v>2019</v>
      </c>
      <c r="C54" s="15">
        <v>2020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25">
      <c r="A55"/>
      <c r="B55" s="16">
        <v>0</v>
      </c>
      <c r="C55" s="16">
        <v>0</v>
      </c>
      <c r="D55" s="16">
        <v>1</v>
      </c>
    </row>
    <row r="56" spans="1:33" s="16" customFormat="1" x14ac:dyDescent="0.2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2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25">
      <c r="A59" s="12"/>
      <c r="B59" s="16">
        <v>0</v>
      </c>
      <c r="C59" s="16">
        <v>0</v>
      </c>
      <c r="D59" s="16">
        <v>1</v>
      </c>
    </row>
    <row r="60" spans="1:33" s="16" customFormat="1" x14ac:dyDescent="0.2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2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25">
      <c r="A64" s="12" t="s">
        <v>155</v>
      </c>
      <c r="B64" s="15">
        <v>2019</v>
      </c>
      <c r="C64" s="15">
        <v>2020</v>
      </c>
      <c r="D64" s="15">
        <v>2030</v>
      </c>
      <c r="E64" s="15">
        <v>2050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25">
      <c r="A65" s="12"/>
      <c r="B65" s="16">
        <v>0</v>
      </c>
      <c r="C65" s="16">
        <v>0</v>
      </c>
      <c r="D65" s="16">
        <v>1</v>
      </c>
      <c r="E65" s="16">
        <v>1</v>
      </c>
    </row>
    <row r="66" spans="1:33" s="16" customFormat="1" x14ac:dyDescent="0.25">
      <c r="A66" s="12" t="s">
        <v>11</v>
      </c>
      <c r="B66" s="15">
        <v>2019</v>
      </c>
      <c r="C66" s="15">
        <v>2020</v>
      </c>
      <c r="D66" s="15">
        <v>2030</v>
      </c>
      <c r="E66" s="14">
        <v>2050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3" s="16" customFormat="1" x14ac:dyDescent="0.2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2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25">
      <c r="A71" s="12"/>
      <c r="B71" s="16">
        <v>0</v>
      </c>
      <c r="C71" s="16">
        <v>0</v>
      </c>
      <c r="D71" s="16">
        <v>1</v>
      </c>
    </row>
    <row r="72" spans="1:33" s="16" customFormat="1" x14ac:dyDescent="0.25">
      <c r="A72" s="12" t="s">
        <v>13</v>
      </c>
      <c r="B72" s="15">
        <v>2019</v>
      </c>
      <c r="C72" s="15">
        <v>2020</v>
      </c>
      <c r="D72" s="15">
        <v>2030</v>
      </c>
      <c r="E72" s="15">
        <v>2050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25">
      <c r="A73" s="12"/>
      <c r="B73" s="16">
        <v>0</v>
      </c>
      <c r="C73" s="16">
        <v>0</v>
      </c>
      <c r="D73" s="16">
        <v>1</v>
      </c>
      <c r="E73" s="16">
        <v>1</v>
      </c>
    </row>
    <row r="74" spans="1:33" s="16" customFormat="1" x14ac:dyDescent="0.2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25">
      <c r="A75" s="12"/>
      <c r="B75" s="16">
        <v>0</v>
      </c>
      <c r="C75" s="16">
        <v>0</v>
      </c>
      <c r="D75" s="16">
        <v>1</v>
      </c>
    </row>
    <row r="76" spans="1:33" s="16" customFormat="1" x14ac:dyDescent="0.2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25">
      <c r="A77" s="12"/>
      <c r="B77" s="16">
        <v>0</v>
      </c>
      <c r="C77" s="16">
        <v>0</v>
      </c>
      <c r="D77" s="16">
        <v>1</v>
      </c>
    </row>
    <row r="78" spans="1:33" s="16" customFormat="1" x14ac:dyDescent="0.2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25">
      <c r="A79" s="12"/>
      <c r="B79" s="16">
        <v>0</v>
      </c>
      <c r="C79" s="16">
        <v>0</v>
      </c>
      <c r="D79" s="16">
        <v>1</v>
      </c>
    </row>
    <row r="80" spans="1:33" s="16" customFormat="1" x14ac:dyDescent="0.2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25">
      <c r="A81" s="12"/>
      <c r="B81" s="16">
        <v>0</v>
      </c>
      <c r="C81" s="16">
        <v>0</v>
      </c>
      <c r="D81" s="16">
        <v>1</v>
      </c>
    </row>
    <row r="82" spans="1:33" s="16" customFormat="1" x14ac:dyDescent="0.2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25">
      <c r="A83" s="12"/>
      <c r="B83" s="16">
        <v>0</v>
      </c>
      <c r="C83" s="16">
        <v>0</v>
      </c>
      <c r="D83" s="16">
        <v>1</v>
      </c>
    </row>
    <row r="84" spans="1:33" s="16" customFormat="1" x14ac:dyDescent="0.2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25">
      <c r="A85"/>
      <c r="B85" s="16">
        <v>0</v>
      </c>
      <c r="C85" s="16">
        <v>0</v>
      </c>
      <c r="D85" s="16">
        <v>1</v>
      </c>
    </row>
    <row r="86" spans="1:33" s="16" customFormat="1" x14ac:dyDescent="0.2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25">
      <c r="A87"/>
      <c r="B87" s="16">
        <v>0</v>
      </c>
      <c r="C87" s="16">
        <v>0</v>
      </c>
      <c r="D87" s="16">
        <v>1</v>
      </c>
    </row>
    <row r="88" spans="1:33" s="16" customFormat="1" x14ac:dyDescent="0.2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25">
      <c r="A89"/>
      <c r="B89" s="16">
        <v>0</v>
      </c>
      <c r="C89" s="16">
        <v>0</v>
      </c>
      <c r="D89" s="16">
        <v>1</v>
      </c>
    </row>
    <row r="90" spans="1:33" s="16" customFormat="1" x14ac:dyDescent="0.2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25">
      <c r="A91"/>
      <c r="B91" s="16">
        <v>0</v>
      </c>
      <c r="C91" s="16">
        <v>0</v>
      </c>
      <c r="D91" s="16">
        <v>1</v>
      </c>
    </row>
    <row r="92" spans="1:33" s="16" customFormat="1" x14ac:dyDescent="0.2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25">
      <c r="A93"/>
      <c r="B93" s="16">
        <v>0</v>
      </c>
      <c r="C93" s="16">
        <v>0</v>
      </c>
      <c r="D93" s="16">
        <v>1</v>
      </c>
    </row>
    <row r="94" spans="1:33" s="16" customFormat="1" x14ac:dyDescent="0.2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25">
      <c r="A95"/>
      <c r="B95" s="16">
        <v>0</v>
      </c>
      <c r="C95" s="16">
        <v>0</v>
      </c>
      <c r="D95" s="16">
        <v>1</v>
      </c>
    </row>
    <row r="96" spans="1:33" s="16" customFormat="1" x14ac:dyDescent="0.2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25">
      <c r="A97" s="12"/>
      <c r="B97" s="16">
        <v>0</v>
      </c>
      <c r="C97" s="16">
        <v>0</v>
      </c>
      <c r="D97" s="16">
        <v>1</v>
      </c>
    </row>
    <row r="98" spans="1:33" s="16" customFormat="1" x14ac:dyDescent="0.2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25">
      <c r="A99" s="12"/>
      <c r="B99" s="16">
        <v>0</v>
      </c>
      <c r="C99" s="16">
        <v>0</v>
      </c>
      <c r="D99" s="16">
        <v>1</v>
      </c>
    </row>
    <row r="100" spans="1:33" s="16" customFormat="1" x14ac:dyDescent="0.2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25">
      <c r="A101" s="12"/>
      <c r="B101" s="16">
        <v>0</v>
      </c>
      <c r="C101" s="16">
        <v>0</v>
      </c>
      <c r="D101" s="16">
        <v>1</v>
      </c>
    </row>
    <row r="102" spans="1:33" s="16" customFormat="1" x14ac:dyDescent="0.2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25">
      <c r="A103" s="12"/>
      <c r="B103" s="16">
        <v>0</v>
      </c>
      <c r="C103" s="16">
        <v>0</v>
      </c>
      <c r="D103" s="16">
        <v>1</v>
      </c>
    </row>
    <row r="104" spans="1:33" s="16" customFormat="1" x14ac:dyDescent="0.2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25">
      <c r="A105" s="12"/>
      <c r="B105" s="16">
        <v>0</v>
      </c>
      <c r="C105" s="16">
        <v>0</v>
      </c>
      <c r="D105" s="16">
        <v>1</v>
      </c>
    </row>
    <row r="106" spans="1:33" s="16" customFormat="1" x14ac:dyDescent="0.2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25">
      <c r="A107"/>
      <c r="B107" s="16">
        <v>0</v>
      </c>
      <c r="C107" s="16">
        <v>0</v>
      </c>
      <c r="D107" s="16">
        <v>1</v>
      </c>
    </row>
    <row r="108" spans="1:33" s="16" customFormat="1" x14ac:dyDescent="0.25">
      <c r="A108" s="12" t="s">
        <v>19</v>
      </c>
      <c r="B108" s="15">
        <v>2019</v>
      </c>
      <c r="C108" s="15">
        <v>2020</v>
      </c>
      <c r="D108" s="15">
        <v>2030</v>
      </c>
      <c r="E108" s="15">
        <v>2050</v>
      </c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3" s="16" customFormat="1" x14ac:dyDescent="0.2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25">
      <c r="A111" s="12"/>
      <c r="B111" s="16">
        <v>0</v>
      </c>
      <c r="C111" s="16">
        <v>0</v>
      </c>
      <c r="D111" s="16">
        <v>1</v>
      </c>
    </row>
    <row r="112" spans="1:33" x14ac:dyDescent="0.2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25">
      <c r="A113" s="12"/>
      <c r="B113" s="16">
        <v>0</v>
      </c>
      <c r="C113" s="16">
        <v>0</v>
      </c>
      <c r="D113" s="16">
        <v>1</v>
      </c>
    </row>
    <row r="114" spans="1:33" x14ac:dyDescent="0.2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25">
      <c r="B115" s="20">
        <v>1</v>
      </c>
      <c r="C115" s="16">
        <v>1</v>
      </c>
    </row>
    <row r="116" spans="1:33" x14ac:dyDescent="0.2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25">
      <c r="B117" s="20">
        <v>1</v>
      </c>
      <c r="C117" s="16">
        <v>1</v>
      </c>
    </row>
    <row r="118" spans="1:33" x14ac:dyDescent="0.2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25">
      <c r="B119" s="20">
        <v>1</v>
      </c>
      <c r="C119" s="16">
        <v>1</v>
      </c>
    </row>
    <row r="120" spans="1:33" x14ac:dyDescent="0.2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25">
      <c r="B121" s="16">
        <v>0</v>
      </c>
      <c r="C121" s="16">
        <v>0</v>
      </c>
      <c r="D121" s="16">
        <v>1</v>
      </c>
    </row>
    <row r="122" spans="1:33" x14ac:dyDescent="0.2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25">
      <c r="B123" s="16">
        <v>0</v>
      </c>
      <c r="C123" s="16">
        <v>0</v>
      </c>
      <c r="D123" s="16">
        <v>1</v>
      </c>
    </row>
    <row r="124" spans="1:33" x14ac:dyDescent="0.2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25">
      <c r="B125" s="16">
        <v>0</v>
      </c>
      <c r="C125" s="16">
        <v>0</v>
      </c>
      <c r="D125" s="16">
        <v>1</v>
      </c>
    </row>
    <row r="126" spans="1:33" x14ac:dyDescent="0.25">
      <c r="A126" t="s">
        <v>148</v>
      </c>
      <c r="B126" s="15">
        <v>2019</v>
      </c>
      <c r="C126" s="15">
        <v>2020</v>
      </c>
      <c r="D126" s="15">
        <v>2030</v>
      </c>
      <c r="E126" s="15">
        <v>2050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25">
      <c r="B127" s="16">
        <v>0</v>
      </c>
      <c r="C127" s="16">
        <v>0</v>
      </c>
      <c r="D127" s="16">
        <v>1</v>
      </c>
      <c r="E127" s="16">
        <v>1</v>
      </c>
    </row>
    <row r="128" spans="1:33" x14ac:dyDescent="0.2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25">
      <c r="B129" s="16">
        <v>0</v>
      </c>
      <c r="C129" s="16">
        <v>0</v>
      </c>
      <c r="D129" s="16">
        <v>1</v>
      </c>
    </row>
    <row r="130" spans="1:33" x14ac:dyDescent="0.2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25">
      <c r="B131" s="16">
        <v>0</v>
      </c>
      <c r="C131" s="16">
        <v>0</v>
      </c>
      <c r="D131" s="16">
        <v>1</v>
      </c>
    </row>
    <row r="132" spans="1:33" x14ac:dyDescent="0.2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25">
      <c r="B133" s="16">
        <v>0</v>
      </c>
      <c r="C133" s="16">
        <v>0</v>
      </c>
      <c r="D133" s="16">
        <v>1</v>
      </c>
    </row>
    <row r="134" spans="1:33" x14ac:dyDescent="0.2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25">
      <c r="B135" s="16">
        <v>0</v>
      </c>
      <c r="C135" s="16">
        <v>0</v>
      </c>
      <c r="D135" s="16">
        <v>1</v>
      </c>
    </row>
    <row r="136" spans="1:33" x14ac:dyDescent="0.2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2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2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25">
      <c r="B141" s="16">
        <v>0</v>
      </c>
      <c r="C141" s="16">
        <v>0</v>
      </c>
      <c r="D141" s="16">
        <f>About!$B$66/(1+EXP(About!$B$67*(D140-$D140+About!$B$68)))</f>
        <v>2.2648140279517712E-2</v>
      </c>
      <c r="E141" s="16">
        <f>About!$B$66/(1+EXP(About!$B$67*(E140-$D140+About!$B$68)))</f>
        <v>2.9464471373885869E-2</v>
      </c>
      <c r="F141" s="16">
        <f>About!$B$66/(1+EXP(About!$B$67*(F140-$D140+About!$B$68)))</f>
        <v>3.8253208866234997E-2</v>
      </c>
      <c r="G141" s="16">
        <f>About!$B$66/(1+EXP(About!$B$67*(G140-$D140+About!$B$68)))</f>
        <v>4.9531718843781984E-2</v>
      </c>
      <c r="H141" s="16">
        <f>About!$B$66/(1+EXP(About!$B$67*(H140-$D140+About!$B$68)))</f>
        <v>6.3917956397851416E-2</v>
      </c>
      <c r="I141" s="16">
        <f>About!$B$66/(1+EXP(About!$B$67*(I140-$D140+About!$B$68)))</f>
        <v>8.2127169223697311E-2</v>
      </c>
      <c r="J141" s="16">
        <f>About!$B$66/(1+EXP(About!$B$67*(J140-$D140+About!$B$68)))</f>
        <v>0.10495145823012331</v>
      </c>
      <c r="K141" s="16">
        <f>About!$B$66/(1+EXP(About!$B$67*(K140-$D140+About!$B$68)))</f>
        <v>0.13321313648010116</v>
      </c>
      <c r="L141" s="16">
        <f>About!$B$66/(1+EXP(About!$B$67*(L140-$D140+About!$B$68)))</f>
        <v>0.1676829432434738</v>
      </c>
      <c r="M141" s="16">
        <f>About!$B$66/(1+EXP(About!$B$67*(M140-$D140+About!$B$68)))</f>
        <v>0.20895842737796153</v>
      </c>
      <c r="N141" s="16">
        <f>About!$B$66/(1+EXP(About!$B$67*(N140-$D140+About!$B$68)))</f>
        <v>0.25730860691227286</v>
      </c>
      <c r="O141" s="16">
        <f>About!$B$66/(1+EXP(About!$B$67*(O140-$D140+About!$B$68)))</f>
        <v>0.31250885313368498</v>
      </c>
      <c r="P141" s="16">
        <f>About!$B$66/(1+EXP(About!$B$67*(P140-$D140+About!$B$68)))</f>
        <v>0.37371039599785677</v>
      </c>
      <c r="Q141" s="16">
        <f>About!$B$66/(1+EXP(About!$B$67*(Q140-$D140+About!$B$68)))</f>
        <v>0.43940070146006388</v>
      </c>
      <c r="R141" s="16">
        <f>About!$B$66/(1+EXP(About!$B$67*(R140-$D140+About!$B$68)))</f>
        <v>0.50749999999999995</v>
      </c>
      <c r="S141" s="16">
        <f>About!$B$66/(1+EXP(About!$B$67*(S140-$D140+About!$B$68)))</f>
        <v>0.57559929853993608</v>
      </c>
      <c r="T141" s="16">
        <f>About!$B$66/(1+EXP(About!$B$67*(T140-$D140+About!$B$68)))</f>
        <v>0.64128960400214308</v>
      </c>
      <c r="U141" s="16">
        <f>About!$B$66/(1+EXP(About!$B$67*(U140-$D140+About!$B$68)))</f>
        <v>0.70249114686631497</v>
      </c>
      <c r="V141" s="16">
        <f>About!$B$66/(1+EXP(About!$B$67*(V140-$D140+About!$B$68)))</f>
        <v>0.75769139308772704</v>
      </c>
      <c r="W141" s="16">
        <f>About!$B$66/(1+EXP(About!$B$67*(W140-$D140+About!$B$68)))</f>
        <v>0.80604157262203846</v>
      </c>
      <c r="X141" s="16">
        <f>About!$B$66/(1+EXP(About!$B$67*(X140-$D140+About!$B$68)))</f>
        <v>0.84731705675652613</v>
      </c>
      <c r="Y141" s="16">
        <f>About!$B$66/(1+EXP(About!$B$67*(Y140-$D140+About!$B$68)))</f>
        <v>0.88178686351989888</v>
      </c>
      <c r="Z141" s="16">
        <f>About!$B$66/(1+EXP(About!$B$67*(Z140-$D140+About!$B$68)))</f>
        <v>0.91004854176987648</v>
      </c>
      <c r="AA141" s="16">
        <f>About!$B$66/(1+EXP(About!$B$67*(AA140-$D140+About!$B$68)))</f>
        <v>0.93287283077630256</v>
      </c>
      <c r="AB141" s="16">
        <f>About!$B$66/(1+EXP(About!$B$67*(AB140-$D140+About!$B$68)))</f>
        <v>0.95108204360214854</v>
      </c>
      <c r="AC141" s="16">
        <f>About!$B$66/(1+EXP(About!$B$67*(AC140-$D140+About!$B$68)))</f>
        <v>0.96546828115621786</v>
      </c>
      <c r="AD141" s="16">
        <f>About!$B$66/(1+EXP(About!$B$67*(AD140-$D140+About!$B$68)))</f>
        <v>0.97674679113376495</v>
      </c>
      <c r="AE141" s="16">
        <f>About!$B$66/(1+EXP(About!$B$67*(AE140-$D140+About!$B$68)))</f>
        <v>0.98553552862611404</v>
      </c>
      <c r="AF141" s="16">
        <f>About!$B$66/(1+EXP(About!$B$67*(AF140-$D140+About!$B$68)))</f>
        <v>0.99235185972048212</v>
      </c>
      <c r="AG141" s="16">
        <f>About!$B$66/(1+EXP(About!$B$67*(AG140-$D140+About!$B$68)))</f>
        <v>0.99761910618453631</v>
      </c>
    </row>
    <row r="142" spans="1:33" x14ac:dyDescent="0.2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25">
      <c r="B143" s="16">
        <v>0</v>
      </c>
      <c r="C143" s="16">
        <v>0</v>
      </c>
      <c r="D143" s="16">
        <f>About!$B$66/(1+EXP(About!$B$67*(D142-$D142+About!$B$68)))</f>
        <v>2.2648140279517712E-2</v>
      </c>
      <c r="E143" s="16">
        <f>About!$B$66/(1+EXP(About!$B$67*(E142-$D142+About!$B$68)))</f>
        <v>2.9464471373885869E-2</v>
      </c>
      <c r="F143" s="16">
        <f>About!$B$66/(1+EXP(About!$B$67*(F142-$D142+About!$B$68)))</f>
        <v>3.8253208866234997E-2</v>
      </c>
      <c r="G143" s="16">
        <f>About!$B$66/(1+EXP(About!$B$67*(G142-$D142+About!$B$68)))</f>
        <v>4.9531718843781984E-2</v>
      </c>
      <c r="H143" s="16">
        <f>About!$B$66/(1+EXP(About!$B$67*(H142-$D142+About!$B$68)))</f>
        <v>6.3917956397851416E-2</v>
      </c>
      <c r="I143" s="16">
        <f>About!$B$66/(1+EXP(About!$B$67*(I142-$D142+About!$B$68)))</f>
        <v>8.2127169223697311E-2</v>
      </c>
      <c r="J143" s="16">
        <f>About!$B$66/(1+EXP(About!$B$67*(J142-$D142+About!$B$68)))</f>
        <v>0.10495145823012331</v>
      </c>
      <c r="K143" s="16">
        <f>About!$B$66/(1+EXP(About!$B$67*(K142-$D142+About!$B$68)))</f>
        <v>0.13321313648010116</v>
      </c>
      <c r="L143" s="16">
        <f>About!$B$66/(1+EXP(About!$B$67*(L142-$D142+About!$B$68)))</f>
        <v>0.1676829432434738</v>
      </c>
      <c r="M143" s="16">
        <f>About!$B$66/(1+EXP(About!$B$67*(M142-$D142+About!$B$68)))</f>
        <v>0.20895842737796153</v>
      </c>
      <c r="N143" s="16">
        <f>About!$B$66/(1+EXP(About!$B$67*(N142-$D142+About!$B$68)))</f>
        <v>0.25730860691227286</v>
      </c>
      <c r="O143" s="16">
        <f>About!$B$66/(1+EXP(About!$B$67*(O142-$D142+About!$B$68)))</f>
        <v>0.31250885313368498</v>
      </c>
      <c r="P143" s="16">
        <f>About!$B$66/(1+EXP(About!$B$67*(P142-$D142+About!$B$68)))</f>
        <v>0.37371039599785677</v>
      </c>
      <c r="Q143" s="16">
        <f>About!$B$66/(1+EXP(About!$B$67*(Q142-$D142+About!$B$68)))</f>
        <v>0.43940070146006388</v>
      </c>
      <c r="R143" s="16">
        <f>About!$B$66/(1+EXP(About!$B$67*(R142-$D142+About!$B$68)))</f>
        <v>0.50749999999999995</v>
      </c>
      <c r="S143" s="16">
        <f>About!$B$66/(1+EXP(About!$B$67*(S142-$D142+About!$B$68)))</f>
        <v>0.57559929853993608</v>
      </c>
      <c r="T143" s="16">
        <f>About!$B$66/(1+EXP(About!$B$67*(T142-$D142+About!$B$68)))</f>
        <v>0.64128960400214308</v>
      </c>
      <c r="U143" s="16">
        <f>About!$B$66/(1+EXP(About!$B$67*(U142-$D142+About!$B$68)))</f>
        <v>0.70249114686631497</v>
      </c>
      <c r="V143" s="16">
        <f>About!$B$66/(1+EXP(About!$B$67*(V142-$D142+About!$B$68)))</f>
        <v>0.75769139308772704</v>
      </c>
      <c r="W143" s="16">
        <f>About!$B$66/(1+EXP(About!$B$67*(W142-$D142+About!$B$68)))</f>
        <v>0.80604157262203846</v>
      </c>
      <c r="X143" s="16">
        <f>About!$B$66/(1+EXP(About!$B$67*(X142-$D142+About!$B$68)))</f>
        <v>0.84731705675652613</v>
      </c>
      <c r="Y143" s="16">
        <f>About!$B$66/(1+EXP(About!$B$67*(Y142-$D142+About!$B$68)))</f>
        <v>0.88178686351989888</v>
      </c>
      <c r="Z143" s="16">
        <f>About!$B$66/(1+EXP(About!$B$67*(Z142-$D142+About!$B$68)))</f>
        <v>0.91004854176987648</v>
      </c>
      <c r="AA143" s="16">
        <f>About!$B$66/(1+EXP(About!$B$67*(AA142-$D142+About!$B$68)))</f>
        <v>0.93287283077630256</v>
      </c>
      <c r="AB143" s="16">
        <f>About!$B$66/(1+EXP(About!$B$67*(AB142-$D142+About!$B$68)))</f>
        <v>0.95108204360214854</v>
      </c>
      <c r="AC143" s="16">
        <f>About!$B$66/(1+EXP(About!$B$67*(AC142-$D142+About!$B$68)))</f>
        <v>0.96546828115621786</v>
      </c>
      <c r="AD143" s="16">
        <f>About!$B$66/(1+EXP(About!$B$67*(AD142-$D142+About!$B$68)))</f>
        <v>0.97674679113376495</v>
      </c>
      <c r="AE143" s="16">
        <f>About!$B$66/(1+EXP(About!$B$67*(AE142-$D142+About!$B$68)))</f>
        <v>0.98553552862611404</v>
      </c>
      <c r="AF143" s="16">
        <f>About!$B$66/(1+EXP(About!$B$67*(AF142-$D142+About!$B$68)))</f>
        <v>0.99235185972048212</v>
      </c>
      <c r="AG143" s="16">
        <f>About!$B$66/(1+EXP(About!$B$67*(AG142-$D142+About!$B$68)))</f>
        <v>0.99761910618453631</v>
      </c>
    </row>
    <row r="144" spans="1:33" x14ac:dyDescent="0.2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25">
      <c r="B145" s="16">
        <v>0</v>
      </c>
      <c r="C145" s="16">
        <v>0</v>
      </c>
      <c r="D145" s="16">
        <f>About!$B$66/(1+EXP(About!$B$67*(D144-$D144+About!$B$68)))</f>
        <v>2.2648140279517712E-2</v>
      </c>
      <c r="E145" s="16">
        <f>About!$B$66/(1+EXP(About!$B$67*(E144-$D144+About!$B$68)))</f>
        <v>2.9464471373885869E-2</v>
      </c>
      <c r="F145" s="16">
        <f>About!$B$66/(1+EXP(About!$B$67*(F144-$D144+About!$B$68)))</f>
        <v>3.8253208866234997E-2</v>
      </c>
      <c r="G145" s="16">
        <f>About!$B$66/(1+EXP(About!$B$67*(G144-$D144+About!$B$68)))</f>
        <v>4.9531718843781984E-2</v>
      </c>
      <c r="H145" s="16">
        <f>About!$B$66/(1+EXP(About!$B$67*(H144-$D144+About!$B$68)))</f>
        <v>6.3917956397851416E-2</v>
      </c>
      <c r="I145" s="16">
        <f>About!$B$66/(1+EXP(About!$B$67*(I144-$D144+About!$B$68)))</f>
        <v>8.2127169223697311E-2</v>
      </c>
      <c r="J145" s="16">
        <f>About!$B$66/(1+EXP(About!$B$67*(J144-$D144+About!$B$68)))</f>
        <v>0.10495145823012331</v>
      </c>
      <c r="K145" s="16">
        <f>About!$B$66/(1+EXP(About!$B$67*(K144-$D144+About!$B$68)))</f>
        <v>0.13321313648010116</v>
      </c>
      <c r="L145" s="16">
        <f>About!$B$66/(1+EXP(About!$B$67*(L144-$D144+About!$B$68)))</f>
        <v>0.1676829432434738</v>
      </c>
      <c r="M145" s="16">
        <f>About!$B$66/(1+EXP(About!$B$67*(M144-$D144+About!$B$68)))</f>
        <v>0.20895842737796153</v>
      </c>
      <c r="N145" s="16">
        <f>About!$B$66/(1+EXP(About!$B$67*(N144-$D144+About!$B$68)))</f>
        <v>0.25730860691227286</v>
      </c>
      <c r="O145" s="16">
        <f>About!$B$66/(1+EXP(About!$B$67*(O144-$D144+About!$B$68)))</f>
        <v>0.31250885313368498</v>
      </c>
      <c r="P145" s="16">
        <f>About!$B$66/(1+EXP(About!$B$67*(P144-$D144+About!$B$68)))</f>
        <v>0.37371039599785677</v>
      </c>
      <c r="Q145" s="16">
        <f>About!$B$66/(1+EXP(About!$B$67*(Q144-$D144+About!$B$68)))</f>
        <v>0.43940070146006388</v>
      </c>
      <c r="R145" s="16">
        <f>About!$B$66/(1+EXP(About!$B$67*(R144-$D144+About!$B$68)))</f>
        <v>0.50749999999999995</v>
      </c>
      <c r="S145" s="16">
        <f>About!$B$66/(1+EXP(About!$B$67*(S144-$D144+About!$B$68)))</f>
        <v>0.57559929853993608</v>
      </c>
      <c r="T145" s="16">
        <f>About!$B$66/(1+EXP(About!$B$67*(T144-$D144+About!$B$68)))</f>
        <v>0.64128960400214308</v>
      </c>
      <c r="U145" s="16">
        <f>About!$B$66/(1+EXP(About!$B$67*(U144-$D144+About!$B$68)))</f>
        <v>0.70249114686631497</v>
      </c>
      <c r="V145" s="16">
        <f>About!$B$66/(1+EXP(About!$B$67*(V144-$D144+About!$B$68)))</f>
        <v>0.75769139308772704</v>
      </c>
      <c r="W145" s="16">
        <f>About!$B$66/(1+EXP(About!$B$67*(W144-$D144+About!$B$68)))</f>
        <v>0.80604157262203846</v>
      </c>
      <c r="X145" s="16">
        <f>About!$B$66/(1+EXP(About!$B$67*(X144-$D144+About!$B$68)))</f>
        <v>0.84731705675652613</v>
      </c>
      <c r="Y145" s="16">
        <f>About!$B$66/(1+EXP(About!$B$67*(Y144-$D144+About!$B$68)))</f>
        <v>0.88178686351989888</v>
      </c>
      <c r="Z145" s="16">
        <f>About!$B$66/(1+EXP(About!$B$67*(Z144-$D144+About!$B$68)))</f>
        <v>0.91004854176987648</v>
      </c>
      <c r="AA145" s="16">
        <f>About!$B$66/(1+EXP(About!$B$67*(AA144-$D144+About!$B$68)))</f>
        <v>0.93287283077630256</v>
      </c>
      <c r="AB145" s="16">
        <f>About!$B$66/(1+EXP(About!$B$67*(AB144-$D144+About!$B$68)))</f>
        <v>0.95108204360214854</v>
      </c>
      <c r="AC145" s="16">
        <f>About!$B$66/(1+EXP(About!$B$67*(AC144-$D144+About!$B$68)))</f>
        <v>0.96546828115621786</v>
      </c>
      <c r="AD145" s="16">
        <f>About!$B$66/(1+EXP(About!$B$67*(AD144-$D144+About!$B$68)))</f>
        <v>0.97674679113376495</v>
      </c>
      <c r="AE145" s="16">
        <f>About!$B$66/(1+EXP(About!$B$67*(AE144-$D144+About!$B$68)))</f>
        <v>0.98553552862611404</v>
      </c>
      <c r="AF145" s="16">
        <f>About!$B$66/(1+EXP(About!$B$67*(AF144-$D144+About!$B$68)))</f>
        <v>0.99235185972048212</v>
      </c>
      <c r="AG145" s="16">
        <f>About!$B$66/(1+EXP(About!$B$67*(AG144-$D144+About!$B$68)))</f>
        <v>0.99761910618453631</v>
      </c>
    </row>
    <row r="146" spans="1:33" x14ac:dyDescent="0.2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25">
      <c r="B147" s="16">
        <v>0</v>
      </c>
      <c r="C147" s="16">
        <v>0</v>
      </c>
      <c r="D147" s="16">
        <f>About!$B$66/(1+EXP(About!$B$67*(D146-$D146+About!$B$68)))</f>
        <v>2.2648140279517712E-2</v>
      </c>
      <c r="E147" s="16">
        <f>About!$B$66/(1+EXP(About!$B$67*(E146-$D146+About!$B$68)))</f>
        <v>2.9464471373885869E-2</v>
      </c>
      <c r="F147" s="16">
        <f>About!$B$66/(1+EXP(About!$B$67*(F146-$D146+About!$B$68)))</f>
        <v>3.8253208866234997E-2</v>
      </c>
      <c r="G147" s="16">
        <f>About!$B$66/(1+EXP(About!$B$67*(G146-$D146+About!$B$68)))</f>
        <v>4.9531718843781984E-2</v>
      </c>
      <c r="H147" s="16">
        <f>About!$B$66/(1+EXP(About!$B$67*(H146-$D146+About!$B$68)))</f>
        <v>6.3917956397851416E-2</v>
      </c>
      <c r="I147" s="16">
        <f>About!$B$66/(1+EXP(About!$B$67*(I146-$D146+About!$B$68)))</f>
        <v>8.2127169223697311E-2</v>
      </c>
      <c r="J147" s="16">
        <f>About!$B$66/(1+EXP(About!$B$67*(J146-$D146+About!$B$68)))</f>
        <v>0.10495145823012331</v>
      </c>
      <c r="K147" s="16">
        <f>About!$B$66/(1+EXP(About!$B$67*(K146-$D146+About!$B$68)))</f>
        <v>0.13321313648010116</v>
      </c>
      <c r="L147" s="16">
        <f>About!$B$66/(1+EXP(About!$B$67*(L146-$D146+About!$B$68)))</f>
        <v>0.1676829432434738</v>
      </c>
      <c r="M147" s="16">
        <f>About!$B$66/(1+EXP(About!$B$67*(M146-$D146+About!$B$68)))</f>
        <v>0.20895842737796153</v>
      </c>
      <c r="N147" s="16">
        <f>About!$B$66/(1+EXP(About!$B$67*(N146-$D146+About!$B$68)))</f>
        <v>0.25730860691227286</v>
      </c>
      <c r="O147" s="16">
        <f>About!$B$66/(1+EXP(About!$B$67*(O146-$D146+About!$B$68)))</f>
        <v>0.31250885313368498</v>
      </c>
      <c r="P147" s="16">
        <f>About!$B$66/(1+EXP(About!$B$67*(P146-$D146+About!$B$68)))</f>
        <v>0.37371039599785677</v>
      </c>
      <c r="Q147" s="16">
        <f>About!$B$66/(1+EXP(About!$B$67*(Q146-$D146+About!$B$68)))</f>
        <v>0.43940070146006388</v>
      </c>
      <c r="R147" s="16">
        <f>About!$B$66/(1+EXP(About!$B$67*(R146-$D146+About!$B$68)))</f>
        <v>0.50749999999999995</v>
      </c>
      <c r="S147" s="16">
        <f>About!$B$66/(1+EXP(About!$B$67*(S146-$D146+About!$B$68)))</f>
        <v>0.57559929853993608</v>
      </c>
      <c r="T147" s="16">
        <f>About!$B$66/(1+EXP(About!$B$67*(T146-$D146+About!$B$68)))</f>
        <v>0.64128960400214308</v>
      </c>
      <c r="U147" s="16">
        <f>About!$B$66/(1+EXP(About!$B$67*(U146-$D146+About!$B$68)))</f>
        <v>0.70249114686631497</v>
      </c>
      <c r="V147" s="16">
        <f>About!$B$66/(1+EXP(About!$B$67*(V146-$D146+About!$B$68)))</f>
        <v>0.75769139308772704</v>
      </c>
      <c r="W147" s="16">
        <f>About!$B$66/(1+EXP(About!$B$67*(W146-$D146+About!$B$68)))</f>
        <v>0.80604157262203846</v>
      </c>
      <c r="X147" s="16">
        <f>About!$B$66/(1+EXP(About!$B$67*(X146-$D146+About!$B$68)))</f>
        <v>0.84731705675652613</v>
      </c>
      <c r="Y147" s="16">
        <f>About!$B$66/(1+EXP(About!$B$67*(Y146-$D146+About!$B$68)))</f>
        <v>0.88178686351989888</v>
      </c>
      <c r="Z147" s="16">
        <f>About!$B$66/(1+EXP(About!$B$67*(Z146-$D146+About!$B$68)))</f>
        <v>0.91004854176987648</v>
      </c>
      <c r="AA147" s="16">
        <f>About!$B$66/(1+EXP(About!$B$67*(AA146-$D146+About!$B$68)))</f>
        <v>0.93287283077630256</v>
      </c>
      <c r="AB147" s="16">
        <f>About!$B$66/(1+EXP(About!$B$67*(AB146-$D146+About!$B$68)))</f>
        <v>0.95108204360214854</v>
      </c>
      <c r="AC147" s="16">
        <f>About!$B$66/(1+EXP(About!$B$67*(AC146-$D146+About!$B$68)))</f>
        <v>0.96546828115621786</v>
      </c>
      <c r="AD147" s="16">
        <f>About!$B$66/(1+EXP(About!$B$67*(AD146-$D146+About!$B$68)))</f>
        <v>0.97674679113376495</v>
      </c>
      <c r="AE147" s="16">
        <f>About!$B$66/(1+EXP(About!$B$67*(AE146-$D146+About!$B$68)))</f>
        <v>0.98553552862611404</v>
      </c>
      <c r="AF147" s="16">
        <f>About!$B$66/(1+EXP(About!$B$67*(AF146-$D146+About!$B$68)))</f>
        <v>0.99235185972048212</v>
      </c>
      <c r="AG147" s="16">
        <f>About!$B$66/(1+EXP(About!$B$67*(AG146-$D146+About!$B$68)))</f>
        <v>0.99761910618453631</v>
      </c>
    </row>
    <row r="148" spans="1:33" x14ac:dyDescent="0.2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25">
      <c r="B149" s="16">
        <v>0</v>
      </c>
      <c r="C149" s="16">
        <v>0</v>
      </c>
      <c r="D149" s="16">
        <f>About!$B$66/(1+EXP(About!$B$67*(D148-$D148+About!$B$68)))</f>
        <v>2.2648140279517712E-2</v>
      </c>
      <c r="E149" s="16">
        <f>About!$B$66/(1+EXP(About!$B$67*(E148-$D148+About!$B$68)))</f>
        <v>2.9464471373885869E-2</v>
      </c>
      <c r="F149" s="16">
        <f>About!$B$66/(1+EXP(About!$B$67*(F148-$D148+About!$B$68)))</f>
        <v>3.8253208866234997E-2</v>
      </c>
      <c r="G149" s="16">
        <f>About!$B$66/(1+EXP(About!$B$67*(G148-$D148+About!$B$68)))</f>
        <v>4.9531718843781984E-2</v>
      </c>
      <c r="H149" s="16">
        <f>About!$B$66/(1+EXP(About!$B$67*(H148-$D148+About!$B$68)))</f>
        <v>6.3917956397851416E-2</v>
      </c>
      <c r="I149" s="16">
        <f>About!$B$66/(1+EXP(About!$B$67*(I148-$D148+About!$B$68)))</f>
        <v>8.2127169223697311E-2</v>
      </c>
      <c r="J149" s="16">
        <f>About!$B$66/(1+EXP(About!$B$67*(J148-$D148+About!$B$68)))</f>
        <v>0.10495145823012331</v>
      </c>
      <c r="K149" s="16">
        <f>About!$B$66/(1+EXP(About!$B$67*(K148-$D148+About!$B$68)))</f>
        <v>0.13321313648010116</v>
      </c>
      <c r="L149" s="16">
        <f>About!$B$66/(1+EXP(About!$B$67*(L148-$D148+About!$B$68)))</f>
        <v>0.1676829432434738</v>
      </c>
      <c r="M149" s="16">
        <f>About!$B$66/(1+EXP(About!$B$67*(M148-$D148+About!$B$68)))</f>
        <v>0.20895842737796153</v>
      </c>
      <c r="N149" s="16">
        <f>About!$B$66/(1+EXP(About!$B$67*(N148-$D148+About!$B$68)))</f>
        <v>0.25730860691227286</v>
      </c>
      <c r="O149" s="16">
        <f>About!$B$66/(1+EXP(About!$B$67*(O148-$D148+About!$B$68)))</f>
        <v>0.31250885313368498</v>
      </c>
      <c r="P149" s="16">
        <f>About!$B$66/(1+EXP(About!$B$67*(P148-$D148+About!$B$68)))</f>
        <v>0.37371039599785677</v>
      </c>
      <c r="Q149" s="16">
        <f>About!$B$66/(1+EXP(About!$B$67*(Q148-$D148+About!$B$68)))</f>
        <v>0.43940070146006388</v>
      </c>
      <c r="R149" s="16">
        <f>About!$B$66/(1+EXP(About!$B$67*(R148-$D148+About!$B$68)))</f>
        <v>0.50749999999999995</v>
      </c>
      <c r="S149" s="16">
        <f>About!$B$66/(1+EXP(About!$B$67*(S148-$D148+About!$B$68)))</f>
        <v>0.57559929853993608</v>
      </c>
      <c r="T149" s="16">
        <f>About!$B$66/(1+EXP(About!$B$67*(T148-$D148+About!$B$68)))</f>
        <v>0.64128960400214308</v>
      </c>
      <c r="U149" s="16">
        <f>About!$B$66/(1+EXP(About!$B$67*(U148-$D148+About!$B$68)))</f>
        <v>0.70249114686631497</v>
      </c>
      <c r="V149" s="16">
        <f>About!$B$66/(1+EXP(About!$B$67*(V148-$D148+About!$B$68)))</f>
        <v>0.75769139308772704</v>
      </c>
      <c r="W149" s="16">
        <f>About!$B$66/(1+EXP(About!$B$67*(W148-$D148+About!$B$68)))</f>
        <v>0.80604157262203846</v>
      </c>
      <c r="X149" s="16">
        <f>About!$B$66/(1+EXP(About!$B$67*(X148-$D148+About!$B$68)))</f>
        <v>0.84731705675652613</v>
      </c>
      <c r="Y149" s="16">
        <f>About!$B$66/(1+EXP(About!$B$67*(Y148-$D148+About!$B$68)))</f>
        <v>0.88178686351989888</v>
      </c>
      <c r="Z149" s="16">
        <f>About!$B$66/(1+EXP(About!$B$67*(Z148-$D148+About!$B$68)))</f>
        <v>0.91004854176987648</v>
      </c>
      <c r="AA149" s="16">
        <f>About!$B$66/(1+EXP(About!$B$67*(AA148-$D148+About!$B$68)))</f>
        <v>0.93287283077630256</v>
      </c>
      <c r="AB149" s="16">
        <f>About!$B$66/(1+EXP(About!$B$67*(AB148-$D148+About!$B$68)))</f>
        <v>0.95108204360214854</v>
      </c>
      <c r="AC149" s="16">
        <f>About!$B$66/(1+EXP(About!$B$67*(AC148-$D148+About!$B$68)))</f>
        <v>0.96546828115621786</v>
      </c>
      <c r="AD149" s="16">
        <f>About!$B$66/(1+EXP(About!$B$67*(AD148-$D148+About!$B$68)))</f>
        <v>0.97674679113376495</v>
      </c>
      <c r="AE149" s="16">
        <f>About!$B$66/(1+EXP(About!$B$67*(AE148-$D148+About!$B$68)))</f>
        <v>0.98553552862611404</v>
      </c>
      <c r="AF149" s="16">
        <f>About!$B$66/(1+EXP(About!$B$67*(AF148-$D148+About!$B$68)))</f>
        <v>0.99235185972048212</v>
      </c>
      <c r="AG149" s="16">
        <f>About!$B$66/(1+EXP(About!$B$67*(AG148-$D148+About!$B$68)))</f>
        <v>0.99761910618453631</v>
      </c>
    </row>
    <row r="150" spans="1:33" x14ac:dyDescent="0.2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25">
      <c r="B151" s="16">
        <v>0</v>
      </c>
      <c r="C151" s="16">
        <v>0</v>
      </c>
      <c r="D151" s="16">
        <f>About!$B$66/(1+EXP(About!$B$67*(D150-$D150+About!$B$68)))</f>
        <v>2.2648140279517712E-2</v>
      </c>
      <c r="E151" s="16">
        <f>About!$B$66/(1+EXP(About!$B$67*(E150-$D150+About!$B$68)))</f>
        <v>2.9464471373885869E-2</v>
      </c>
      <c r="F151" s="16">
        <f>About!$B$66/(1+EXP(About!$B$67*(F150-$D150+About!$B$68)))</f>
        <v>3.8253208866234997E-2</v>
      </c>
      <c r="G151" s="16">
        <f>About!$B$66/(1+EXP(About!$B$67*(G150-$D150+About!$B$68)))</f>
        <v>4.9531718843781984E-2</v>
      </c>
      <c r="H151" s="16">
        <f>About!$B$66/(1+EXP(About!$B$67*(H150-$D150+About!$B$68)))</f>
        <v>6.3917956397851416E-2</v>
      </c>
      <c r="I151" s="16">
        <f>About!$B$66/(1+EXP(About!$B$67*(I150-$D150+About!$B$68)))</f>
        <v>8.2127169223697311E-2</v>
      </c>
      <c r="J151" s="16">
        <f>About!$B$66/(1+EXP(About!$B$67*(J150-$D150+About!$B$68)))</f>
        <v>0.10495145823012331</v>
      </c>
      <c r="K151" s="16">
        <f>About!$B$66/(1+EXP(About!$B$67*(K150-$D150+About!$B$68)))</f>
        <v>0.13321313648010116</v>
      </c>
      <c r="L151" s="16">
        <f>About!$B$66/(1+EXP(About!$B$67*(L150-$D150+About!$B$68)))</f>
        <v>0.1676829432434738</v>
      </c>
      <c r="M151" s="16">
        <f>About!$B$66/(1+EXP(About!$B$67*(M150-$D150+About!$B$68)))</f>
        <v>0.20895842737796153</v>
      </c>
      <c r="N151" s="16">
        <f>About!$B$66/(1+EXP(About!$B$67*(N150-$D150+About!$B$68)))</f>
        <v>0.25730860691227286</v>
      </c>
      <c r="O151" s="16">
        <f>About!$B$66/(1+EXP(About!$B$67*(O150-$D150+About!$B$68)))</f>
        <v>0.31250885313368498</v>
      </c>
      <c r="P151" s="16">
        <f>About!$B$66/(1+EXP(About!$B$67*(P150-$D150+About!$B$68)))</f>
        <v>0.37371039599785677</v>
      </c>
      <c r="Q151" s="16">
        <f>About!$B$66/(1+EXP(About!$B$67*(Q150-$D150+About!$B$68)))</f>
        <v>0.43940070146006388</v>
      </c>
      <c r="R151" s="16">
        <f>About!$B$66/(1+EXP(About!$B$67*(R150-$D150+About!$B$68)))</f>
        <v>0.50749999999999995</v>
      </c>
      <c r="S151" s="16">
        <f>About!$B$66/(1+EXP(About!$B$67*(S150-$D150+About!$B$68)))</f>
        <v>0.57559929853993608</v>
      </c>
      <c r="T151" s="16">
        <f>About!$B$66/(1+EXP(About!$B$67*(T150-$D150+About!$B$68)))</f>
        <v>0.64128960400214308</v>
      </c>
      <c r="U151" s="16">
        <f>About!$B$66/(1+EXP(About!$B$67*(U150-$D150+About!$B$68)))</f>
        <v>0.70249114686631497</v>
      </c>
      <c r="V151" s="16">
        <f>About!$B$66/(1+EXP(About!$B$67*(V150-$D150+About!$B$68)))</f>
        <v>0.75769139308772704</v>
      </c>
      <c r="W151" s="16">
        <f>About!$B$66/(1+EXP(About!$B$67*(W150-$D150+About!$B$68)))</f>
        <v>0.80604157262203846</v>
      </c>
      <c r="X151" s="16">
        <f>About!$B$66/(1+EXP(About!$B$67*(X150-$D150+About!$B$68)))</f>
        <v>0.84731705675652613</v>
      </c>
      <c r="Y151" s="16">
        <f>About!$B$66/(1+EXP(About!$B$67*(Y150-$D150+About!$B$68)))</f>
        <v>0.88178686351989888</v>
      </c>
      <c r="Z151" s="16">
        <f>About!$B$66/(1+EXP(About!$B$67*(Z150-$D150+About!$B$68)))</f>
        <v>0.91004854176987648</v>
      </c>
      <c r="AA151" s="16">
        <f>About!$B$66/(1+EXP(About!$B$67*(AA150-$D150+About!$B$68)))</f>
        <v>0.93287283077630256</v>
      </c>
      <c r="AB151" s="16">
        <f>About!$B$66/(1+EXP(About!$B$67*(AB150-$D150+About!$B$68)))</f>
        <v>0.95108204360214854</v>
      </c>
      <c r="AC151" s="16">
        <f>About!$B$66/(1+EXP(About!$B$67*(AC150-$D150+About!$B$68)))</f>
        <v>0.96546828115621786</v>
      </c>
      <c r="AD151" s="16">
        <f>About!$B$66/(1+EXP(About!$B$67*(AD150-$D150+About!$B$68)))</f>
        <v>0.97674679113376495</v>
      </c>
      <c r="AE151" s="16">
        <f>About!$B$66/(1+EXP(About!$B$67*(AE150-$D150+About!$B$68)))</f>
        <v>0.98553552862611404</v>
      </c>
      <c r="AF151" s="16">
        <f>About!$B$66/(1+EXP(About!$B$67*(AF150-$D150+About!$B$68)))</f>
        <v>0.99235185972048212</v>
      </c>
      <c r="AG151" s="16">
        <f>About!$B$66/(1+EXP(About!$B$67*(AG150-$D150+About!$B$68)))</f>
        <v>0.99761910618453631</v>
      </c>
    </row>
    <row r="152" spans="1:33" x14ac:dyDescent="0.2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25">
      <c r="B153" s="16">
        <v>0</v>
      </c>
      <c r="C153" s="16">
        <v>0</v>
      </c>
      <c r="D153" s="16">
        <f>About!$B$66/(1+EXP(About!$B$67*(D152-$D152+About!$B$68)))</f>
        <v>2.2648140279517712E-2</v>
      </c>
      <c r="E153" s="16">
        <f>About!$B$66/(1+EXP(About!$B$67*(E152-$D152+About!$B$68)))</f>
        <v>2.9464471373885869E-2</v>
      </c>
      <c r="F153" s="16">
        <f>About!$B$66/(1+EXP(About!$B$67*(F152-$D152+About!$B$68)))</f>
        <v>3.8253208866234997E-2</v>
      </c>
      <c r="G153" s="16">
        <f>About!$B$66/(1+EXP(About!$B$67*(G152-$D152+About!$B$68)))</f>
        <v>4.9531718843781984E-2</v>
      </c>
      <c r="H153" s="16">
        <f>About!$B$66/(1+EXP(About!$B$67*(H152-$D152+About!$B$68)))</f>
        <v>6.3917956397851416E-2</v>
      </c>
      <c r="I153" s="16">
        <f>About!$B$66/(1+EXP(About!$B$67*(I152-$D152+About!$B$68)))</f>
        <v>8.2127169223697311E-2</v>
      </c>
      <c r="J153" s="16">
        <f>About!$B$66/(1+EXP(About!$B$67*(J152-$D152+About!$B$68)))</f>
        <v>0.10495145823012331</v>
      </c>
      <c r="K153" s="16">
        <f>About!$B$66/(1+EXP(About!$B$67*(K152-$D152+About!$B$68)))</f>
        <v>0.13321313648010116</v>
      </c>
      <c r="L153" s="16">
        <f>About!$B$66/(1+EXP(About!$B$67*(L152-$D152+About!$B$68)))</f>
        <v>0.1676829432434738</v>
      </c>
      <c r="M153" s="16">
        <f>About!$B$66/(1+EXP(About!$B$67*(M152-$D152+About!$B$68)))</f>
        <v>0.20895842737796153</v>
      </c>
      <c r="N153" s="16">
        <f>About!$B$66/(1+EXP(About!$B$67*(N152-$D152+About!$B$68)))</f>
        <v>0.25730860691227286</v>
      </c>
      <c r="O153" s="16">
        <f>About!$B$66/(1+EXP(About!$B$67*(O152-$D152+About!$B$68)))</f>
        <v>0.31250885313368498</v>
      </c>
      <c r="P153" s="16">
        <f>About!$B$66/(1+EXP(About!$B$67*(P152-$D152+About!$B$68)))</f>
        <v>0.37371039599785677</v>
      </c>
      <c r="Q153" s="16">
        <f>About!$B$66/(1+EXP(About!$B$67*(Q152-$D152+About!$B$68)))</f>
        <v>0.43940070146006388</v>
      </c>
      <c r="R153" s="16">
        <f>About!$B$66/(1+EXP(About!$B$67*(R152-$D152+About!$B$68)))</f>
        <v>0.50749999999999995</v>
      </c>
      <c r="S153" s="16">
        <f>About!$B$66/(1+EXP(About!$B$67*(S152-$D152+About!$B$68)))</f>
        <v>0.57559929853993608</v>
      </c>
      <c r="T153" s="16">
        <f>About!$B$66/(1+EXP(About!$B$67*(T152-$D152+About!$B$68)))</f>
        <v>0.64128960400214308</v>
      </c>
      <c r="U153" s="16">
        <f>About!$B$66/(1+EXP(About!$B$67*(U152-$D152+About!$B$68)))</f>
        <v>0.70249114686631497</v>
      </c>
      <c r="V153" s="16">
        <f>About!$B$66/(1+EXP(About!$B$67*(V152-$D152+About!$B$68)))</f>
        <v>0.75769139308772704</v>
      </c>
      <c r="W153" s="16">
        <f>About!$B$66/(1+EXP(About!$B$67*(W152-$D152+About!$B$68)))</f>
        <v>0.80604157262203846</v>
      </c>
      <c r="X153" s="16">
        <f>About!$B$66/(1+EXP(About!$B$67*(X152-$D152+About!$B$68)))</f>
        <v>0.84731705675652613</v>
      </c>
      <c r="Y153" s="16">
        <f>About!$B$66/(1+EXP(About!$B$67*(Y152-$D152+About!$B$68)))</f>
        <v>0.88178686351989888</v>
      </c>
      <c r="Z153" s="16">
        <f>About!$B$66/(1+EXP(About!$B$67*(Z152-$D152+About!$B$68)))</f>
        <v>0.91004854176987648</v>
      </c>
      <c r="AA153" s="16">
        <f>About!$B$66/(1+EXP(About!$B$67*(AA152-$D152+About!$B$68)))</f>
        <v>0.93287283077630256</v>
      </c>
      <c r="AB153" s="16">
        <f>About!$B$66/(1+EXP(About!$B$67*(AB152-$D152+About!$B$68)))</f>
        <v>0.95108204360214854</v>
      </c>
      <c r="AC153" s="16">
        <f>About!$B$66/(1+EXP(About!$B$67*(AC152-$D152+About!$B$68)))</f>
        <v>0.96546828115621786</v>
      </c>
      <c r="AD153" s="16">
        <f>About!$B$66/(1+EXP(About!$B$67*(AD152-$D152+About!$B$68)))</f>
        <v>0.97674679113376495</v>
      </c>
      <c r="AE153" s="16">
        <f>About!$B$66/(1+EXP(About!$B$67*(AE152-$D152+About!$B$68)))</f>
        <v>0.98553552862611404</v>
      </c>
      <c r="AF153" s="16">
        <f>About!$B$66/(1+EXP(About!$B$67*(AF152-$D152+About!$B$68)))</f>
        <v>0.99235185972048212</v>
      </c>
      <c r="AG153" s="16">
        <f>About!$B$66/(1+EXP(About!$B$67*(AG152-$D152+About!$B$68)))</f>
        <v>0.99761910618453631</v>
      </c>
    </row>
    <row r="154" spans="1:33" x14ac:dyDescent="0.2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25">
      <c r="B155" s="16">
        <v>0</v>
      </c>
      <c r="C155" s="16">
        <v>0</v>
      </c>
      <c r="D155" s="16">
        <f>About!$B$66/(1+EXP(About!$B$67*(D154-$D154+About!$B$68)))</f>
        <v>2.2648140279517712E-2</v>
      </c>
      <c r="E155" s="16">
        <f>About!$B$66/(1+EXP(About!$B$67*(E154-$D154+About!$B$68)))</f>
        <v>2.9464471373885869E-2</v>
      </c>
      <c r="F155" s="16">
        <f>About!$B$66/(1+EXP(About!$B$67*(F154-$D154+About!$B$68)))</f>
        <v>3.8253208866234997E-2</v>
      </c>
      <c r="G155" s="16">
        <f>About!$B$66/(1+EXP(About!$B$67*(G154-$D154+About!$B$68)))</f>
        <v>4.9531718843781984E-2</v>
      </c>
      <c r="H155" s="16">
        <f>About!$B$66/(1+EXP(About!$B$67*(H154-$D154+About!$B$68)))</f>
        <v>6.3917956397851416E-2</v>
      </c>
      <c r="I155" s="16">
        <f>About!$B$66/(1+EXP(About!$B$67*(I154-$D154+About!$B$68)))</f>
        <v>8.2127169223697311E-2</v>
      </c>
      <c r="J155" s="16">
        <f>About!$B$66/(1+EXP(About!$B$67*(J154-$D154+About!$B$68)))</f>
        <v>0.10495145823012331</v>
      </c>
      <c r="K155" s="16">
        <f>About!$B$66/(1+EXP(About!$B$67*(K154-$D154+About!$B$68)))</f>
        <v>0.13321313648010116</v>
      </c>
      <c r="L155" s="16">
        <f>About!$B$66/(1+EXP(About!$B$67*(L154-$D154+About!$B$68)))</f>
        <v>0.1676829432434738</v>
      </c>
      <c r="M155" s="16">
        <f>About!$B$66/(1+EXP(About!$B$67*(M154-$D154+About!$B$68)))</f>
        <v>0.20895842737796153</v>
      </c>
      <c r="N155" s="16">
        <f>About!$B$66/(1+EXP(About!$B$67*(N154-$D154+About!$B$68)))</f>
        <v>0.25730860691227286</v>
      </c>
      <c r="O155" s="16">
        <f>About!$B$66/(1+EXP(About!$B$67*(O154-$D154+About!$B$68)))</f>
        <v>0.31250885313368498</v>
      </c>
      <c r="P155" s="16">
        <f>About!$B$66/(1+EXP(About!$B$67*(P154-$D154+About!$B$68)))</f>
        <v>0.37371039599785677</v>
      </c>
      <c r="Q155" s="16">
        <f>About!$B$66/(1+EXP(About!$B$67*(Q154-$D154+About!$B$68)))</f>
        <v>0.43940070146006388</v>
      </c>
      <c r="R155" s="16">
        <f>About!$B$66/(1+EXP(About!$B$67*(R154-$D154+About!$B$68)))</f>
        <v>0.50749999999999995</v>
      </c>
      <c r="S155" s="16">
        <f>About!$B$66/(1+EXP(About!$B$67*(S154-$D154+About!$B$68)))</f>
        <v>0.57559929853993608</v>
      </c>
      <c r="T155" s="16">
        <f>About!$B$66/(1+EXP(About!$B$67*(T154-$D154+About!$B$68)))</f>
        <v>0.64128960400214308</v>
      </c>
      <c r="U155" s="16">
        <f>About!$B$66/(1+EXP(About!$B$67*(U154-$D154+About!$B$68)))</f>
        <v>0.70249114686631497</v>
      </c>
      <c r="V155" s="16">
        <f>About!$B$66/(1+EXP(About!$B$67*(V154-$D154+About!$B$68)))</f>
        <v>0.75769139308772704</v>
      </c>
      <c r="W155" s="16">
        <f>About!$B$66/(1+EXP(About!$B$67*(W154-$D154+About!$B$68)))</f>
        <v>0.80604157262203846</v>
      </c>
      <c r="X155" s="16">
        <f>About!$B$66/(1+EXP(About!$B$67*(X154-$D154+About!$B$68)))</f>
        <v>0.84731705675652613</v>
      </c>
      <c r="Y155" s="16">
        <f>About!$B$66/(1+EXP(About!$B$67*(Y154-$D154+About!$B$68)))</f>
        <v>0.88178686351989888</v>
      </c>
      <c r="Z155" s="16">
        <f>About!$B$66/(1+EXP(About!$B$67*(Z154-$D154+About!$B$68)))</f>
        <v>0.91004854176987648</v>
      </c>
      <c r="AA155" s="16">
        <f>About!$B$66/(1+EXP(About!$B$67*(AA154-$D154+About!$B$68)))</f>
        <v>0.93287283077630256</v>
      </c>
      <c r="AB155" s="16">
        <f>About!$B$66/(1+EXP(About!$B$67*(AB154-$D154+About!$B$68)))</f>
        <v>0.95108204360214854</v>
      </c>
      <c r="AC155" s="16">
        <f>About!$B$66/(1+EXP(About!$B$67*(AC154-$D154+About!$B$68)))</f>
        <v>0.96546828115621786</v>
      </c>
      <c r="AD155" s="16">
        <f>About!$B$66/(1+EXP(About!$B$67*(AD154-$D154+About!$B$68)))</f>
        <v>0.97674679113376495</v>
      </c>
      <c r="AE155" s="16">
        <f>About!$B$66/(1+EXP(About!$B$67*(AE154-$D154+About!$B$68)))</f>
        <v>0.98553552862611404</v>
      </c>
      <c r="AF155" s="16">
        <f>About!$B$66/(1+EXP(About!$B$67*(AF154-$D154+About!$B$68)))</f>
        <v>0.99235185972048212</v>
      </c>
      <c r="AG155" s="16">
        <f>About!$B$66/(1+EXP(About!$B$67*(AG154-$D154+About!$B$68)))</f>
        <v>0.99761910618453631</v>
      </c>
    </row>
    <row r="156" spans="1:33" x14ac:dyDescent="0.2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25">
      <c r="B157" s="16">
        <v>0</v>
      </c>
      <c r="C157" s="16">
        <v>0</v>
      </c>
      <c r="D157" s="16">
        <f>About!$B$66/(1+EXP(About!$B$67*(D156-$D156+About!$B$68)))</f>
        <v>2.2648140279517712E-2</v>
      </c>
      <c r="E157" s="16">
        <f>About!$B$66/(1+EXP(About!$B$67*(E156-$D156+About!$B$68)))</f>
        <v>2.9464471373885869E-2</v>
      </c>
      <c r="F157" s="16">
        <f>About!$B$66/(1+EXP(About!$B$67*(F156-$D156+About!$B$68)))</f>
        <v>3.8253208866234997E-2</v>
      </c>
      <c r="G157" s="16">
        <f>About!$B$66/(1+EXP(About!$B$67*(G156-$D156+About!$B$68)))</f>
        <v>4.9531718843781984E-2</v>
      </c>
      <c r="H157" s="16">
        <f>About!$B$66/(1+EXP(About!$B$67*(H156-$D156+About!$B$68)))</f>
        <v>6.3917956397851416E-2</v>
      </c>
      <c r="I157" s="16">
        <f>About!$B$66/(1+EXP(About!$B$67*(I156-$D156+About!$B$68)))</f>
        <v>8.2127169223697311E-2</v>
      </c>
      <c r="J157" s="16">
        <f>About!$B$66/(1+EXP(About!$B$67*(J156-$D156+About!$B$68)))</f>
        <v>0.10495145823012331</v>
      </c>
      <c r="K157" s="16">
        <f>About!$B$66/(1+EXP(About!$B$67*(K156-$D156+About!$B$68)))</f>
        <v>0.13321313648010116</v>
      </c>
      <c r="L157" s="16">
        <f>About!$B$66/(1+EXP(About!$B$67*(L156-$D156+About!$B$68)))</f>
        <v>0.1676829432434738</v>
      </c>
      <c r="M157" s="16">
        <f>About!$B$66/(1+EXP(About!$B$67*(M156-$D156+About!$B$68)))</f>
        <v>0.20895842737796153</v>
      </c>
      <c r="N157" s="16">
        <f>About!$B$66/(1+EXP(About!$B$67*(N156-$D156+About!$B$68)))</f>
        <v>0.25730860691227286</v>
      </c>
      <c r="O157" s="16">
        <f>About!$B$66/(1+EXP(About!$B$67*(O156-$D156+About!$B$68)))</f>
        <v>0.31250885313368498</v>
      </c>
      <c r="P157" s="16">
        <f>About!$B$66/(1+EXP(About!$B$67*(P156-$D156+About!$B$68)))</f>
        <v>0.37371039599785677</v>
      </c>
      <c r="Q157" s="16">
        <f>About!$B$66/(1+EXP(About!$B$67*(Q156-$D156+About!$B$68)))</f>
        <v>0.43940070146006388</v>
      </c>
      <c r="R157" s="16">
        <f>About!$B$66/(1+EXP(About!$B$67*(R156-$D156+About!$B$68)))</f>
        <v>0.50749999999999995</v>
      </c>
      <c r="S157" s="16">
        <f>About!$B$66/(1+EXP(About!$B$67*(S156-$D156+About!$B$68)))</f>
        <v>0.57559929853993608</v>
      </c>
      <c r="T157" s="16">
        <f>About!$B$66/(1+EXP(About!$B$67*(T156-$D156+About!$B$68)))</f>
        <v>0.64128960400214308</v>
      </c>
      <c r="U157" s="16">
        <f>About!$B$66/(1+EXP(About!$B$67*(U156-$D156+About!$B$68)))</f>
        <v>0.70249114686631497</v>
      </c>
      <c r="V157" s="16">
        <f>About!$B$66/(1+EXP(About!$B$67*(V156-$D156+About!$B$68)))</f>
        <v>0.75769139308772704</v>
      </c>
      <c r="W157" s="16">
        <f>About!$B$66/(1+EXP(About!$B$67*(W156-$D156+About!$B$68)))</f>
        <v>0.80604157262203846</v>
      </c>
      <c r="X157" s="16">
        <f>About!$B$66/(1+EXP(About!$B$67*(X156-$D156+About!$B$68)))</f>
        <v>0.84731705675652613</v>
      </c>
      <c r="Y157" s="16">
        <f>About!$B$66/(1+EXP(About!$B$67*(Y156-$D156+About!$B$68)))</f>
        <v>0.88178686351989888</v>
      </c>
      <c r="Z157" s="16">
        <f>About!$B$66/(1+EXP(About!$B$67*(Z156-$D156+About!$B$68)))</f>
        <v>0.91004854176987648</v>
      </c>
      <c r="AA157" s="16">
        <f>About!$B$66/(1+EXP(About!$B$67*(AA156-$D156+About!$B$68)))</f>
        <v>0.93287283077630256</v>
      </c>
      <c r="AB157" s="16">
        <f>About!$B$66/(1+EXP(About!$B$67*(AB156-$D156+About!$B$68)))</f>
        <v>0.95108204360214854</v>
      </c>
      <c r="AC157" s="16">
        <f>About!$B$66/(1+EXP(About!$B$67*(AC156-$D156+About!$B$68)))</f>
        <v>0.96546828115621786</v>
      </c>
      <c r="AD157" s="16">
        <f>About!$B$66/(1+EXP(About!$B$67*(AD156-$D156+About!$B$68)))</f>
        <v>0.97674679113376495</v>
      </c>
      <c r="AE157" s="16">
        <f>About!$B$66/(1+EXP(About!$B$67*(AE156-$D156+About!$B$68)))</f>
        <v>0.98553552862611404</v>
      </c>
      <c r="AF157" s="16">
        <f>About!$B$66/(1+EXP(About!$B$67*(AF156-$D156+About!$B$68)))</f>
        <v>0.99235185972048212</v>
      </c>
      <c r="AG157" s="16">
        <f>About!$B$66/(1+EXP(About!$B$67*(AG156-$D156+About!$B$68)))</f>
        <v>0.99761910618453631</v>
      </c>
    </row>
    <row r="158" spans="1:33" x14ac:dyDescent="0.2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25">
      <c r="B159" s="16">
        <v>0</v>
      </c>
      <c r="C159" s="16">
        <v>0</v>
      </c>
      <c r="D159" s="16">
        <f>About!$B$66/(1+EXP(About!$B$67*(D158-$D158+About!$B$68)))</f>
        <v>2.2648140279517712E-2</v>
      </c>
      <c r="E159" s="16">
        <f>About!$B$66/(1+EXP(About!$B$67*(E158-$D158+About!$B$68)))</f>
        <v>2.9464471373885869E-2</v>
      </c>
      <c r="F159" s="16">
        <f>About!$B$66/(1+EXP(About!$B$67*(F158-$D158+About!$B$68)))</f>
        <v>3.8253208866234997E-2</v>
      </c>
      <c r="G159" s="16">
        <f>About!$B$66/(1+EXP(About!$B$67*(G158-$D158+About!$B$68)))</f>
        <v>4.9531718843781984E-2</v>
      </c>
      <c r="H159" s="16">
        <f>About!$B$66/(1+EXP(About!$B$67*(H158-$D158+About!$B$68)))</f>
        <v>6.3917956397851416E-2</v>
      </c>
      <c r="I159" s="16">
        <f>About!$B$66/(1+EXP(About!$B$67*(I158-$D158+About!$B$68)))</f>
        <v>8.2127169223697311E-2</v>
      </c>
      <c r="J159" s="16">
        <f>About!$B$66/(1+EXP(About!$B$67*(J158-$D158+About!$B$68)))</f>
        <v>0.10495145823012331</v>
      </c>
      <c r="K159" s="16">
        <f>About!$B$66/(1+EXP(About!$B$67*(K158-$D158+About!$B$68)))</f>
        <v>0.13321313648010116</v>
      </c>
      <c r="L159" s="16">
        <f>About!$B$66/(1+EXP(About!$B$67*(L158-$D158+About!$B$68)))</f>
        <v>0.1676829432434738</v>
      </c>
      <c r="M159" s="16">
        <f>About!$B$66/(1+EXP(About!$B$67*(M158-$D158+About!$B$68)))</f>
        <v>0.20895842737796153</v>
      </c>
      <c r="N159" s="16">
        <f>About!$B$66/(1+EXP(About!$B$67*(N158-$D158+About!$B$68)))</f>
        <v>0.25730860691227286</v>
      </c>
      <c r="O159" s="16">
        <f>About!$B$66/(1+EXP(About!$B$67*(O158-$D158+About!$B$68)))</f>
        <v>0.31250885313368498</v>
      </c>
      <c r="P159" s="16">
        <f>About!$B$66/(1+EXP(About!$B$67*(P158-$D158+About!$B$68)))</f>
        <v>0.37371039599785677</v>
      </c>
      <c r="Q159" s="16">
        <f>About!$B$66/(1+EXP(About!$B$67*(Q158-$D158+About!$B$68)))</f>
        <v>0.43940070146006388</v>
      </c>
      <c r="R159" s="16">
        <f>About!$B$66/(1+EXP(About!$B$67*(R158-$D158+About!$B$68)))</f>
        <v>0.50749999999999995</v>
      </c>
      <c r="S159" s="16">
        <f>About!$B$66/(1+EXP(About!$B$67*(S158-$D158+About!$B$68)))</f>
        <v>0.57559929853993608</v>
      </c>
      <c r="T159" s="16">
        <f>About!$B$66/(1+EXP(About!$B$67*(T158-$D158+About!$B$68)))</f>
        <v>0.64128960400214308</v>
      </c>
      <c r="U159" s="16">
        <f>About!$B$66/(1+EXP(About!$B$67*(U158-$D158+About!$B$68)))</f>
        <v>0.70249114686631497</v>
      </c>
      <c r="V159" s="16">
        <f>About!$B$66/(1+EXP(About!$B$67*(V158-$D158+About!$B$68)))</f>
        <v>0.75769139308772704</v>
      </c>
      <c r="W159" s="16">
        <f>About!$B$66/(1+EXP(About!$B$67*(W158-$D158+About!$B$68)))</f>
        <v>0.80604157262203846</v>
      </c>
      <c r="X159" s="16">
        <f>About!$B$66/(1+EXP(About!$B$67*(X158-$D158+About!$B$68)))</f>
        <v>0.84731705675652613</v>
      </c>
      <c r="Y159" s="16">
        <f>About!$B$66/(1+EXP(About!$B$67*(Y158-$D158+About!$B$68)))</f>
        <v>0.88178686351989888</v>
      </c>
      <c r="Z159" s="16">
        <f>About!$B$66/(1+EXP(About!$B$67*(Z158-$D158+About!$B$68)))</f>
        <v>0.91004854176987648</v>
      </c>
      <c r="AA159" s="16">
        <f>About!$B$66/(1+EXP(About!$B$67*(AA158-$D158+About!$B$68)))</f>
        <v>0.93287283077630256</v>
      </c>
      <c r="AB159" s="16">
        <f>About!$B$66/(1+EXP(About!$B$67*(AB158-$D158+About!$B$68)))</f>
        <v>0.95108204360214854</v>
      </c>
      <c r="AC159" s="16">
        <f>About!$B$66/(1+EXP(About!$B$67*(AC158-$D158+About!$B$68)))</f>
        <v>0.96546828115621786</v>
      </c>
      <c r="AD159" s="16">
        <f>About!$B$66/(1+EXP(About!$B$67*(AD158-$D158+About!$B$68)))</f>
        <v>0.97674679113376495</v>
      </c>
      <c r="AE159" s="16">
        <f>About!$B$66/(1+EXP(About!$B$67*(AE158-$D158+About!$B$68)))</f>
        <v>0.98553552862611404</v>
      </c>
      <c r="AF159" s="16">
        <f>About!$B$66/(1+EXP(About!$B$67*(AF158-$D158+About!$B$68)))</f>
        <v>0.99235185972048212</v>
      </c>
      <c r="AG159" s="16">
        <f>About!$B$66/(1+EXP(About!$B$67*(AG158-$D158+About!$B$68)))</f>
        <v>0.99761910618453631</v>
      </c>
    </row>
    <row r="160" spans="1:33" x14ac:dyDescent="0.2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25">
      <c r="B161" s="16">
        <v>0</v>
      </c>
      <c r="C161" s="16">
        <v>0</v>
      </c>
      <c r="D161" s="16">
        <v>1</v>
      </c>
    </row>
    <row r="162" spans="1:33" x14ac:dyDescent="0.2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2050</v>
      </c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25">
      <c r="B163" s="16">
        <v>0</v>
      </c>
      <c r="C163" s="16">
        <f>VLOOKUP(C$162,'Exogenous GDP Adjustment'!$A$12:$C$20,3,FALSE)</f>
        <v>1</v>
      </c>
      <c r="D163" s="16">
        <f>VLOOKUP(D$162,'Exogenous GDP Adjustment'!$A$12:$C$20,3,FALSE)</f>
        <v>0.69902883943152239</v>
      </c>
      <c r="E163" s="16">
        <f>VLOOKUP(E$162,'Exogenous GDP Adjustment'!$A$12:$C$20,3,FALSE)</f>
        <v>0.4886413183569811</v>
      </c>
      <c r="F163" s="16">
        <f>VLOOKUP(F$162,'Exogenous GDP Adjustment'!$A$12:$C$20,3,FALSE)</f>
        <v>0.34157437366936949</v>
      </c>
      <c r="G163" s="16">
        <f>VLOOKUP(G$162,'Exogenous GDP Adjustment'!$A$12:$C$20,3,FALSE)</f>
        <v>0.23877033800564854</v>
      </c>
      <c r="H163" s="16">
        <f>VLOOKUP(H$162,'Exogenous GDP Adjustment'!$A$12:$C$20,3,FALSE)</f>
        <v>0.16690735226676084</v>
      </c>
      <c r="I163" s="16">
        <f>VLOOKUP(I$162,'Exogenous GDP Adjustment'!$A$12:$C$20,3,FALSE)</f>
        <v>0.1166730527476221</v>
      </c>
      <c r="J163" s="16">
        <f>VLOOKUP(J$162,'Exogenous GDP Adjustment'!$A$12:$C$20,3,FALSE)</f>
        <v>8.1557828655103068E-2</v>
      </c>
      <c r="K163" s="16">
        <f>VLOOKUP(K$162,'Exogenous GDP Adjustment'!$A$12:$C$20,3,FALSE)</f>
        <v>5.7011274311331663E-2</v>
      </c>
      <c r="L163" s="16">
        <v>0</v>
      </c>
      <c r="M163" s="16">
        <v>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0.06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0.12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0.18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0.24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0.3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0.36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0.42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0.48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0.54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0.6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0.62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0.64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0.66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0.68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0.7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0.72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0.74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0.76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0.78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0.82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0.84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0.86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0.92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0.94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0.96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0.1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0.3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0.4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0.5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0.6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0.7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0.8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0.9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0.1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0.2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0.3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0.4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0.6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0.7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0.8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0.9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1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0.3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0.9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3.3333000000000002E-2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6.6667000000000004E-2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0.13333300000000001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0.16666700000000001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0.2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0.26666699999999999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0.33333299999999999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0.36666700000000002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0.4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0.43333300000000002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0.466667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0.5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0.53333299999999995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0.56666700000000003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0.6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0.63333300000000003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0.66666700000000001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0.7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0.73333300000000001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0.76666699999999999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0.8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0.83333299999999999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0.86666699999999997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0.9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0.93333299999999997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0.96666700000000005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0.1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0.2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0.3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0.4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0.5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0.6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0.7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0.8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0.9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1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1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1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1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1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1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1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1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1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1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1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1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1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1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0.1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0.3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0.4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0.5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0.6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0.7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0.8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0.9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0.1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0.2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0.3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0.4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0.5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0.6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0.7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0.8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0.9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1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1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1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1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1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1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1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1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1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1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1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1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1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1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0.1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0.2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0.3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0.4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0.5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0.6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0.7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0.8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0.9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0.1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0.2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0.3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0.4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0.5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0.6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0.7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0.8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0.9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1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1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1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1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1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1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1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1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1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1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1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1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1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1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2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2030</v>
      </c>
      <c r="G4" s="12">
        <f>IF(ISBLANK('Set Schedules Here'!D7),"",ROUND('Set Schedules Here'!D7,rounding_decimal_places))</f>
        <v>0.6</v>
      </c>
      <c r="H4" s="12">
        <f>IF(ISBLANK('Set Schedules Here'!E6),"",ROUND('Set Schedules Here'!E6,rounding_decimal_places))</f>
        <v>2050</v>
      </c>
      <c r="I4" s="12">
        <f>IF(ISBLANK('Set Schedules Here'!E7),"",ROUND('Set Schedules Here'!E7,rounding_decimal_places))</f>
        <v>1</v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2030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2030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2030</v>
      </c>
      <c r="G33" s="12">
        <f>IF(ISBLANK('Set Schedules Here'!D65),"",ROUND('Set Schedules Here'!D65,rounding_decimal_places))</f>
        <v>1</v>
      </c>
      <c r="H33" s="12">
        <f>IF(ISBLANK('Set Schedules Here'!E64),"",ROUND('Set Schedules Here'!E64,rounding_decimal_places))</f>
        <v>2050</v>
      </c>
      <c r="I33" s="12">
        <f>IF(ISBLANK('Set Schedules Here'!E65),"",ROUND('Set Schedules Here'!E65,rounding_decimal_places))</f>
        <v>1</v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2030</v>
      </c>
      <c r="G37" s="12">
        <f>IF(ISBLANK('Set Schedules Here'!D73),"",ROUND('Set Schedules Here'!D73,rounding_decimal_places))</f>
        <v>1</v>
      </c>
      <c r="H37" s="12">
        <f>IF(ISBLANK('Set Schedules Here'!E72),"",ROUND('Set Schedules Here'!E72,rounding_decimal_places))</f>
        <v>2050</v>
      </c>
      <c r="I37" s="12">
        <f>IF(ISBLANK('Set Schedules Here'!E73),"",ROUND('Set Schedules Here'!E73,rounding_decimal_places))</f>
        <v>1</v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2030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2030</v>
      </c>
      <c r="G64" s="12">
        <f>IF(ISBLANK('Set Schedules Here'!D127),"",ROUND('Set Schedules Here'!D127,rounding_decimal_places))</f>
        <v>1</v>
      </c>
      <c r="H64" s="12">
        <f>IF(ISBLANK('Set Schedules Here'!E126),"",ROUND('Set Schedules Here'!E126,rounding_decimal_places))</f>
        <v>2050</v>
      </c>
      <c r="I64" s="12">
        <f>IF(ISBLANK('Set Schedules Here'!E127),"",ROUND('Set Schedules Here'!E127,rounding_decimal_places))</f>
        <v>1</v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2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1" t="s">
        <v>184</v>
      </c>
      <c r="B1" s="31"/>
      <c r="C1" s="31"/>
      <c r="D1" s="31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185</v>
      </c>
      <c r="B3">
        <v>19073</v>
      </c>
      <c r="C3">
        <v>17517</v>
      </c>
      <c r="D3">
        <v>18418</v>
      </c>
    </row>
    <row r="4" spans="1:5" x14ac:dyDescent="0.25">
      <c r="A4" t="s">
        <v>177</v>
      </c>
      <c r="B4">
        <v>19068</v>
      </c>
      <c r="C4">
        <v>19448</v>
      </c>
      <c r="D4">
        <v>19790</v>
      </c>
    </row>
    <row r="5" spans="1:5" ht="30" x14ac:dyDescent="0.25">
      <c r="A5" s="32" t="s">
        <v>178</v>
      </c>
      <c r="B5">
        <f>B3</f>
        <v>19073</v>
      </c>
      <c r="C5" s="33">
        <f>C4*($B$3/$B$4)</f>
        <v>19453.099643381582</v>
      </c>
      <c r="D5" s="33">
        <f>D4*($B$3/$B$4)</f>
        <v>19795.189322425005</v>
      </c>
    </row>
    <row r="6" spans="1:5" x14ac:dyDescent="0.25">
      <c r="A6" s="34" t="s">
        <v>179</v>
      </c>
    </row>
    <row r="7" spans="1:5" x14ac:dyDescent="0.25">
      <c r="D7" s="26"/>
    </row>
    <row r="8" spans="1:5" x14ac:dyDescent="0.25">
      <c r="A8" t="s">
        <v>175</v>
      </c>
      <c r="C8" s="35">
        <f>(C3-C5)/C5</f>
        <v>-9.952653710074888E-2</v>
      </c>
      <c r="D8" s="35">
        <f>(D3-D5)/D5</f>
        <v>-6.9571919722174844E-2</v>
      </c>
    </row>
    <row r="11" spans="1:5" x14ac:dyDescent="0.25">
      <c r="A11" s="37" t="s">
        <v>31</v>
      </c>
      <c r="B11" s="30" t="s">
        <v>175</v>
      </c>
      <c r="C11" s="30" t="s">
        <v>176</v>
      </c>
      <c r="E11" s="1" t="s">
        <v>172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8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  <c r="D14" s="27"/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  <c r="D15" s="27"/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  <c r="D16" s="27"/>
    </row>
    <row r="17" spans="1:4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  <c r="D17" s="27"/>
    </row>
    <row r="18" spans="1:4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4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4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FoPITY-2</vt:lpstr>
      <vt:lpstr>FoPITY-2-WebApp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2020-09-14T23:32:57Z</dcterms:modified>
</cp:coreProperties>
</file>