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05341CEF-4140-4B75-B6F0-45C92C4C6103}" xr6:coauthVersionLast="45" xr6:coauthVersionMax="45" xr10:uidLastSave="{00000000-0000-0000-0000-000000000000}"/>
  <bookViews>
    <workbookView xWindow="90" yWindow="90" windowWidth="28170" windowHeight="1623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c r="H402" i="15"/>
  <c r="C661" i="15" s="1"/>
  <c r="C459" i="15"/>
  <c r="C662" i="15" s="1"/>
  <c r="C590" i="15"/>
  <c r="C663" i="15" s="1"/>
  <c r="C625" i="15"/>
  <c r="C664" i="15"/>
  <c r="C656" i="15"/>
  <c r="C665" i="15" s="1"/>
  <c r="D59" i="15"/>
  <c r="D660" i="15" s="1"/>
  <c r="D666" i="15" s="1"/>
  <c r="D675" i="15" s="1"/>
  <c r="I402" i="15"/>
  <c r="D661" i="15"/>
  <c r="D459" i="15"/>
  <c r="D662" i="15" s="1"/>
  <c r="D590" i="15"/>
  <c r="D663" i="15" s="1"/>
  <c r="D625" i="15"/>
  <c r="D664" i="15" s="1"/>
  <c r="D656" i="15"/>
  <c r="D665" i="15"/>
  <c r="E59" i="15"/>
  <c r="E660" i="15" s="1"/>
  <c r="E666" i="15" s="1"/>
  <c r="E675" i="15" s="1"/>
  <c r="J459" i="15"/>
  <c r="E662" i="15" s="1"/>
  <c r="E590" i="15"/>
  <c r="E663" i="15"/>
  <c r="E625" i="15"/>
  <c r="E664" i="15" s="1"/>
  <c r="E656" i="15"/>
  <c r="E665" i="15" s="1"/>
  <c r="F59" i="15"/>
  <c r="F660" i="15"/>
  <c r="K459" i="15"/>
  <c r="F662" i="15" s="1"/>
  <c r="F590" i="15"/>
  <c r="F663" i="15" s="1"/>
  <c r="F625" i="15"/>
  <c r="F664" i="15" s="1"/>
  <c r="F656" i="15"/>
  <c r="F665" i="15"/>
  <c r="G59" i="15"/>
  <c r="G660" i="15" s="1"/>
  <c r="L459" i="15"/>
  <c r="G662" i="15" s="1"/>
  <c r="G590" i="15"/>
  <c r="G663" i="15" s="1"/>
  <c r="G625" i="15"/>
  <c r="G664" i="15" s="1"/>
  <c r="G656" i="15"/>
  <c r="G665" i="15" s="1"/>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c r="AI669" i="15"/>
  <c r="AI670" i="15"/>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c r="B13" i="18"/>
  <c r="F53" i="8" s="1"/>
  <c r="B10" i="18"/>
  <c r="F47" i="8" s="1"/>
  <c r="B19" i="10" a="1"/>
  <c r="B19" i="10" s="1"/>
  <c r="B18" i="10" a="1"/>
  <c r="B18" i="10" s="1"/>
  <c r="B26" i="18"/>
  <c r="F113" i="8"/>
  <c r="B6" i="18"/>
  <c r="F31" i="8"/>
  <c r="B4" i="18"/>
  <c r="F7" i="8"/>
  <c r="B45" i="18"/>
  <c r="O298" i="1" s="1"/>
  <c r="B44" i="18"/>
  <c r="O439" i="1" s="1"/>
  <c r="B40" i="18"/>
  <c r="F151" i="8"/>
  <c r="B39" i="18"/>
  <c r="F148" i="8" s="1"/>
  <c r="B38" i="18"/>
  <c r="F147" i="8"/>
  <c r="B37" i="18"/>
  <c r="F146" i="8" s="1"/>
  <c r="B36" i="18"/>
  <c r="F145" i="8" s="1"/>
  <c r="B35" i="18"/>
  <c r="F143" i="8"/>
  <c r="B34" i="18"/>
  <c r="F141" i="8"/>
  <c r="B33" i="18"/>
  <c r="F139" i="8" s="1"/>
  <c r="B32" i="18"/>
  <c r="F142" i="8" s="1"/>
  <c r="B31" i="18"/>
  <c r="F130" i="8" s="1"/>
  <c r="F125" i="8"/>
  <c r="B30" i="18"/>
  <c r="F121" i="8"/>
  <c r="B29" i="18"/>
  <c r="F118" i="8"/>
  <c r="F119" i="8"/>
  <c r="B28" i="18"/>
  <c r="F117" i="8"/>
  <c r="B27" i="18"/>
  <c r="F120" i="8"/>
  <c r="B25" i="18"/>
  <c r="F108" i="8" s="1"/>
  <c r="B24" i="18"/>
  <c r="F89" i="8" s="1"/>
  <c r="B23" i="18"/>
  <c r="F88" i="8" s="1"/>
  <c r="F90" i="8"/>
  <c r="B22" i="18"/>
  <c r="F84" i="8"/>
  <c r="B21" i="18"/>
  <c r="F83" i="8" s="1"/>
  <c r="B20" i="18"/>
  <c r="F97" i="8" s="1"/>
  <c r="B19" i="18"/>
  <c r="F96" i="8"/>
  <c r="B18" i="18"/>
  <c r="F82" i="8"/>
  <c r="B17" i="18"/>
  <c r="F136" i="8" s="1"/>
  <c r="B16" i="18"/>
  <c r="F77" i="8" s="1"/>
  <c r="B15" i="18"/>
  <c r="F78" i="8" s="1"/>
  <c r="B14" i="18"/>
  <c r="B8" i="18"/>
  <c r="F54" i="8" s="1"/>
  <c r="F42" i="8"/>
  <c r="B7" i="18"/>
  <c r="B5" i="18"/>
  <c r="F22" i="8"/>
  <c r="B3" i="18"/>
  <c r="F11" i="8" s="1"/>
  <c r="F129" i="8"/>
  <c r="F107" i="8"/>
  <c r="F24" i="8"/>
  <c r="F104" i="8"/>
  <c r="F123" i="8"/>
  <c r="F63" i="8"/>
  <c r="F20" i="8"/>
  <c r="F25" i="8"/>
  <c r="F33" i="8"/>
  <c r="F56" i="8"/>
  <c r="F85" i="8"/>
  <c r="F92" i="8"/>
  <c r="F15" i="8"/>
  <c r="F21" i="8"/>
  <c r="F36" i="8"/>
  <c r="F86" i="8"/>
  <c r="F94" i="8"/>
  <c r="F8" i="8"/>
  <c r="F23" i="8"/>
  <c r="F28" i="8"/>
  <c r="F37" i="8"/>
  <c r="F100" i="8"/>
  <c r="F112" i="8"/>
  <c r="F122" i="8"/>
  <c r="F137" i="8"/>
  <c r="F57" i="8"/>
  <c r="F132" i="8"/>
  <c r="F4" i="8"/>
  <c r="F9" i="8"/>
  <c r="F17" i="8"/>
  <c r="F29" i="8"/>
  <c r="F34" i="8"/>
  <c r="F81" i="8"/>
  <c r="F87" i="8"/>
  <c r="F98" i="8"/>
  <c r="F106" i="8"/>
  <c r="F115" i="8"/>
  <c r="F5" i="8"/>
  <c r="F10" i="8"/>
  <c r="F14" i="8"/>
  <c r="F26" i="8"/>
  <c r="F30" i="8"/>
  <c r="F35"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c r="M146" i="1" s="1"/>
  <c r="G140" i="13"/>
  <c r="G141" i="13"/>
  <c r="G142" i="13"/>
  <c r="G143" i="13"/>
  <c r="G144" i="13"/>
  <c r="G145" i="13"/>
  <c r="B160" i="13"/>
  <c r="M136" i="1" s="1"/>
  <c r="M142" i="1" s="1"/>
  <c r="M148" i="1" s="1"/>
  <c r="G146" i="13"/>
  <c r="B159" i="13" s="1"/>
  <c r="M135" i="1" s="1"/>
  <c r="M141" i="1" s="1"/>
  <c r="M147" i="1" s="1"/>
  <c r="G147" i="13"/>
  <c r="G148" i="13"/>
  <c r="G149" i="13"/>
  <c r="G150" i="13"/>
  <c r="G151" i="13"/>
  <c r="G153" i="13"/>
  <c r="B162" i="13"/>
  <c r="M131" i="1"/>
  <c r="M137" i="1" s="1"/>
  <c r="M143" i="1" s="1"/>
  <c r="G154" i="13"/>
  <c r="G155" i="13"/>
  <c r="G156" i="13"/>
  <c r="B163" i="13"/>
  <c r="M132" i="1" s="1"/>
  <c r="M138" i="1" s="1"/>
  <c r="M144" i="1" s="1"/>
  <c r="G139" i="13"/>
  <c r="B167" i="13"/>
  <c r="B181" i="13"/>
  <c r="M215" i="1" s="1"/>
  <c r="B176" i="13"/>
  <c r="B171" i="13"/>
  <c r="B172" i="13"/>
  <c r="M150" i="1" s="1"/>
  <c r="A127" i="13"/>
  <c r="A128" i="13" s="1"/>
  <c r="A130" i="13"/>
  <c r="A131" i="13" s="1"/>
  <c r="A116" i="13"/>
  <c r="A117" i="13"/>
  <c r="A120" i="13" s="1"/>
  <c r="A121" i="13" s="1"/>
  <c r="A122" i="13" s="1"/>
  <c r="A111" i="13" s="1"/>
  <c r="A118" i="13"/>
  <c r="A101" i="13"/>
  <c r="A102" i="13" s="1"/>
  <c r="B88" i="13"/>
  <c r="M89" i="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52" i="1"/>
  <c r="B519" i="1"/>
  <c r="M155" i="1"/>
  <c r="M154" i="1"/>
  <c r="B549" i="1"/>
  <c r="B554" i="1"/>
  <c r="B545" i="1"/>
  <c r="B546" i="1"/>
  <c r="B547" i="1"/>
  <c r="B551" i="1"/>
  <c r="B555" i="1"/>
  <c r="B550" i="1"/>
  <c r="B187" i="13"/>
  <c r="B189" i="13"/>
  <c r="M312" i="1" s="1"/>
  <c r="B188" i="13"/>
  <c r="B548" i="1"/>
  <c r="F39" i="8"/>
  <c r="K276" i="1"/>
  <c r="K271" i="1"/>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61" i="1"/>
  <c r="B563" i="1"/>
  <c r="B564" i="1" s="1"/>
  <c r="B562" i="1"/>
  <c r="B558" i="1"/>
  <c r="B560" i="1"/>
  <c r="B556" i="1"/>
  <c r="B559" i="1"/>
  <c r="B557" i="1"/>
  <c r="B565" i="1"/>
  <c r="B568" i="1"/>
  <c r="B567" i="1"/>
  <c r="B566" i="1"/>
  <c r="M314" i="1" l="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A107" i="13" s="1"/>
  <c r="C666" i="15"/>
  <c r="C675" i="15" s="1"/>
  <c r="B666" i="15"/>
  <c r="B675" i="15" s="1"/>
  <c r="F67" i="8"/>
  <c r="F43" i="8"/>
  <c r="F68" i="8"/>
  <c r="F109" i="8"/>
  <c r="F79" i="8"/>
  <c r="F114" i="8"/>
  <c r="B521" i="1"/>
  <c r="B569"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B529" i="1" l="1"/>
  <c r="B525" i="1"/>
  <c r="B528" i="1"/>
  <c r="B526" i="1"/>
  <c r="B524" i="1"/>
  <c r="B522" i="1"/>
  <c r="B523" i="1"/>
  <c r="B527" i="1"/>
  <c r="B677" i="15"/>
  <c r="B684" i="15" s="1"/>
  <c r="B532" i="1" l="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<sst xmlns="http://schemas.openxmlformats.org/spreadsheetml/2006/main" count="12159" uniqueCount="3597">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</sst>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B17" sqref="B17"/>
    </sheetView>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591</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zoomScale="60" zoomScaleNormal="60" workbookViewId="0">
      <pane ySplit="1" topLeftCell="A2" activePane="bottomLeft" state="frozen"/>
      <selection pane="bottomLeft" activeCell="H168" sqref="H168"/>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3587</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3571</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3572</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3574</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3575</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3576</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3577</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3578</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3579</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3580</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3592</v>
      </c>
      <c r="Q179" s="56" t="s">
        <v>307</v>
      </c>
      <c r="R179" s="407" t="s">
        <v>309</v>
      </c>
      <c r="S179" s="444" t="s">
        <v>3581</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3593</v>
      </c>
      <c r="Q180" s="56" t="s">
        <v>308</v>
      </c>
      <c r="R180" s="407" t="s">
        <v>309</v>
      </c>
      <c r="S180" s="444" t="s">
        <v>3581</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3594</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3595</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3591</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3596</v>
      </c>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0.16</v>
      </c>
      <c r="N214" s="71">
        <v>5.0000000000000001E-3</v>
      </c>
      <c r="O214" s="56" t="s">
        <v>34</v>
      </c>
      <c r="P214" s="441" t="s">
        <v>3538</v>
      </c>
      <c r="Q214" s="56" t="s">
        <v>237</v>
      </c>
      <c r="R214" s="407" t="s">
        <v>238</v>
      </c>
      <c r="S214" s="439" t="s">
        <v>3582</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3539</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1</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441" t="s">
        <v>3540</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441" t="s">
        <v>3588</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441" t="s">
        <v>3589</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441" t="s">
        <v>3590</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441" t="s">
        <v>3541</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441" t="s">
        <v>3542</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3543</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3544</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3545</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3546</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3547</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3548</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3549</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50</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3550</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50</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3551</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50</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3552</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50</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3553</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50</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3554</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50</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3555</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50</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3556</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3557</v>
      </c>
      <c r="Q425" s="56" t="s">
        <v>259</v>
      </c>
      <c r="R425" s="407" t="s">
        <v>260</v>
      </c>
      <c r="S425" s="439" t="s">
        <v>3583</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3558</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3559</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3560</v>
      </c>
      <c r="Q440" s="58" t="str">
        <f t="shared" ref="Q440:R444" si="113">Q$439</f>
        <v>fuels.html#carbon-tax</v>
      </c>
      <c r="R440" s="408" t="str">
        <f t="shared" si="113"/>
        <v>carbon-tax.html</v>
      </c>
      <c r="S440" s="452" t="s">
        <v>3584</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3561</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3562</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3563</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3564</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3565</v>
      </c>
      <c r="Q457" s="58"/>
      <c r="R457" s="407"/>
      <c r="S457" s="452" t="s">
        <v>3585</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3566</v>
      </c>
      <c r="Q486" s="11" t="s">
        <v>277</v>
      </c>
      <c r="R486" s="407" t="s">
        <v>278</v>
      </c>
      <c r="S486" s="444" t="s">
        <v>3586</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3567</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3568</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3569</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3570</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G19" sqref="G1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42" sqref="C42"/>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87" t="s">
        <v>548</v>
      </c>
      <c r="B2" s="488"/>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5.75" thickBot="1">
      <c r="A7" s="490"/>
      <c r="B7" s="491" t="s">
        <v>560</v>
      </c>
      <c r="C7" s="492"/>
      <c r="D7" s="492"/>
      <c r="E7" s="492"/>
      <c r="F7" s="492"/>
      <c r="G7" s="492"/>
      <c r="H7" s="493"/>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87" t="s">
        <v>620</v>
      </c>
      <c r="B63" s="488"/>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5.75" thickBot="1">
      <c r="A69" s="496"/>
      <c r="B69" s="125" t="s">
        <v>629</v>
      </c>
      <c r="C69" s="126" t="s">
        <v>630</v>
      </c>
      <c r="D69" s="126" t="s">
        <v>631</v>
      </c>
      <c r="E69" s="485" t="s">
        <v>632</v>
      </c>
      <c r="F69" s="486"/>
      <c r="G69" s="485" t="s">
        <v>560</v>
      </c>
      <c r="H69" s="483"/>
      <c r="I69" s="483"/>
      <c r="J69" s="484"/>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2" t="s">
        <v>720</v>
      </c>
      <c r="B404" s="482"/>
      <c r="C404" s="482"/>
      <c r="D404" s="482"/>
      <c r="E404" s="482"/>
      <c r="F404" s="482"/>
      <c r="G404" s="482"/>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76" t="s">
        <v>560</v>
      </c>
      <c r="C409" s="476"/>
      <c r="D409" s="477"/>
      <c r="E409" s="475" t="s">
        <v>728</v>
      </c>
      <c r="F409" s="476"/>
      <c r="G409" s="477"/>
      <c r="H409" s="475" t="s">
        <v>560</v>
      </c>
      <c r="I409" s="483"/>
      <c r="J409" s="483"/>
      <c r="K409" s="483"/>
      <c r="L409" s="483"/>
      <c r="M409" s="484"/>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76" t="s">
        <v>560</v>
      </c>
      <c r="C513" s="476"/>
      <c r="D513" s="476"/>
      <c r="E513" s="476"/>
      <c r="F513" s="476"/>
      <c r="G513" s="477"/>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5.75" thickBot="1">
      <c r="A598" s="469"/>
      <c r="B598" s="470" t="s">
        <v>560</v>
      </c>
      <c r="C598" s="471"/>
      <c r="D598" s="471"/>
      <c r="E598" s="471"/>
      <c r="F598" s="471"/>
      <c r="G598" s="472"/>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478" t="s">
        <v>917</v>
      </c>
      <c r="B628" s="478"/>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5.75" thickBot="1">
      <c r="A633" s="461"/>
      <c r="B633" s="462" t="s">
        <v>560</v>
      </c>
      <c r="C633" s="463"/>
      <c r="D633" s="463"/>
      <c r="E633" s="463"/>
      <c r="F633" s="463"/>
      <c r="G633" s="463"/>
      <c r="H633" s="46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7" t="s">
        <v>186</v>
      </c>
      <c r="B109" s="517"/>
      <c r="C109" s="517"/>
      <c r="D109" s="517"/>
      <c r="E109" s="517"/>
    </row>
    <row r="110" spans="1:5" ht="15.75" thickBot="1"/>
    <row r="111" spans="1:5" ht="15.7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ht="15.75">
      <c r="A136" s="30"/>
      <c r="B136" s="514" t="s">
        <v>461</v>
      </c>
      <c r="C136" s="515"/>
      <c r="D136" s="515"/>
      <c r="E136" s="516"/>
      <c r="F136" s="29"/>
      <c r="G136" s="29"/>
    </row>
    <row r="137" spans="1:14" ht="15.75">
      <c r="A137" s="31"/>
      <c r="B137" s="514" t="s">
        <v>462</v>
      </c>
      <c r="C137" s="516"/>
      <c r="D137" s="514" t="s">
        <v>463</v>
      </c>
      <c r="E137" s="516"/>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5.75" thickBot="1">
      <c r="A166" s="24" t="s">
        <v>190</v>
      </c>
      <c r="B166" s="18">
        <v>0.4</v>
      </c>
    </row>
    <row r="167" spans="1:7" ht="15.75" thickBot="1">
      <c r="A167" s="10" t="s">
        <v>191</v>
      </c>
      <c r="B167" s="46">
        <f>(1+B166)^(1/(2020-2010))-1</f>
        <v>3.4219694129380196E-2</v>
      </c>
    </row>
    <row r="168" spans="1:7">
      <c r="B168" s="47"/>
    </row>
    <row r="169" spans="1:7">
      <c r="A169" s="517" t="s">
        <v>449</v>
      </c>
      <c r="B169" s="517"/>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7" t="s">
        <v>198</v>
      </c>
      <c r="B174" s="517"/>
      <c r="C174" s="517"/>
      <c r="D174" s="517"/>
      <c r="E174" s="517"/>
    </row>
    <row r="175" spans="1:7" ht="15.75" thickBot="1">
      <c r="A175" s="24" t="s">
        <v>459</v>
      </c>
      <c r="B175" s="47">
        <v>0.1246</v>
      </c>
    </row>
    <row r="176" spans="1:7" ht="15.75" thickBot="1">
      <c r="A176" s="24" t="s">
        <v>454</v>
      </c>
      <c r="B176" s="46">
        <f>1-B175</f>
        <v>0.87539999999999996</v>
      </c>
    </row>
    <row r="178" spans="1:5">
      <c r="A178" s="517" t="s">
        <v>192</v>
      </c>
      <c r="B178" s="517"/>
      <c r="C178" s="517"/>
      <c r="D178" s="517"/>
      <c r="E178" s="517"/>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2020-08-31T22:27:12Z</dcterms:modified>
</cp:coreProperties>
</file>