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WI\elec\BRPSPTY\"/>
    </mc:Choice>
  </mc:AlternateContent>
  <xr:revisionPtr revIDLastSave="0" documentId="8_{63634F9F-6EEA-48B2-A303-77389125C75E}" xr6:coauthVersionLast="46" xr6:coauthVersionMax="46" xr10:uidLastSave="{00000000-0000-0000-0000-000000000000}"/>
  <bookViews>
    <workbookView xWindow="3260" yWindow="2150" windowWidth="14400" windowHeight="7360" activeTab="1" xr2:uid="{00000000-000D-0000-FFFF-FFFF00000000}"/>
  </bookViews>
  <sheets>
    <sheet name="About" sheetId="1" r:id="rId1"/>
    <sheet name="RPS by State" sheetId="2" r:id="rId2"/>
    <sheet name="EIA 2019 ESRAP Table 10" sheetId="3" r:id="rId3"/>
    <sheet name="Generation by State" sheetId="9" r:id="rId4"/>
    <sheet name="BAU Electricity Generation" sheetId="6" r:id="rId5"/>
    <sheet name="Extra State Data" sheetId="7" r:id="rId6"/>
    <sheet name="BRPSPTY" sheetId="8" r:id="rId7"/>
  </sheets>
  <definedNames>
    <definedName name="_xlnm._FilterDatabase" localSheetId="2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6" l="1"/>
  <c r="B25" i="6"/>
  <c r="B3" i="7" l="1"/>
  <c r="B4" i="7"/>
  <c r="Y34" i="2"/>
  <c r="Z34" i="2"/>
  <c r="AA34" i="2"/>
  <c r="AB34" i="2"/>
  <c r="AC34" i="2"/>
  <c r="AD34" i="2"/>
  <c r="AE34" i="2"/>
  <c r="AF34" i="2"/>
  <c r="X34" i="2"/>
  <c r="AI34" i="2"/>
  <c r="AJ34" i="2" s="1"/>
  <c r="AK34" i="2" s="1"/>
  <c r="AL34" i="2" s="1"/>
  <c r="AM34" i="2" s="1"/>
  <c r="AN34" i="2" s="1"/>
  <c r="AO34" i="2" s="1"/>
  <c r="AP34" i="2" s="1"/>
  <c r="AQ34" i="2" s="1"/>
  <c r="AH34" i="2"/>
  <c r="V34" i="2"/>
  <c r="B10" i="7"/>
  <c r="M23" i="2"/>
  <c r="N23" i="2" s="1"/>
  <c r="O23" i="2" s="1"/>
  <c r="P23" i="2" s="1"/>
  <c r="Q23" i="2" s="1"/>
  <c r="R23" i="2" s="1"/>
  <c r="S23" i="2" s="1"/>
  <c r="T23" i="2" s="1"/>
  <c r="U23" i="2" s="1"/>
  <c r="V23" i="2" s="1"/>
  <c r="L23" i="2"/>
  <c r="Y21" i="2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X21" i="2"/>
  <c r="L21" i="2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K21" i="2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F49" i="2"/>
  <c r="F48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F47" i="2"/>
  <c r="F46" i="2"/>
  <c r="R45" i="2"/>
  <c r="AO45" i="2" s="1"/>
  <c r="H45" i="2"/>
  <c r="M45" i="2" s="1"/>
  <c r="F45" i="2"/>
  <c r="F44" i="2"/>
  <c r="F43" i="2"/>
  <c r="F42" i="2"/>
  <c r="I41" i="2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H41" i="2"/>
  <c r="F41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Y32" i="2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X32" i="2"/>
  <c r="T32" i="2"/>
  <c r="U32" i="2" s="1"/>
  <c r="V32" i="2" s="1"/>
  <c r="S32" i="2"/>
  <c r="P32" i="2"/>
  <c r="Q32" i="2" s="1"/>
  <c r="O32" i="2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G28" i="2"/>
  <c r="F28" i="2"/>
  <c r="F27" i="2"/>
  <c r="F26" i="2"/>
  <c r="F25" i="2"/>
  <c r="P24" i="2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Q16" i="2"/>
  <c r="P16" i="2"/>
  <c r="O16" i="2"/>
  <c r="N16" i="2"/>
  <c r="M16" i="2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F11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F10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T9" i="2"/>
  <c r="U9" i="2" s="1"/>
  <c r="V9" i="2" s="1"/>
  <c r="S9" i="2"/>
  <c r="F9" i="2"/>
  <c r="F8" i="2"/>
  <c r="AL7" i="2"/>
  <c r="AM7" i="2" s="1"/>
  <c r="AN7" i="2" s="1"/>
  <c r="AO7" i="2" s="1"/>
  <c r="AP7" i="2" s="1"/>
  <c r="AQ7" i="2" s="1"/>
  <c r="W7" i="2"/>
  <c r="T7" i="2"/>
  <c r="Q7" i="2"/>
  <c r="I7" i="2"/>
  <c r="H7" i="2" s="1"/>
  <c r="F7" i="2"/>
  <c r="F6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F5" i="2"/>
  <c r="F4" i="2"/>
  <c r="F3" i="2"/>
  <c r="B2" i="1"/>
  <c r="F60" i="2" s="1"/>
  <c r="B5" i="7" l="1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W56" i="2"/>
  <c r="R7" i="2"/>
  <c r="H57" i="2"/>
  <c r="L57" i="2"/>
  <c r="M57" i="2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N35" i="2"/>
  <c r="W35" i="2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G49" i="2"/>
  <c r="R48" i="2"/>
  <c r="M48" i="2" s="1"/>
  <c r="N48" i="2" s="1"/>
  <c r="O48" i="2" s="1"/>
  <c r="P48" i="2" s="1"/>
  <c r="Q48" i="2" s="1"/>
  <c r="AL56" i="2"/>
  <c r="G8" i="2"/>
  <c r="H35" i="2"/>
  <c r="W48" i="2"/>
  <c r="G35" i="2"/>
  <c r="H8" i="2"/>
  <c r="J8" i="2" s="1"/>
  <c r="H30" i="2"/>
  <c r="I35" i="2"/>
  <c r="AG48" i="2"/>
  <c r="H56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N41" i="2"/>
  <c r="AJ41" i="2"/>
  <c r="AF41" i="2"/>
  <c r="AQ41" i="2"/>
  <c r="AM41" i="2"/>
  <c r="AI41" i="2"/>
  <c r="AE41" i="2"/>
  <c r="AK41" i="2"/>
  <c r="AC41" i="2"/>
  <c r="AP41" i="2"/>
  <c r="AH41" i="2"/>
  <c r="AO41" i="2"/>
  <c r="AG41" i="2"/>
  <c r="AL41" i="2"/>
  <c r="AD41" i="2"/>
  <c r="AQ31" i="2"/>
  <c r="AM31" i="2"/>
  <c r="AI31" i="2"/>
  <c r="AE31" i="2"/>
  <c r="AA31" i="2"/>
  <c r="W31" i="2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AM45" i="2"/>
  <c r="AI45" i="2"/>
  <c r="AE45" i="2"/>
  <c r="AA45" i="2"/>
  <c r="W45" i="2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H27" i="2" l="1"/>
  <c r="H33" i="2"/>
  <c r="B31" i="6"/>
  <c r="AP27" i="2"/>
  <c r="N30" i="2"/>
  <c r="AQ35" i="2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W33" i="2"/>
  <c r="H49" i="2"/>
  <c r="G30" i="2"/>
  <c r="L8" i="2"/>
  <c r="T27" i="2"/>
  <c r="W27" i="2"/>
  <c r="N49" i="2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Q27" i="2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L35" i="2"/>
  <c r="G25" i="2"/>
  <c r="H25" i="2" s="1"/>
  <c r="I56" i="2"/>
  <c r="I33" i="2" s="1"/>
  <c r="AM56" i="2"/>
  <c r="X56" i="2"/>
  <c r="AL33" i="2"/>
  <c r="R25" i="2"/>
  <c r="M25" i="2"/>
  <c r="L25" i="2" s="1"/>
  <c r="B28" i="7"/>
  <c r="B30" i="7"/>
  <c r="AK30" i="2" l="1"/>
  <c r="AN30" i="2"/>
  <c r="AB30" i="2"/>
  <c r="AQ30" i="2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J56" i="2"/>
  <c r="J33" i="2" s="1"/>
  <c r="P25" i="2"/>
  <c r="O25" i="2"/>
  <c r="N25" i="2"/>
  <c r="Q25" i="2"/>
  <c r="Y56" i="2"/>
  <c r="X33" i="2"/>
  <c r="J25" i="2"/>
  <c r="AQ25" i="2"/>
  <c r="AK25" i="2"/>
  <c r="Z25" i="2"/>
  <c r="AP25" i="2"/>
  <c r="AE25" i="2"/>
  <c r="U25" i="2"/>
  <c r="AA25" i="2"/>
  <c r="T25" i="2"/>
  <c r="AG25" i="2"/>
  <c r="W25" i="2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K56" i="2" l="1"/>
  <c r="K33" i="2" s="1"/>
  <c r="Y33" i="2"/>
  <c r="Z56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56" i="2" l="1"/>
  <c r="M56" i="2" s="1"/>
  <c r="AA39" i="2"/>
  <c r="AA60" i="2" s="1"/>
  <c r="S2" i="8" s="1"/>
  <c r="AB60" i="2"/>
  <c r="T2" i="8" s="1"/>
  <c r="Z33" i="2"/>
  <c r="AA56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L33" i="2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Q60" i="2" s="1"/>
  <c r="AI2" i="8" s="1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AQ56" i="2" l="1"/>
  <c r="AQ33" i="2" s="1"/>
  <c r="AP33" i="2"/>
  <c r="AB56" i="2"/>
  <c r="AA33" i="2"/>
  <c r="M33" i="2"/>
  <c r="N56" i="2"/>
  <c r="AC56" i="2" l="1"/>
  <c r="AB33" i="2"/>
  <c r="N33" i="2"/>
  <c r="O56" i="2"/>
  <c r="AC33" i="2" l="1"/>
  <c r="AD56" i="2"/>
  <c r="O33" i="2"/>
  <c r="P56" i="2"/>
  <c r="AD33" i="2" l="1"/>
  <c r="AE56" i="2"/>
  <c r="P33" i="2"/>
  <c r="Q56" i="2"/>
  <c r="AE33" i="2" l="1"/>
  <c r="AF56" i="2"/>
  <c r="Q33" i="2"/>
  <c r="R56" i="2"/>
  <c r="AF33" i="2" l="1"/>
  <c r="AG56" i="2"/>
  <c r="R33" i="2"/>
  <c r="S56" i="2"/>
  <c r="AG33" i="2" l="1"/>
  <c r="AH56" i="2"/>
  <c r="S33" i="2"/>
  <c r="T56" i="2"/>
  <c r="AH33" i="2" l="1"/>
  <c r="AI56" i="2"/>
  <c r="T33" i="2"/>
  <c r="U56" i="2"/>
  <c r="AI33" i="2" l="1"/>
  <c r="AJ56" i="2"/>
  <c r="U33" i="2"/>
  <c r="V56" i="2"/>
  <c r="V33" i="2" s="1"/>
  <c r="AJ33" i="2" l="1"/>
  <c r="AK56" i="2"/>
  <c r="AK33" i="2" s="1"/>
</calcChain>
</file>

<file path=xl/sharedStrings.xml><?xml version="1.0" encoding="utf-8"?>
<sst xmlns="http://schemas.openxmlformats.org/spreadsheetml/2006/main" count="10638" uniqueCount="3279">
  <si>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</si>
  <si>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</si>
  <si>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</si>
  <si>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</si>
  <si>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</si>
  <si>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</si>
  <si>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</si>
  <si>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</si>
  <si>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</si>
  <si>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</si>
  <si>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</si>
  <si>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</si>
  <si>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</si>
  <si>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</si>
  <si>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</si>
  <si>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</si>
  <si>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</si>
  <si>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</si>
  <si>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</si>
  <si>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</si>
  <si>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</si>
  <si>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</si>
  <si>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</si>
  <si>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</si>
  <si>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</si>
  <si>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</si>
  <si>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</si>
  <si>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</si>
  <si>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</si>
  <si>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</si>
  <si>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</si>
  <si>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</si>
  <si>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</si>
  <si>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</si>
  <si>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</si>
  <si>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</si>
  <si>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</si>
  <si>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</si>
  <si>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</si>
  <si>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</si>
  <si>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</si>
  <si>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</si>
  <si>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</si>
  <si>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</si>
  <si>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</si>
  <si>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</si>
  <si>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</si>
  <si>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</si>
  <si>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</si>
  <si>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</si>
  <si>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</si>
  <si>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</si>
  <si>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</si>
  <si>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</si>
  <si>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</si>
  <si>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</si>
  <si>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</si>
  <si>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</si>
  <si>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</si>
  <si>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</si>
  <si>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</si>
  <si>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</si>
  <si>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</si>
  <si>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</si>
  <si>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</si>
  <si>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</si>
  <si>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</si>
  <si>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</si>
  <si>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</si>
  <si>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</si>
  <si>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</si>
  <si>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</si>
  <si>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</si>
  <si>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</si>
  <si>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</si>
  <si>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</si>
  <si>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</si>
  <si>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</si>
  <si>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</si>
  <si>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</si>
  <si>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</si>
  <si>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</si>
  <si>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</si>
  <si>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</si>
  <si>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</si>
  <si>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</si>
  <si>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</si>
  <si>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</si>
  <si>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</si>
  <si>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</si>
  <si>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</si>
  <si>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</si>
  <si>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</si>
  <si>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</si>
  <si>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</si>
  <si>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</si>
  <si>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</si>
  <si>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</si>
  <si>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</si>
  <si>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</si>
  <si>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</si>
  <si>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</si>
  <si>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</si>
  <si>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</si>
  <si>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</si>
  <si>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</si>
  <si>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</si>
  <si>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</si>
  <si>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</si>
  <si>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</si>
  <si>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</si>
  <si>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</si>
  <si>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</si>
  <si>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</si>
  <si>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</si>
  <si>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</si>
  <si>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</si>
  <si>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</si>
  <si>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</si>
  <si>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</si>
  <si>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</si>
  <si>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</si>
  <si>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</si>
  <si>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</si>
  <si>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</si>
  <si>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</si>
  <si>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</si>
  <si>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</si>
  <si>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</si>
  <si>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</si>
  <si>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</si>
  <si>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</si>
  <si>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</si>
  <si>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</si>
  <si>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</si>
  <si>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</si>
  <si>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</si>
  <si>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</si>
  <si>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</si>
  <si>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</si>
  <si>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</si>
  <si>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</si>
  <si>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</si>
  <si>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</si>
  <si>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</si>
  <si>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</si>
  <si>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</si>
  <si>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</si>
  <si>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</si>
  <si>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</si>
  <si>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</si>
  <si>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</si>
  <si>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</si>
  <si>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</si>
  <si>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</si>
  <si>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</si>
  <si>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</si>
  <si>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</si>
  <si>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</si>
  <si>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</si>
  <si>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</si>
  <si>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</si>
  <si>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</si>
  <si>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</si>
  <si>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</si>
  <si>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</si>
  <si>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</si>
  <si>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</si>
  <si>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</si>
  <si>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</si>
  <si>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</si>
  <si>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</si>
  <si>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</si>
  <si>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</si>
  <si>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</si>
  <si>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</si>
  <si>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</si>
  <si>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</si>
  <si>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</si>
  <si>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</si>
  <si>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</si>
  <si>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</si>
  <si>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</si>
  <si>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</si>
  <si>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</si>
  <si>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</si>
  <si>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</si>
  <si>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</si>
  <si>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</si>
  <si>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</si>
  <si>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</si>
  <si>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</si>
  <si>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</si>
  <si>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</si>
  <si>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</si>
  <si>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</si>
  <si>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</si>
  <si>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</si>
  <si>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</si>
  <si>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</si>
  <si>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</si>
  <si>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</si>
  <si>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</si>
  <si>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</si>
  <si>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</si>
  <si>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</si>
  <si>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</si>
  <si>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</si>
  <si>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</si>
  <si>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</si>
  <si>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</si>
  <si>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</si>
  <si>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</si>
  <si>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</si>
  <si>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</si>
  <si>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</si>
  <si>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</si>
  <si>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</si>
  <si>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</si>
  <si>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</si>
  <si>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</si>
  <si>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</si>
  <si>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</si>
  <si>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</si>
  <si>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</si>
  <si>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</si>
  <si>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</si>
  <si>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</si>
  <si>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</si>
  <si>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</si>
  <si>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</si>
  <si>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</si>
  <si>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</si>
  <si>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</si>
  <si>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</si>
  <si>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</si>
  <si>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</si>
  <si>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</si>
  <si>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</si>
  <si>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</si>
  <si>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</si>
  <si>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</si>
  <si>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</si>
  <si>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</si>
  <si>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</si>
  <si>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</si>
  <si>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</si>
  <si>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</si>
  <si>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</si>
  <si>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</si>
  <si>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</si>
  <si>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</si>
  <si>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</si>
  <si>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</si>
  <si>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</si>
  <si>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</si>
  <si>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</si>
  <si>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</si>
  <si>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</si>
  <si>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</si>
  <si>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</si>
  <si>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</si>
  <si>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</si>
  <si>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</si>
  <si>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</si>
  <si>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</si>
  <si>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</si>
  <si>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</si>
  <si>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</si>
  <si>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</si>
  <si>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</si>
  <si>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</si>
  <si>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</si>
  <si>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</si>
  <si>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</si>
  <si>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</si>
  <si>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</si>
  <si>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</si>
  <si>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</si>
  <si>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</si>
  <si>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</si>
  <si>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</si>
  <si>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</si>
  <si>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</si>
  <si>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</si>
  <si>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</si>
  <si>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</si>
  <si>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</si>
  <si>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</si>
  <si>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</si>
  <si>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</si>
  <si>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</si>
  <si>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</si>
  <si>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</si>
  <si>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</si>
  <si>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</si>
  <si>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</si>
  <si>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</si>
  <si>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</si>
  <si>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</si>
  <si>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</si>
  <si>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</si>
  <si>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</si>
  <si>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</si>
  <si>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</si>
  <si>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</si>
  <si>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</si>
  <si>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</si>
  <si>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</si>
  <si>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</si>
  <si>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</si>
  <si>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</si>
  <si>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</si>
  <si>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</si>
  <si>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</si>
  <si>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</si>
  <si>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</si>
  <si>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</si>
  <si>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</si>
  <si>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</si>
  <si>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</si>
  <si>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</si>
  <si>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</si>
  <si>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</si>
  <si>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</si>
  <si>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</si>
  <si>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</si>
  <si>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</si>
  <si>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</si>
  <si>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</si>
  <si>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</si>
  <si>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</si>
  <si>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</si>
  <si>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</si>
  <si>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</si>
  <si>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</si>
  <si>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</si>
  <si>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</si>
  <si>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</si>
  <si>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</si>
  <si>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</si>
  <si>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</si>
  <si>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</si>
  <si>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</si>
  <si>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</si>
  <si>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</si>
  <si>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</si>
  <si>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</si>
  <si>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</si>
  <si>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</si>
  <si>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</si>
  <si>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</si>
  <si>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</si>
  <si>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</si>
  <si>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</si>
  <si>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</si>
  <si>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</si>
  <si>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</si>
  <si>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</si>
  <si>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</si>
  <si>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</si>
  <si>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</si>
  <si>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</si>
  <si>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</si>
  <si>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</si>
  <si>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</si>
  <si>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</si>
  <si>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</si>
  <si>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</si>
  <si>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</si>
  <si>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</si>
  <si>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</si>
  <si>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</si>
  <si>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</si>
  <si>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</si>
  <si>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</si>
  <si>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</si>
  <si>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</si>
  <si>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</si>
  <si>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</si>
  <si>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</si>
  <si>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</si>
  <si>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</si>
  <si>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</si>
  <si>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</si>
  <si>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</si>
  <si>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</si>
  <si>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</si>
  <si>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</si>
  <si>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</si>
  <si>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</si>
  <si>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</si>
  <si>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</si>
  <si>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</si>
  <si>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</si>
  <si>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</si>
  <si>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</si>
  <si>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</si>
  <si>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</si>
  <si>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</si>
  <si>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</si>
  <si>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</si>
  <si>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</si>
  <si>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</si>
  <si>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</si>
  <si>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</si>
  <si>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</si>
  <si>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</si>
  <si>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</si>
  <si>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</si>
  <si>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</si>
  <si>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</si>
  <si>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</si>
  <si>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</si>
  <si>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</si>
  <si>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</si>
  <si>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</si>
  <si>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</si>
  <si>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</si>
  <si>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</si>
  <si>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</si>
  <si>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</si>
  <si>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</si>
  <si>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</si>
  <si>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</si>
  <si>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</si>
  <si>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</si>
  <si>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</si>
  <si>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</si>
  <si>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</si>
  <si>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</si>
  <si>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</si>
  <si>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</si>
  <si>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</si>
  <si>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</si>
  <si>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</si>
  <si>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</si>
  <si>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</si>
  <si>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</si>
  <si>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</si>
  <si>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</si>
  <si>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</si>
  <si>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</si>
  <si>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</si>
  <si>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</si>
  <si>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</si>
  <si>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</si>
  <si>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</si>
  <si>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</si>
  <si>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</si>
  <si>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</si>
  <si>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</si>
  <si>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</si>
  <si>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</si>
  <si>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</si>
  <si>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</si>
  <si>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</si>
  <si>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</si>
  <si>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</si>
  <si>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</si>
  <si>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</si>
  <si>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</si>
  <si>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</si>
  <si>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</si>
  <si>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</si>
  <si>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</si>
  <si>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</si>
  <si>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</si>
  <si>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</si>
  <si>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</si>
  <si>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</si>
  <si>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</si>
  <si>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</si>
  <si>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</si>
  <si>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</si>
  <si>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</si>
  <si>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</si>
  <si>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</si>
  <si>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</si>
  <si>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</si>
  <si>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</si>
  <si>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</si>
  <si>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</si>
  <si>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</si>
  <si>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</si>
  <si>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</si>
  <si>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</si>
  <si>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</si>
  <si>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</si>
  <si>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</si>
  <si>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</si>
  <si>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</si>
  <si>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</si>
  <si>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</si>
  <si>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</si>
  <si>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</si>
  <si>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</si>
  <si>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</si>
  <si>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</si>
  <si>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</si>
  <si>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</si>
  <si>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</si>
  <si>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</si>
  <si>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</si>
  <si>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</si>
  <si>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</si>
  <si>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</si>
  <si>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</si>
  <si>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</si>
  <si>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</si>
  <si>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</si>
  <si>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</si>
  <si>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</si>
  <si>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</si>
  <si>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</si>
  <si>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</si>
  <si>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</si>
  <si>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</si>
  <si>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</si>
  <si>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</si>
  <si>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</si>
  <si>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</si>
  <si>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</si>
  <si>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</si>
  <si>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</si>
  <si>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</si>
  <si>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</si>
  <si>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</si>
  <si>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</si>
  <si>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</si>
  <si>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</si>
  <si>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</si>
  <si>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</si>
  <si>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</si>
  <si>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</si>
  <si>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</si>
  <si>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</si>
  <si>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</si>
  <si>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</si>
  <si>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</si>
  <si>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</si>
  <si>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</si>
  <si>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</si>
  <si>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</si>
  <si>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</si>
  <si>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</si>
  <si>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</si>
  <si>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</si>
  <si>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</si>
  <si>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</si>
  <si>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</si>
  <si>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</si>
  <si>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</si>
  <si>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</si>
  <si>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</si>
  <si>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</si>
  <si>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</si>
  <si>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</si>
  <si>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</si>
  <si>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</si>
  <si>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</si>
  <si>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</si>
  <si>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</si>
  <si>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</si>
  <si>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</si>
  <si>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</si>
  <si>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</si>
  <si>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</si>
  <si>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</si>
  <si>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</si>
  <si>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</si>
  <si>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</si>
  <si>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</si>
  <si>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</si>
  <si>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</si>
  <si>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</si>
  <si>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</si>
  <si>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</si>
  <si>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</si>
  <si>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</si>
  <si>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</si>
  <si>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</si>
  <si>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</si>
  <si>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</si>
  <si>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</si>
  <si>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</si>
  <si>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</si>
  <si>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</si>
  <si>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</si>
  <si>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</si>
  <si>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</si>
  <si>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</si>
  <si>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</si>
  <si>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</si>
  <si>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</si>
  <si>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</si>
  <si>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</si>
  <si>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</si>
  <si>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</si>
  <si>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</si>
  <si>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</si>
  <si>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</si>
  <si>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</si>
  <si>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</si>
  <si>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</si>
  <si>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</si>
  <si>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</si>
  <si>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</si>
  <si>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</si>
  <si>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</si>
  <si>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</si>
  <si>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</si>
  <si>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</si>
  <si>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</si>
  <si>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</si>
  <si>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</si>
  <si>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</si>
  <si>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</si>
  <si>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</si>
  <si>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</si>
  <si>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</si>
  <si>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</si>
  <si>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</si>
  <si>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</si>
  <si>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</si>
  <si>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</si>
  <si>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</si>
  <si>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</si>
  <si>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</si>
  <si>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</si>
  <si>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</si>
  <si>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</si>
  <si>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</si>
  <si>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</si>
  <si>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</si>
  <si>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</si>
  <si>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</si>
  <si>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</si>
  <si>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</si>
  <si>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</si>
  <si>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</si>
  <si>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</si>
  <si>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</si>
  <si>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</si>
  <si>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</si>
  <si>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</si>
  <si>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</si>
  <si>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</si>
  <si>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</si>
  <si>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</si>
  <si>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</si>
  <si>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</si>
  <si>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</si>
  <si>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</si>
  <si>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</si>
  <si>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</si>
  <si>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</si>
  <si>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</si>
  <si>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</si>
  <si>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</si>
  <si>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</si>
  <si>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</si>
  <si>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</si>
  <si>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</si>
  <si>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</si>
  <si>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</si>
  <si>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</si>
  <si>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</si>
  <si>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</si>
  <si>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</si>
  <si>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</si>
  <si>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</si>
  <si>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</si>
  <si>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</si>
  <si>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</si>
  <si>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</si>
  <si>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</si>
  <si>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</si>
  <si>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</si>
  <si>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</si>
  <si>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</si>
  <si>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</si>
  <si>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</si>
  <si>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</si>
  <si>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</si>
  <si>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</si>
  <si>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</si>
  <si>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</si>
  <si>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</si>
  <si>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</si>
  <si>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</si>
  <si>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</si>
  <si>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</si>
  <si>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</si>
  <si>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</si>
  <si>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</si>
  <si>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</si>
  <si>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</si>
  <si>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</si>
  <si>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</si>
  <si>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</si>
  <si>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</si>
  <si>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</si>
  <si>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</si>
  <si>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</si>
  <si>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</si>
  <si>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</si>
  <si>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</si>
  <si>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</si>
  <si>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</si>
  <si>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</si>
  <si>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</si>
  <si>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</si>
  <si>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</si>
  <si>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</si>
  <si>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</si>
  <si>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</si>
  <si>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</si>
  <si>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</si>
  <si>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</si>
  <si>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</si>
  <si>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</si>
  <si>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</si>
  <si>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</si>
  <si>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</si>
  <si>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</si>
  <si>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</si>
  <si>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</si>
  <si>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</si>
  <si>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</si>
  <si>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</si>
  <si>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</si>
  <si>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</si>
  <si>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</si>
  <si>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</si>
  <si>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</si>
  <si>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</si>
  <si>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</si>
  <si>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</si>
  <si>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</si>
  <si>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</si>
  <si>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</si>
  <si>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</si>
  <si>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</si>
  <si>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</si>
  <si>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</si>
  <si>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</si>
  <si>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</si>
  <si>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</si>
  <si>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</si>
  <si>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</si>
  <si>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</si>
  <si>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</si>
  <si>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</si>
  <si>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</si>
  <si>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</si>
  <si>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</si>
  <si>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</si>
  <si>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</si>
  <si>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</si>
  <si>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</si>
  <si>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</si>
  <si>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</si>
  <si>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</si>
  <si>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</si>
  <si>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</si>
  <si>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</si>
  <si>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</si>
  <si>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</si>
  <si>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</si>
  <si>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</si>
  <si>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</si>
  <si>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</si>
  <si>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</si>
  <si>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</si>
  <si>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</si>
  <si>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</si>
  <si>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</si>
  <si>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</si>
  <si>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</si>
  <si>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</si>
  <si>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</si>
  <si>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</si>
  <si>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</si>
  <si>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</si>
  <si>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</si>
  <si>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</si>
  <si>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</si>
  <si>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</si>
  <si>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</si>
  <si>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</si>
  <si>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</si>
  <si>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</si>
  <si>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</si>
  <si>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</si>
  <si>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</si>
  <si>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</si>
  <si>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</si>
  <si>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</si>
  <si>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</si>
  <si>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</si>
  <si>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</si>
  <si>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</si>
  <si>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</si>
  <si>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</si>
  <si>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</si>
  <si>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</si>
  <si>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</si>
  <si>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</si>
  <si>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</si>
  <si>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</si>
  <si>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</si>
  <si>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</si>
  <si>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</si>
  <si>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</si>
  <si>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</si>
  <si>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</si>
  <si>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</si>
  <si>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</si>
  <si>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</si>
  <si>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</si>
  <si>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</si>
  <si>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</si>
  <si>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</si>
  <si>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</si>
  <si>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</si>
  <si>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</si>
  <si>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</si>
  <si>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</si>
  <si>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</si>
  <si>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</si>
  <si>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</si>
  <si>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</si>
  <si>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</si>
  <si>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</si>
  <si>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</si>
  <si>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</si>
  <si>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</si>
  <si>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</si>
  <si>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</si>
  <si>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</si>
  <si>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</si>
  <si>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</si>
  <si>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</si>
  <si>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</si>
  <si>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</si>
  <si>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</si>
  <si>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</si>
  <si>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</si>
  <si>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</si>
  <si>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</si>
  <si>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</si>
  <si>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</si>
  <si>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</si>
  <si>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</si>
  <si>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</si>
  <si>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</si>
  <si>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</si>
  <si>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</si>
  <si>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</si>
  <si>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</si>
  <si>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</si>
  <si>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</si>
  <si>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</si>
  <si>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</si>
  <si>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</si>
  <si>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</si>
  <si>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</si>
  <si>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</si>
  <si>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</si>
  <si>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</si>
  <si>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</si>
  <si>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</si>
  <si>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</si>
  <si>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</si>
  <si>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</si>
  <si>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</si>
  <si>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</si>
  <si>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</si>
  <si>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</si>
  <si>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</si>
  <si>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</si>
  <si>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</si>
  <si>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</si>
  <si>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</si>
  <si>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</si>
  <si>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</si>
  <si>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</si>
  <si>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</si>
  <si>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</si>
  <si>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</si>
  <si>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</si>
  <si>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</si>
  <si>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</si>
  <si>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</si>
  <si>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</si>
  <si>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</si>
  <si>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</si>
  <si>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</si>
  <si>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</si>
  <si>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</si>
  <si>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</si>
  <si>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</si>
  <si>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</si>
  <si>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</si>
  <si>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</si>
  <si>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</si>
  <si>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</si>
  <si>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</si>
  <si>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</si>
  <si>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</si>
  <si>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</si>
  <si>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</si>
  <si>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</si>
  <si>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</si>
  <si>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</si>
  <si>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</si>
  <si>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</si>
  <si>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</si>
  <si>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</si>
  <si>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</si>
  <si>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</si>
  <si>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</si>
  <si>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</si>
  <si>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</si>
  <si>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</si>
  <si>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</si>
  <si>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</si>
  <si>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</si>
  <si>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</si>
  <si>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</si>
  <si>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</si>
  <si>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</si>
  <si>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</si>
  <si>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</si>
  <si>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</si>
  <si>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</si>
  <si>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</si>
  <si>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</si>
  <si>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</si>
  <si>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</si>
  <si>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</si>
  <si>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</si>
  <si>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</si>
  <si>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</si>
  <si>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</si>
  <si>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</si>
  <si>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</si>
  <si>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</si>
  <si>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</si>
  <si>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</si>
  <si>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</si>
  <si>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</si>
  <si>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</si>
  <si>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</si>
  <si>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</si>
  <si>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</si>
  <si>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</si>
  <si>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</si>
  <si>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</si>
  <si>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</si>
  <si>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</si>
  <si>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</si>
  <si>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</si>
  <si>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</si>
  <si>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</si>
  <si>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</si>
  <si>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</si>
  <si>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</si>
  <si>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</si>
  <si>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</si>
  <si>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</si>
  <si>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</si>
  <si>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</si>
  <si>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</si>
  <si>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</si>
  <si>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</si>
  <si>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</si>
  <si>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</si>
  <si>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</si>
  <si>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</si>
  <si>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</si>
  <si>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</si>
  <si>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</si>
  <si>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</si>
  <si>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</si>
  <si>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</si>
  <si>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</si>
  <si>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</si>
  <si>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</si>
  <si>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</si>
  <si>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</si>
  <si>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</si>
  <si>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</si>
  <si>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</si>
  <si>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</si>
  <si>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</si>
  <si>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</si>
  <si>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</si>
  <si>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</si>
  <si>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</si>
  <si>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</si>
  <si>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</si>
  <si>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</si>
  <si>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</si>
  <si>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</si>
  <si>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</si>
  <si>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</si>
  <si>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</si>
  <si>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</si>
  <si>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</si>
  <si>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</si>
  <si>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</si>
  <si>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</si>
  <si>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</si>
  <si>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</si>
  <si>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</si>
  <si>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</si>
  <si>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</si>
  <si>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</si>
  <si>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</si>
  <si>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</si>
  <si>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</si>
  <si>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</si>
  <si>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</si>
  <si>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</si>
  <si>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</si>
  <si>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</si>
  <si>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</si>
  <si>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</si>
  <si>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</si>
  <si>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</si>
  <si>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</si>
  <si>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</si>
  <si>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</si>
  <si>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</si>
  <si>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</si>
  <si>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</si>
  <si>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</si>
  <si>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</si>
  <si>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</si>
  <si>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</si>
  <si>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</si>
  <si>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</si>
  <si>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</si>
  <si>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</si>
  <si>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</si>
  <si>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</si>
  <si>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</si>
  <si>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</si>
  <si>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</si>
  <si>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</si>
  <si>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</si>
  <si>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</si>
  <si>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</si>
  <si>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</si>
  <si>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</si>
  <si>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</si>
  <si>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</si>
  <si>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</si>
  <si>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</si>
  <si>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</si>
  <si>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</si>
  <si>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</si>
  <si>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</si>
  <si>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</si>
  <si>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</si>
  <si>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</si>
  <si>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</si>
  <si>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</si>
  <si>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</si>
  <si>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</si>
  <si>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</si>
  <si>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</si>
  <si>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</si>
  <si>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</si>
  <si>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</si>
  <si>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</si>
  <si>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</si>
  <si>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</si>
  <si>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</si>
  <si>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</si>
  <si>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</si>
  <si>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</si>
  <si>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</si>
  <si>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</si>
  <si>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</si>
  <si>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</si>
  <si>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</si>
  <si>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</si>
  <si>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</si>
  <si>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</si>
  <si>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</si>
  <si>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</si>
  <si>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</si>
  <si>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</si>
  <si>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</si>
  <si>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</si>
  <si>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</si>
  <si>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</si>
  <si>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</si>
  <si>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</si>
  <si>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</si>
  <si>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</si>
  <si>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</si>
  <si>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</si>
  <si>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</si>
  <si>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</si>
  <si>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</si>
  <si>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</si>
  <si>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</si>
  <si>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</si>
  <si>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</si>
  <si>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</si>
  <si>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</si>
  <si>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</si>
  <si>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</si>
  <si>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</si>
  <si>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</si>
  <si>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</si>
  <si>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</si>
  <si>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</si>
  <si>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</si>
  <si>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</si>
  <si>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</si>
  <si>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</si>
  <si>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</si>
  <si>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</si>
  <si>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</si>
  <si>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</si>
  <si>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</si>
  <si>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</si>
  <si>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</si>
  <si>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</si>
  <si>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</si>
  <si>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</si>
  <si>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</si>
  <si>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</si>
  <si>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</si>
  <si>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</si>
  <si>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</si>
  <si>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</si>
  <si>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</si>
  <si>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</si>
  <si>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</si>
  <si>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</si>
  <si>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</si>
  <si>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</si>
  <si>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</si>
  <si>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</si>
  <si>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</si>
  <si>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</si>
  <si>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</si>
  <si>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</si>
  <si>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</si>
  <si>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</si>
  <si>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</si>
  <si>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</si>
  <si>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</si>
  <si>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</si>
  <si>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</si>
  <si>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</si>
  <si>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</si>
  <si>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</si>
  <si>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</si>
  <si>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</si>
  <si>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</si>
  <si>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</si>
  <si>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</si>
  <si>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</si>
  <si>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</si>
  <si>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</si>
  <si>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</si>
  <si>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</si>
  <si>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</si>
  <si>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</si>
  <si>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</si>
  <si>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</si>
  <si>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</si>
  <si>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</si>
  <si>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</si>
  <si>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</si>
  <si>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</si>
  <si>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</si>
  <si>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</si>
  <si>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</si>
  <si>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</si>
  <si>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</si>
  <si>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</si>
  <si>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</si>
  <si>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</si>
  <si>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</si>
  <si>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</si>
  <si>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</si>
  <si>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</si>
  <si>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</si>
  <si>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</si>
  <si>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</si>
  <si>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</si>
  <si>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</si>
  <si>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</si>
  <si>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</si>
  <si>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</si>
  <si>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</si>
  <si>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</si>
  <si>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</si>
  <si>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</si>
  <si>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</si>
  <si>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</si>
  <si>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</si>
  <si>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</si>
  <si>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</si>
  <si>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</si>
  <si>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</si>
  <si>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</si>
  <si>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</si>
  <si>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</si>
  <si>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</si>
  <si>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</si>
  <si>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</si>
  <si>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</si>
  <si>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</si>
  <si>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</si>
  <si>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</si>
  <si>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</si>
  <si>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</si>
  <si>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</si>
  <si>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</si>
  <si>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</si>
  <si>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</si>
  <si>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</si>
  <si>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</si>
  <si>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</si>
  <si>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</si>
  <si>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</si>
  <si>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</si>
  <si>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</si>
  <si>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</si>
  <si>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</si>
  <si>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</si>
  <si>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</si>
  <si>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</si>
  <si>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</si>
  <si>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</si>
  <si>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</si>
  <si>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</si>
  <si>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</si>
  <si>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</si>
  <si>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</si>
  <si>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</si>
  <si>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</si>
  <si>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</si>
  <si>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</si>
  <si>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</si>
  <si>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</si>
  <si>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</si>
  <si>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</si>
  <si>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</si>
  <si>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</si>
  <si>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</si>
  <si>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</si>
  <si>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</si>
  <si>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</si>
  <si>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</si>
  <si>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</si>
  <si>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</si>
  <si>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</si>
  <si>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</si>
  <si>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</si>
  <si>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</si>
  <si>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</si>
  <si>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</si>
  <si>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</si>
  <si>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</si>
  <si>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</si>
  <si>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</si>
  <si>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</si>
  <si>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</si>
  <si>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</si>
  <si>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</si>
  <si>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</si>
  <si>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</si>
  <si>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</si>
  <si>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</si>
  <si>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</si>
  <si>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</si>
  <si>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</si>
  <si>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</si>
  <si>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</si>
  <si>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</si>
  <si>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</si>
  <si>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</si>
  <si>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</si>
  <si>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</si>
  <si>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</si>
  <si>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</si>
  <si>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</si>
  <si>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</si>
  <si>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</si>
  <si>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</si>
  <si>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</si>
  <si>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</si>
  <si>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</si>
  <si>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</si>
  <si>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</si>
  <si>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</si>
  <si>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</si>
  <si>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</si>
  <si>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</si>
  <si>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</si>
  <si>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</si>
  <si>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</si>
  <si>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</si>
  <si>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</si>
  <si>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</si>
  <si>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</si>
  <si>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</si>
  <si>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</si>
  <si>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</si>
  <si>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</si>
  <si>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</si>
  <si>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</si>
  <si>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</si>
  <si>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</si>
  <si>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</si>
  <si>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</si>
  <si>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</si>
  <si>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</si>
  <si>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</si>
  <si>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</si>
  <si>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</si>
  <si>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</si>
  <si>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</si>
  <si>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</si>
  <si>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</si>
  <si>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</si>
  <si>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</si>
  <si>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</si>
  <si>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</si>
  <si>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</si>
  <si>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</si>
  <si>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</si>
  <si>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</si>
  <si>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</si>
  <si>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</si>
  <si>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</si>
  <si>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</si>
  <si>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</si>
  <si>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</si>
  <si>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</si>
  <si>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</si>
  <si>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</si>
  <si>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</si>
  <si>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</si>
  <si>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</si>
  <si>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</si>
  <si>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</si>
  <si>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</si>
  <si>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</si>
  <si>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</si>
  <si>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</si>
  <si>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</si>
  <si>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</si>
  <si>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</si>
  <si>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</si>
  <si>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</si>
  <si>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</si>
  <si>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</si>
  <si>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</si>
  <si>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</si>
  <si>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</si>
  <si>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</si>
  <si>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</si>
  <si>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</si>
  <si>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</si>
  <si>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</si>
  <si>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</si>
  <si>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</si>
  <si>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</si>
  <si>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</si>
  <si>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</si>
  <si>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</si>
  <si>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</si>
  <si>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</si>
  <si>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</si>
  <si>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</si>
  <si>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</si>
  <si>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</si>
  <si>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</si>
  <si>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</si>
  <si>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</si>
  <si>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</si>
  <si>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</si>
  <si>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</si>
  <si>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</si>
  <si>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</si>
  <si>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</si>
  <si>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</si>
  <si>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</si>
  <si>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</si>
  <si>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</si>
  <si>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</si>
  <si>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</si>
  <si>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</si>
  <si>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</si>
  <si>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</si>
  <si>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</si>
  <si>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</si>
  <si>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</si>
  <si>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</si>
  <si>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</si>
  <si>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</si>
  <si>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</si>
  <si>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</si>
  <si>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</si>
  <si>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</si>
  <si>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</si>
  <si>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</si>
  <si>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</si>
  <si>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</si>
  <si>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</si>
  <si>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</si>
  <si>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</si>
  <si>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</si>
  <si>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</si>
  <si>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</si>
  <si>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</si>
  <si>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</si>
  <si>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</si>
  <si>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</si>
  <si>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</si>
  <si>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</si>
  <si>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</si>
  <si>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</si>
  <si>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</si>
  <si>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</si>
  <si>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</si>
  <si>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</si>
  <si>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</si>
  <si>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</si>
  <si>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</si>
  <si>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</si>
  <si>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</si>
  <si>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</si>
  <si>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</si>
  <si>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</si>
  <si>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</si>
  <si>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</si>
  <si>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</si>
  <si>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</si>
  <si>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</si>
  <si>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</si>
  <si>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</si>
  <si>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</si>
  <si>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</si>
  <si>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</si>
  <si>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</si>
  <si>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</si>
  <si>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</si>
  <si>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</si>
  <si>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</si>
  <si>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</si>
  <si>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</si>
  <si>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</si>
  <si>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</si>
  <si>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</si>
  <si>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</si>
  <si>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</si>
  <si>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</si>
  <si>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</si>
  <si>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</si>
  <si>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</si>
  <si>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</si>
  <si>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</si>
  <si>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</si>
  <si>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</si>
  <si>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</si>
  <si>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</si>
  <si>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</si>
  <si>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</si>
  <si>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</si>
  <si>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</si>
  <si>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</si>
  <si>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</si>
  <si>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</si>
  <si>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</si>
  <si>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</si>
  <si>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</si>
  <si>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</si>
  <si>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</si>
  <si>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</si>
  <si>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</si>
  <si>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</si>
  <si>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</si>
  <si>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</si>
  <si>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</si>
  <si>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</si>
  <si>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</si>
  <si>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</si>
  <si>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</si>
  <si>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</si>
  <si>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</si>
  <si>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</si>
  <si>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</si>
  <si>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</si>
  <si>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</si>
  <si>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</si>
  <si>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</si>
  <si>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</si>
  <si>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</si>
  <si>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</si>
  <si>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</si>
  <si>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</si>
  <si>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</si>
  <si>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</si>
  <si>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</si>
  <si>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</si>
  <si>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</si>
  <si>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</si>
  <si>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</si>
  <si>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</si>
  <si>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</si>
  <si>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</si>
  <si>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</si>
  <si>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</si>
  <si>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</si>
  <si>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</si>
  <si>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</si>
  <si>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</si>
  <si>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</si>
  <si>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</si>
  <si>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</si>
  <si>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</si>
  <si>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</si>
  <si>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</si>
  <si>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</si>
  <si>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</si>
  <si>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</si>
  <si>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</si>
  <si>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</si>
  <si>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</si>
  <si>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</si>
  <si>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</si>
  <si>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</si>
  <si>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</si>
  <si>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</si>
  <si>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</si>
  <si>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</si>
  <si>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</si>
  <si>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</si>
  <si>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</si>
  <si>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</si>
  <si>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</si>
  <si>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</si>
  <si>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</si>
  <si>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</si>
  <si>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</si>
  <si>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</si>
  <si>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</si>
  <si>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</si>
  <si>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</si>
  <si>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</si>
  <si>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</si>
  <si>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</si>
  <si>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</si>
  <si>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</si>
  <si>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</si>
  <si>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</si>
  <si>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</si>
  <si>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</si>
  <si>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</si>
  <si>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</si>
  <si>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</si>
  <si>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</si>
  <si>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</si>
  <si>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</si>
  <si>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</si>
  <si>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</si>
  <si>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</si>
  <si>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</si>
  <si>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</si>
  <si>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</si>
  <si>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</si>
  <si>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</si>
  <si>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</si>
  <si>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</si>
  <si>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</si>
  <si>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</si>
  <si>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</si>
  <si>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</si>
  <si>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</si>
  <si>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</si>
  <si>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</si>
  <si>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</si>
  <si>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</si>
  <si>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</si>
  <si>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</si>
  <si>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</si>
  <si>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</si>
  <si>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</si>
  <si>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</si>
  <si>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</si>
  <si>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</si>
  <si>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</si>
  <si>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</si>
  <si>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</si>
  <si>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</si>
  <si>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</si>
  <si>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</si>
  <si>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</si>
  <si>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</si>
  <si>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</si>
  <si>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</si>
  <si>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</si>
  <si>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</si>
  <si>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</si>
  <si>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</si>
  <si>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</si>
  <si>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</si>
  <si>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</si>
  <si>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</si>
  <si>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</si>
  <si>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</si>
  <si>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</si>
  <si>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</si>
  <si>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</si>
  <si>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</si>
  <si>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</si>
  <si>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</si>
  <si>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</si>
  <si>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</si>
  <si>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</si>
  <si>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</si>
  <si>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</si>
  <si>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</si>
  <si>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</si>
  <si>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</si>
  <si>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</si>
  <si>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</si>
  <si>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</si>
  <si>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</si>
  <si>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</si>
  <si>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</si>
  <si>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</si>
  <si>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</si>
  <si>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</si>
  <si>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</si>
  <si>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</si>
  <si>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</si>
  <si>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</si>
  <si>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</si>
  <si>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</si>
  <si>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</si>
  <si>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</si>
  <si>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</si>
  <si>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</si>
  <si>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</si>
  <si>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</si>
  <si>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</si>
  <si>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</si>
  <si>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</si>
  <si>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</si>
  <si>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</si>
  <si>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</si>
  <si>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</si>
  <si>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</si>
  <si>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</si>
  <si>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</si>
  <si>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</si>
  <si>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</si>
  <si>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</si>
  <si>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</si>
  <si>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</si>
  <si>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</si>
  <si>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</si>
  <si>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</si>
  <si>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</si>
  <si>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</si>
  <si>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</si>
  <si>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</si>
  <si>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</si>
  <si>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</si>
  <si>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</si>
  <si>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</si>
  <si>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</si>
  <si>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</si>
  <si>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</si>
  <si>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</si>
  <si>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</si>
  <si>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</si>
  <si>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</si>
  <si>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</si>
  <si>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</si>
  <si>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</si>
  <si>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</si>
  <si>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</si>
  <si>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</si>
  <si>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</si>
  <si>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</si>
  <si>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</si>
  <si>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</si>
  <si>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</si>
  <si>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</si>
  <si>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</si>
  <si>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</si>
  <si>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</si>
  <si>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</si>
  <si>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</si>
  <si>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</si>
  <si>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</si>
  <si>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</si>
  <si>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</si>
  <si>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</si>
  <si>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</si>
  <si>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</si>
  <si>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</si>
  <si>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</si>
  <si>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</si>
  <si>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</si>
  <si>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</si>
  <si>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</si>
  <si>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</si>
  <si>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</si>
  <si>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</si>
  <si>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</si>
  <si>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</si>
  <si>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</si>
  <si>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</si>
  <si>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</si>
  <si>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</si>
  <si>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</si>
  <si>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</si>
  <si>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</si>
  <si>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</si>
  <si>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</si>
  <si>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</si>
  <si>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</si>
  <si>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</si>
  <si>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</si>
  <si>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</si>
  <si>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</si>
  <si>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</si>
  <si>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</si>
  <si>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</si>
  <si>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</si>
  <si>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</si>
  <si>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</si>
  <si>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</si>
  <si>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</si>
  <si>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</si>
  <si>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</si>
  <si>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</si>
  <si>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</si>
  <si>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</si>
  <si>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</si>
  <si>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</si>
  <si>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</si>
  <si>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</si>
  <si>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</si>
  <si>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</si>
  <si>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</si>
  <si>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</si>
  <si>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</si>
  <si>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</si>
  <si>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</si>
  <si>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</si>
  <si>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</si>
  <si>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</si>
  <si>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</si>
  <si>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</si>
  <si>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</si>
  <si>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</si>
  <si>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</si>
  <si>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</si>
  <si>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</si>
  <si>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</si>
  <si>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</si>
  <si>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</si>
  <si>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</si>
  <si>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</si>
  <si>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</si>
  <si>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</si>
  <si>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</si>
  <si>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</si>
  <si>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</si>
  <si>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</si>
  <si>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</si>
  <si>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</si>
  <si>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</si>
  <si>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</si>
  <si>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</si>
  <si>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</si>
  <si>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</si>
  <si>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</si>
  <si>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</si>
  <si>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</si>
  <si>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</si>
  <si>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</si>
  <si>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</si>
  <si>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</si>
  <si>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</si>
  <si>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</si>
  <si>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</si>
  <si>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</si>
  <si>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</si>
  <si>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</si>
  <si>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</si>
  <si>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</si>
  <si>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</si>
  <si>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</si>
  <si>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</si>
  <si>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</si>
  <si>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</si>
  <si>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</si>
  <si>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</si>
  <si>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</si>
  <si>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</si>
  <si>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</si>
  <si>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</si>
  <si>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</si>
  <si>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</si>
  <si>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</si>
  <si>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</si>
  <si>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</si>
  <si>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</si>
  <si>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</si>
  <si>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</si>
  <si>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</si>
  <si>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</si>
  <si>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</si>
  <si>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</si>
  <si>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</si>
  <si>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</si>
  <si>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</si>
  <si>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</si>
  <si>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</si>
  <si>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</si>
  <si>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</si>
  <si>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</si>
  <si>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</si>
  <si>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</si>
  <si>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</si>
  <si>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</si>
  <si>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</si>
  <si>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</si>
  <si>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</si>
  <si>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</si>
  <si>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</si>
  <si>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</si>
  <si>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</si>
  <si>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</si>
  <si>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</si>
  <si>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</si>
  <si>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</si>
  <si>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</si>
  <si>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</si>
  <si>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</si>
  <si>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</si>
  <si>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</si>
  <si>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</si>
  <si>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</si>
  <si>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</si>
  <si>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</si>
  <si>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</si>
  <si>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</si>
  <si>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</si>
  <si>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</si>
  <si>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</si>
  <si>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</si>
  <si>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</si>
  <si>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</si>
  <si>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</si>
  <si>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</si>
  <si>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</si>
  <si>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</si>
  <si>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</si>
  <si>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</si>
  <si>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</si>
  <si>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</si>
  <si>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</si>
  <si>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</si>
  <si>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</si>
  <si>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</si>
  <si>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</si>
  <si>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</si>
  <si>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</si>
  <si>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</si>
  <si>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</si>
  <si>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</si>
  <si>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</si>
  <si>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</si>
  <si>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</si>
  <si>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</si>
  <si>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</si>
  <si>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</si>
  <si>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</si>
  <si>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</si>
  <si>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</si>
  <si>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</si>
  <si>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</si>
  <si>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</si>
  <si>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</si>
  <si>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</si>
  <si>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</si>
  <si>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</si>
  <si>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</si>
  <si>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</si>
  <si>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</si>
  <si>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</si>
  <si>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</si>
  <si>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</si>
  <si>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</si>
  <si>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</si>
  <si>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</si>
  <si>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</si>
  <si>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</si>
  <si>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</si>
  <si>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</si>
  <si>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</si>
  <si>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</si>
  <si>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</si>
  <si>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</si>
  <si>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</si>
  <si>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</si>
  <si>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</si>
  <si>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</si>
  <si>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</si>
  <si>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</si>
  <si>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</si>
  <si>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</si>
  <si>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</si>
  <si>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</si>
  <si>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</si>
  <si>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</si>
  <si>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</si>
  <si>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</si>
  <si>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</si>
  <si>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</si>
  <si>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</si>
  <si>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</si>
  <si>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</si>
  <si>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</si>
  <si>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</si>
  <si>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</si>
  <si>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</si>
  <si>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</si>
  <si>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</si>
  <si>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</si>
  <si>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</si>
  <si>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</si>
  <si>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</si>
  <si>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</si>
  <si>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</si>
  <si>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</si>
  <si>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</si>
  <si>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</si>
  <si>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</si>
  <si>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</si>
  <si>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</si>
  <si>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</si>
  <si>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</si>
  <si>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</si>
  <si>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</si>
  <si>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</si>
  <si>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</si>
  <si>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</si>
  <si>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</si>
  <si>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</si>
  <si>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</si>
  <si>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</si>
  <si>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</si>
  <si>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</si>
  <si>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</si>
  <si>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</si>
  <si>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</si>
  <si>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</si>
  <si>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</si>
  <si>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</si>
  <si>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</si>
  <si>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</si>
  <si>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</si>
  <si>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</si>
  <si>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</si>
  <si>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</si>
  <si>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</si>
  <si>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</si>
  <si>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</si>
  <si>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</si>
  <si>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</si>
  <si>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</si>
  <si>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</si>
  <si>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</si>
  <si>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</si>
  <si>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</si>
  <si>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</si>
  <si>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</si>
  <si>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</si>
  <si>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</si>
  <si>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</si>
  <si>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</si>
  <si>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</si>
  <si>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</si>
  <si>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</si>
  <si>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</si>
  <si>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</si>
  <si>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</si>
  <si>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</si>
  <si>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</si>
  <si>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</si>
  <si>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</si>
  <si>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</si>
  <si>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</si>
  <si>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</si>
  <si>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</si>
  <si>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</si>
  <si>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</si>
  <si>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</si>
  <si>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</si>
  <si>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</si>
  <si>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</si>
  <si>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</si>
  <si>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</si>
  <si>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</si>
  <si>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</si>
  <si>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</si>
  <si>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</si>
  <si>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</si>
  <si>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</si>
  <si>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</si>
  <si>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</si>
  <si>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</si>
  <si>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</si>
  <si>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</si>
  <si>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</si>
  <si>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</si>
  <si>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</si>
  <si>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</si>
  <si>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</si>
  <si>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</si>
  <si>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</si>
  <si>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</si>
  <si>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</si>
  <si>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</si>
  <si>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</si>
  <si>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</si>
  <si>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</si>
  <si>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</si>
  <si>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</si>
  <si>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</si>
  <si>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</si>
  <si>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</si>
  <si>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</si>
  <si>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</si>
  <si>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</si>
  <si>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</si>
  <si>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</si>
  <si>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</si>
  <si>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</si>
  <si>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</si>
  <si>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</si>
  <si>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</si>
  <si>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</si>
  <si>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</si>
  <si>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</si>
  <si>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</si>
  <si>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</si>
  <si>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</si>
  <si>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</si>
  <si>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</si>
  <si>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</si>
  <si>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</si>
  <si>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</si>
  <si>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</si>
  <si>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</si>
  <si>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</si>
  <si>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</si>
  <si>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</si>
  <si>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</si>
  <si>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</si>
  <si>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</si>
  <si>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</si>
  <si>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</si>
  <si>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</si>
  <si>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</si>
  <si>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</si>
  <si>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</si>
  <si>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</si>
  <si>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</si>
  <si>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</si>
  <si>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</si>
  <si>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</si>
  <si>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</si>
  <si>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</si>
  <si>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</si>
  <si>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</si>
  <si>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</si>
  <si>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</si>
  <si>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</si>
  <si>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</si>
  <si>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</si>
  <si>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</si>
  <si>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</si>
  <si>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</si>
  <si>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</si>
  <si>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</si>
  <si>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</si>
  <si>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</si>
  <si>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</si>
  <si>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</si>
  <si>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</si>
  <si>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</si>
  <si>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</si>
  <si>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</si>
  <si>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</si>
  <si>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</si>
  <si>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</si>
  <si>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</si>
  <si>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</si>
  <si>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</si>
  <si>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</si>
  <si>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</si>
  <si>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</si>
  <si>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</si>
  <si>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</si>
  <si>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</si>
  <si>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</si>
  <si>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</si>
  <si>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</si>
  <si>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</si>
  <si>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</si>
  <si>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</si>
  <si>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</si>
  <si>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</si>
  <si>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</si>
  <si>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</si>
  <si>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</si>
  <si>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</si>
  <si>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</si>
  <si>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</si>
  <si>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</si>
  <si>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</si>
  <si>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</si>
  <si>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</si>
  <si>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IOUs: 50% by 2030 (previous value was 15% for 2015-2019); 100% carbon-free by 2045 Coops: 10% by 2020 (previous value was 5% for 2015). No mention of an RPS for munis.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</si>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</sst>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128</v>
      </c>
      <c r="F1" s="19" t="s">
        <v>2</v>
      </c>
      <c r="G1" s="19" t="s">
        <v>2</v>
      </c>
    </row>
    <row r="2" spans="1:7" x14ac:dyDescent="0.35">
      <c r="B2" t="str">
        <f>LOOKUP(B1,F2:G51,G2:G51)</f>
        <v>WI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3278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3266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3267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3277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Z36" zoomScale="64" zoomScaleNormal="64" workbookViewId="0">
      <selection activeCell="AG39" sqref="AG39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26953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3274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3272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48" customHeight="1" x14ac:dyDescent="0.35">
      <c r="A33" s="57" t="s">
        <v>198</v>
      </c>
      <c r="B33" s="24" t="s">
        <v>80</v>
      </c>
      <c r="C33" s="25" t="s">
        <v>2143</v>
      </c>
      <c r="D33" s="25" t="s">
        <v>182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 t="shared" ref="H33:AP33" si="23">SUM(H56:H57)</f>
        <v>0.11666992397097713</v>
      </c>
      <c r="I33" s="28">
        <f t="shared" si="23"/>
        <v>0.13525984578561612</v>
      </c>
      <c r="J33" s="28">
        <f t="shared" si="23"/>
        <v>0.15384976760025512</v>
      </c>
      <c r="K33" s="28">
        <f t="shared" si="23"/>
        <v>0.17243968941489415</v>
      </c>
      <c r="L33" s="28">
        <f t="shared" si="23"/>
        <v>0.19102961122953316</v>
      </c>
      <c r="M33" s="34">
        <f t="shared" si="23"/>
        <v>0.20961953304417216</v>
      </c>
      <c r="N33" s="28">
        <f t="shared" si="23"/>
        <v>0.22622375347261967</v>
      </c>
      <c r="O33" s="28">
        <f t="shared" si="23"/>
        <v>0.24282797390106717</v>
      </c>
      <c r="P33" s="28">
        <f t="shared" si="23"/>
        <v>0.2594321943295147</v>
      </c>
      <c r="Q33" s="28">
        <f t="shared" si="23"/>
        <v>0.2760364147579622</v>
      </c>
      <c r="R33" s="28">
        <f t="shared" si="23"/>
        <v>0.2926406351864097</v>
      </c>
      <c r="S33" s="28">
        <f t="shared" si="23"/>
        <v>0.30924485561485721</v>
      </c>
      <c r="T33" s="28">
        <f t="shared" si="23"/>
        <v>0.32584907604330471</v>
      </c>
      <c r="U33" s="28">
        <f t="shared" si="23"/>
        <v>0.34245329647175221</v>
      </c>
      <c r="V33" s="28">
        <f t="shared" si="23"/>
        <v>0.35905751690019971</v>
      </c>
      <c r="W33" s="34">
        <f t="shared" si="23"/>
        <v>0.37566173732864705</v>
      </c>
      <c r="X33" s="28">
        <f t="shared" si="23"/>
        <v>0.3993820522264292</v>
      </c>
      <c r="Y33" s="28">
        <f t="shared" si="23"/>
        <v>0.42310236712421134</v>
      </c>
      <c r="Z33" s="28">
        <f t="shared" si="23"/>
        <v>0.44682268202199349</v>
      </c>
      <c r="AA33" s="28">
        <f t="shared" si="23"/>
        <v>0.47054299691977564</v>
      </c>
      <c r="AB33" s="28">
        <f t="shared" si="23"/>
        <v>0.49426331181755778</v>
      </c>
      <c r="AC33" s="28">
        <f t="shared" si="23"/>
        <v>0.51798362671533993</v>
      </c>
      <c r="AD33" s="28">
        <f t="shared" si="23"/>
        <v>0.54170394161312196</v>
      </c>
      <c r="AE33" s="28">
        <f t="shared" si="23"/>
        <v>0.56542425651090411</v>
      </c>
      <c r="AF33" s="28">
        <f t="shared" si="23"/>
        <v>0.58914457140868626</v>
      </c>
      <c r="AG33" s="28">
        <f t="shared" si="23"/>
        <v>0.6128648863064684</v>
      </c>
      <c r="AH33" s="28">
        <f t="shared" si="23"/>
        <v>0.63658520120425055</v>
      </c>
      <c r="AI33" s="28">
        <f t="shared" si="23"/>
        <v>0.6603055161020327</v>
      </c>
      <c r="AJ33" s="28">
        <f t="shared" si="23"/>
        <v>0.68402583099981484</v>
      </c>
      <c r="AK33" s="28">
        <f t="shared" si="23"/>
        <v>0.70774614589759699</v>
      </c>
      <c r="AL33" s="34">
        <f t="shared" si="23"/>
        <v>0.73146646079537891</v>
      </c>
      <c r="AM33" s="28">
        <f t="shared" si="23"/>
        <v>0.73146646079537891</v>
      </c>
      <c r="AN33" s="28">
        <f t="shared" si="23"/>
        <v>0.73146646079537891</v>
      </c>
      <c r="AO33" s="28">
        <f t="shared" si="23"/>
        <v>0.73146646079537891</v>
      </c>
      <c r="AP33" s="28">
        <f t="shared" si="23"/>
        <v>0.73146646079537891</v>
      </c>
      <c r="AQ33" s="28">
        <f>SUM(AQ56:AQ57)</f>
        <v>0.73146646079537891</v>
      </c>
    </row>
    <row r="34" spans="1:43" ht="49.5" customHeight="1" x14ac:dyDescent="0.35">
      <c r="A34" s="58" t="s">
        <v>199</v>
      </c>
      <c r="B34" s="24" t="s">
        <v>82</v>
      </c>
      <c r="C34" s="29" t="s">
        <v>2144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 x14ac:dyDescent="0.35">
      <c r="A37" s="57" t="s">
        <v>203</v>
      </c>
      <c r="B37" s="24" t="s">
        <v>91</v>
      </c>
      <c r="C37" s="29" t="s">
        <v>3273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32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43">
        <f>0.15*('Extra State Data'!B8/'Extra State Data'!B10)</f>
        <v>0.10674141704001958</v>
      </c>
      <c r="I56" s="43">
        <f t="shared" ref="I56:V56" si="41">($W$56-$H$56)/COUNT($I$2:$W$2)+H56</f>
        <v>0.12334563746846706</v>
      </c>
      <c r="J56" s="43">
        <f t="shared" si="41"/>
        <v>0.13994985789691455</v>
      </c>
      <c r="K56" s="43">
        <f t="shared" si="41"/>
        <v>0.15655407832536206</v>
      </c>
      <c r="L56" s="43">
        <f t="shared" si="41"/>
        <v>0.17315829875380956</v>
      </c>
      <c r="M56" s="43">
        <f t="shared" si="41"/>
        <v>0.18976251918225706</v>
      </c>
      <c r="N56" s="43">
        <f t="shared" si="41"/>
        <v>0.20636673961070456</v>
      </c>
      <c r="O56" s="43">
        <f t="shared" si="41"/>
        <v>0.22297096003915207</v>
      </c>
      <c r="P56" s="43">
        <f t="shared" si="41"/>
        <v>0.23957518046759957</v>
      </c>
      <c r="Q56" s="43">
        <f t="shared" si="41"/>
        <v>0.25617940089604707</v>
      </c>
      <c r="R56" s="43">
        <f t="shared" si="41"/>
        <v>0.27278362132449457</v>
      </c>
      <c r="S56" s="43">
        <f t="shared" si="41"/>
        <v>0.28938784175294208</v>
      </c>
      <c r="T56" s="43">
        <f t="shared" si="41"/>
        <v>0.30599206218138958</v>
      </c>
      <c r="U56" s="43">
        <f t="shared" si="41"/>
        <v>0.32259628260983708</v>
      </c>
      <c r="V56" s="43">
        <f t="shared" si="41"/>
        <v>0.33920050303828458</v>
      </c>
      <c r="W56" s="43">
        <f>0.5*('Extra State Data'!B8/'Extra State Data'!B10)</f>
        <v>0.35580472346673192</v>
      </c>
      <c r="X56" s="43">
        <f t="shared" ref="X56:AK56" si="42">($AL$56-$W$56)/COUNT($X$2:$AL$2)+W56</f>
        <v>0.37952503836451407</v>
      </c>
      <c r="Y56" s="43">
        <f t="shared" si="42"/>
        <v>0.40324535326229621</v>
      </c>
      <c r="Z56" s="43">
        <f t="shared" si="42"/>
        <v>0.42696566816007836</v>
      </c>
      <c r="AA56" s="43">
        <f t="shared" si="42"/>
        <v>0.45068598305786051</v>
      </c>
      <c r="AB56" s="43">
        <f t="shared" si="42"/>
        <v>0.47440629795564265</v>
      </c>
      <c r="AC56" s="43">
        <f t="shared" si="42"/>
        <v>0.4981266128534248</v>
      </c>
      <c r="AD56" s="43">
        <f t="shared" si="42"/>
        <v>0.52184692775120689</v>
      </c>
      <c r="AE56" s="43">
        <f t="shared" si="42"/>
        <v>0.54556724264898904</v>
      </c>
      <c r="AF56" s="43">
        <f t="shared" si="42"/>
        <v>0.56928755754677118</v>
      </c>
      <c r="AG56" s="43">
        <f t="shared" si="42"/>
        <v>0.59300787244455333</v>
      </c>
      <c r="AH56" s="43">
        <f t="shared" si="42"/>
        <v>0.61672818734233548</v>
      </c>
      <c r="AI56" s="43">
        <f t="shared" si="42"/>
        <v>0.64044850224011762</v>
      </c>
      <c r="AJ56" s="43">
        <f t="shared" si="42"/>
        <v>0.66416881713789977</v>
      </c>
      <c r="AK56" s="43">
        <f t="shared" si="42"/>
        <v>0.68788913203568192</v>
      </c>
      <c r="AL56" s="43">
        <f>1*('Extra State Data'!B8/'Extra State Data'!B10)</f>
        <v>0.71160944693346384</v>
      </c>
      <c r="AM56" s="43">
        <f t="shared" ref="AM56:AQ57" si="43">AL56</f>
        <v>0.71160944693346384</v>
      </c>
      <c r="AN56" s="43">
        <f t="shared" si="43"/>
        <v>0.71160944693346384</v>
      </c>
      <c r="AO56" s="43">
        <f t="shared" si="43"/>
        <v>0.71160944693346384</v>
      </c>
      <c r="AP56" s="43">
        <f t="shared" si="43"/>
        <v>0.71160944693346384</v>
      </c>
      <c r="AQ56" s="43">
        <f t="shared" si="43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0.1*('Extra State Data'!B9/'Extra State Data'!B10)</f>
        <v>1.9857013861915108E-2</v>
      </c>
      <c r="N57" s="43">
        <f t="shared" ref="N57:AL57" si="44">M57</f>
        <v>1.9857013861915108E-2</v>
      </c>
      <c r="O57" s="43">
        <f t="shared" si="44"/>
        <v>1.9857013861915108E-2</v>
      </c>
      <c r="P57" s="43">
        <f t="shared" si="44"/>
        <v>1.9857013861915108E-2</v>
      </c>
      <c r="Q57" s="43">
        <f t="shared" si="44"/>
        <v>1.9857013861915108E-2</v>
      </c>
      <c r="R57" s="43">
        <f t="shared" si="44"/>
        <v>1.9857013861915108E-2</v>
      </c>
      <c r="S57" s="43">
        <f t="shared" si="44"/>
        <v>1.9857013861915108E-2</v>
      </c>
      <c r="T57" s="43">
        <f t="shared" si="44"/>
        <v>1.9857013861915108E-2</v>
      </c>
      <c r="U57" s="43">
        <f t="shared" si="44"/>
        <v>1.9857013861915108E-2</v>
      </c>
      <c r="V57" s="43">
        <f t="shared" si="44"/>
        <v>1.9857013861915108E-2</v>
      </c>
      <c r="W57" s="43">
        <f t="shared" si="44"/>
        <v>1.9857013861915108E-2</v>
      </c>
      <c r="X57" s="43">
        <f t="shared" si="44"/>
        <v>1.9857013861915108E-2</v>
      </c>
      <c r="Y57" s="43">
        <f t="shared" si="44"/>
        <v>1.9857013861915108E-2</v>
      </c>
      <c r="Z57" s="43">
        <f t="shared" si="44"/>
        <v>1.9857013861915108E-2</v>
      </c>
      <c r="AA57" s="43">
        <f t="shared" si="44"/>
        <v>1.9857013861915108E-2</v>
      </c>
      <c r="AB57" s="43">
        <f t="shared" si="44"/>
        <v>1.9857013861915108E-2</v>
      </c>
      <c r="AC57" s="43">
        <f t="shared" si="44"/>
        <v>1.9857013861915108E-2</v>
      </c>
      <c r="AD57" s="43">
        <f t="shared" si="44"/>
        <v>1.9857013861915108E-2</v>
      </c>
      <c r="AE57" s="43">
        <f t="shared" si="44"/>
        <v>1.9857013861915108E-2</v>
      </c>
      <c r="AF57" s="43">
        <f t="shared" si="44"/>
        <v>1.9857013861915108E-2</v>
      </c>
      <c r="AG57" s="43">
        <f t="shared" si="44"/>
        <v>1.9857013861915108E-2</v>
      </c>
      <c r="AH57" s="43">
        <f t="shared" si="44"/>
        <v>1.9857013861915108E-2</v>
      </c>
      <c r="AI57" s="43">
        <f t="shared" si="44"/>
        <v>1.9857013861915108E-2</v>
      </c>
      <c r="AJ57" s="43">
        <f t="shared" si="44"/>
        <v>1.9857013861915108E-2</v>
      </c>
      <c r="AK57" s="43">
        <f t="shared" si="44"/>
        <v>1.9857013861915108E-2</v>
      </c>
      <c r="AL57" s="43">
        <f t="shared" si="44"/>
        <v>1.9857013861915108E-2</v>
      </c>
      <c r="AM57" s="43">
        <f t="shared" si="43"/>
        <v>1.9857013861915108E-2</v>
      </c>
      <c r="AN57" s="43">
        <f t="shared" si="43"/>
        <v>1.9857013861915108E-2</v>
      </c>
      <c r="AO57" s="43">
        <f t="shared" si="43"/>
        <v>1.9857013861915108E-2</v>
      </c>
      <c r="AP57" s="43">
        <f t="shared" si="43"/>
        <v>1.9857013861915108E-2</v>
      </c>
      <c r="AQ57" s="43">
        <f t="shared" si="43"/>
        <v>1.9857013861915108E-2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WI</v>
      </c>
      <c r="G60">
        <f>SUMIFS(G3:G53,$B$3:$B$53,$F$60)</f>
        <v>0</v>
      </c>
      <c r="H60" s="15">
        <f t="shared" ref="H60:AQ60" si="45">SUMIFS(H3:H53,$B$3:$B$53,$F$60)</f>
        <v>0.1</v>
      </c>
      <c r="I60" s="15">
        <f t="shared" si="45"/>
        <v>0.1</v>
      </c>
      <c r="J60" s="15">
        <f t="shared" si="45"/>
        <v>0.1</v>
      </c>
      <c r="K60" s="15">
        <f t="shared" si="45"/>
        <v>0.1</v>
      </c>
      <c r="L60" s="15">
        <f t="shared" si="45"/>
        <v>0.1</v>
      </c>
      <c r="M60" s="15">
        <f t="shared" si="45"/>
        <v>0.1</v>
      </c>
      <c r="N60" s="15">
        <f t="shared" si="45"/>
        <v>0.1</v>
      </c>
      <c r="O60" s="15">
        <f t="shared" si="45"/>
        <v>0.1</v>
      </c>
      <c r="P60" s="15">
        <f t="shared" si="45"/>
        <v>0.1</v>
      </c>
      <c r="Q60" s="15">
        <f t="shared" si="45"/>
        <v>0.1</v>
      </c>
      <c r="R60" s="15">
        <f t="shared" si="45"/>
        <v>0.1</v>
      </c>
      <c r="S60" s="15">
        <f t="shared" si="45"/>
        <v>0.1</v>
      </c>
      <c r="T60" s="15">
        <f t="shared" si="45"/>
        <v>0.1</v>
      </c>
      <c r="U60" s="15">
        <f t="shared" si="45"/>
        <v>0.1</v>
      </c>
      <c r="V60" s="15">
        <f t="shared" si="45"/>
        <v>0.1</v>
      </c>
      <c r="W60" s="15">
        <f t="shared" si="45"/>
        <v>0.1</v>
      </c>
      <c r="X60" s="15">
        <f t="shared" si="45"/>
        <v>0.1</v>
      </c>
      <c r="Y60" s="15">
        <f t="shared" si="45"/>
        <v>0.1</v>
      </c>
      <c r="Z60" s="15">
        <f t="shared" si="45"/>
        <v>0.1</v>
      </c>
      <c r="AA60" s="15">
        <f t="shared" si="45"/>
        <v>0.1</v>
      </c>
      <c r="AB60" s="15">
        <f t="shared" si="45"/>
        <v>0.1</v>
      </c>
      <c r="AC60" s="15">
        <f t="shared" si="45"/>
        <v>0.1</v>
      </c>
      <c r="AD60" s="15">
        <f t="shared" si="45"/>
        <v>0.1</v>
      </c>
      <c r="AE60" s="15">
        <f t="shared" si="45"/>
        <v>0.1</v>
      </c>
      <c r="AF60" s="15">
        <f t="shared" si="45"/>
        <v>0.1</v>
      </c>
      <c r="AG60" s="15">
        <f t="shared" si="45"/>
        <v>0.1</v>
      </c>
      <c r="AH60" s="15">
        <f t="shared" si="45"/>
        <v>0.1</v>
      </c>
      <c r="AI60" s="15">
        <f t="shared" si="45"/>
        <v>0.1</v>
      </c>
      <c r="AJ60" s="15">
        <f t="shared" si="45"/>
        <v>0.1</v>
      </c>
      <c r="AK60" s="15">
        <f t="shared" si="45"/>
        <v>0.1</v>
      </c>
      <c r="AL60" s="15">
        <f t="shared" si="45"/>
        <v>0.1</v>
      </c>
      <c r="AM60" s="15">
        <f t="shared" si="45"/>
        <v>0.1</v>
      </c>
      <c r="AN60" s="15">
        <f t="shared" si="45"/>
        <v>0.1</v>
      </c>
      <c r="AO60" s="15">
        <f t="shared" si="45"/>
        <v>0.1</v>
      </c>
      <c r="AP60" s="15">
        <f t="shared" si="45"/>
        <v>0.1</v>
      </c>
      <c r="AQ60" s="15">
        <f t="shared" si="45"/>
        <v>0.1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2145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2146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2147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2148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2149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2150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2151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2152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2153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2154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2155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2156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2157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2158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2159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2160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2161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2162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2163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2164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2165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2166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2167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2168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2169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2170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2171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2172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2173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2174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2175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2176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2177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2178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2179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2180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2181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2182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2183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2184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2185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2186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2187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2188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2189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2190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2191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2192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2193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2194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2195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2196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2197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2198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2199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2200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2201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2202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2203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2204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2205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2206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2207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2208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2209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2210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2211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2212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2213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2214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2215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2216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2217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2218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2219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2220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2221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2222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2223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2224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2225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2205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2209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2226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2227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2228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2229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2230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2231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2232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2233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2234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2235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2236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2237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2238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2239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2240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2241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2242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2243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2244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2245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2246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2247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2248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2249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2209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2250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2251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2252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2253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2254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2255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2256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2257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2258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2259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2260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2261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2262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2263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2264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2265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2266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2267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2268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2269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2270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2271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2272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2273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2274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2275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2276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2277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2278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2279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2280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2281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2282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2283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2284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2285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2286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2287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2288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2289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2290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2291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2292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2293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2294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2295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2296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2297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2298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2299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2300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2301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2302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2303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2304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2305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2306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2307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2308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2309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2310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2311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2312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2313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2314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2315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2316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2317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2318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2319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2320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2321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2322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2323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2324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2325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2326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2327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2328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2329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2330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2331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2332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2333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2334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2335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2336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2337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2338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2339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2340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2341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2342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2343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2344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2345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2346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2347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2348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2349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2350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2351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2352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2353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2354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2355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2356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2357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2358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2359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2360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2361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2362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2363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2364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2365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2366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2367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2368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2369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2370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2371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2372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2373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2374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2375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2376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2377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2378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2379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2380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2381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2382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2383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2384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2385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2386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2387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2388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2389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2390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2391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2392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2393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2394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2395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2396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2397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2398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2399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2400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2401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2402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2403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2404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2405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2406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2407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2408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2409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2410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2411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2412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2413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2414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2415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2416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2417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2418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2419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2420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2421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2422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2423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2424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2425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2426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2427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2428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2429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2430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2431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2432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2433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2434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2435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2436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2437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2438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2439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2440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2441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2442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2443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2444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2445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2446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2447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2448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2449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2450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2451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2452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2453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2454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2455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2456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2457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2458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2459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2460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2461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2462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2463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2464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2465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2466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2467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2468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2469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2470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2471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2472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2473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2474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2475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2476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2477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2478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2479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2480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2481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2482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2483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2484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2485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2486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2487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2488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2489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2490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2491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2492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2493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2494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2495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2496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2497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2498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2499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2500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2501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2502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2503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2504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2505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2506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2507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2508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2509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2510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2511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2512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2513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2514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2515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2516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2517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2518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2519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2520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2521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2522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2523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2524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2525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2526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2527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2528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2529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2530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2531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2532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2533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2534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2535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2536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2537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2538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2539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2540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2541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2542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2543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2544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2545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2546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2547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2548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2549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2550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2551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2552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2553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2554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2555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2556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2557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2558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2559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2560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2249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2561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2562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2563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2564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2565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2566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2567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2568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2569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2570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2571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2572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2192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2573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2574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2575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2576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2577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2578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2579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2580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2581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2582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2583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2584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2585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2586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2209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2587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2588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2589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2590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2591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2592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2593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2594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2595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2596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2597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2598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2599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2600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2601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2209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2602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2603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2604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2605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2209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2606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2607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2608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2609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2610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2611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2612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2613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2614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2615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2616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2617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2618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2619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2620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2209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2621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2622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2623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2624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2625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2626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2627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2628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2629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2630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2631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2632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2633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2634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2301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2635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2636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2637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2638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2639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2640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2641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2642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2643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2644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2645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2646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2647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2648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2649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2650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2651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2652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2653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2654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2655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2656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2657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2658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2659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2660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2661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2662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2663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2664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2665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2666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2667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2668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2669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2670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2671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2672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2673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2674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2675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2676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2677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2678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2679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2680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2681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2682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2683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2684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2685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2686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2687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2688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2689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2690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2691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2692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2693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2694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2695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2696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2697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2698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2699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2700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2701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2702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2703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2704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2705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2706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2707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2708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2709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2710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2711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2712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2713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2714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2715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2716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2717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2718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2719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2720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2721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2722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2723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2724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2725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2726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2727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2728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2729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2730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2731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2732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2733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2734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2735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2736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2737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2738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2739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2740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2741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2559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2742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2743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2744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2745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2746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2747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2191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2748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2749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2750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2751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2752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2753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2754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2755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2756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2757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2758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2759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2760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2761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2762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2763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2764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2765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2766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2767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2768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2769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2770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2771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2772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2773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2774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2775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2776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2777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2778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2779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2780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2781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2782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2783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2784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2785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2786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2787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2788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2789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2790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2791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2792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2793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2794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2795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2796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2797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2798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2799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2800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2801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2802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2803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2751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2804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2805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2806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2807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2808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2809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2810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2811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2812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2813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2814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2815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2816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2817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2818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2819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2820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2821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2822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2823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2824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2825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2826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2827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2828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2829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2830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2831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2832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2833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2834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2835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2836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2837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2838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2839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2840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2841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2842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2843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2844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2845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2846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2847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2848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2849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2850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2851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2852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2853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2854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2855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2856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2857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2858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2859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2860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2861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2862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2863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2864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2865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2866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2867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2868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2869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2870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2871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2872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2873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2874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2875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2209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2876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2877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2878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2879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2880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2881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2882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2883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2884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2885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2209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2886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2887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2206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2888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2889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2890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2249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2891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2892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2893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2209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2894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2388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2895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2896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2897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2209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2898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2899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2900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2901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2902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2903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2904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2905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2906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2907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2908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2909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2910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2911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2912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2913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2914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2915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2916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2917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2918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2919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2920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2921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2922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2923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2924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2925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2926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2927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2928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2929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2930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2931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2932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2933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2934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2935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2936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2937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2938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2939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2940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2941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2942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2943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2944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2945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2946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2947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2948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2949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2950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2951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2952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2953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2954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2955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2956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2957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2958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2959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2960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2961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2962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2963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2964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2965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2966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2967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2968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2969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2970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2971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2972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2973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2974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2975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2976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2977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2978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2979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2980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2981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2982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2983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2984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2985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2986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2987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2988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2989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2990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2991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2992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2993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2994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2995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2996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2997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2998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2999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3000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3001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3002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3003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3004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3005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3006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3007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3008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3009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3010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3011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3012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3013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3014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3015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3016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3017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3018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3019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3020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3021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3022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3023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3024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3025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3026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3027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3028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3029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2249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3030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3031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3032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3033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3034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3035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3036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3037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3038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3039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3040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3041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3042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3043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3044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3045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3046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3047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3048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3049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3050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3051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3052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3053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3054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3055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3056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3057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3058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3059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3060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3061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3062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2209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3063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3064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3065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3066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3067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3068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3069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3070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2209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3071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3072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3073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3074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3075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2209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3076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3077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3078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3079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3080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3081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3082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3083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3084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3085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3086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3087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3088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3089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3090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3091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3092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3093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3094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3095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3096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3097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3098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3099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3100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3101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2846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2754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3102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2197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2570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2571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3103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3104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3105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3106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3107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3108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3109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3110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3111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3112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3113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3114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3115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3116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3117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3118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3119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3120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3121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3122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3123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3124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3125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3126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3127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3128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3129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3130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3131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3132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3133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3134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3135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3136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3137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3138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3139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3140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3141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3142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3143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3144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3145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3146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3147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3148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3149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3150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3151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3152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3153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3154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3155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3156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3157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3158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3159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3160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3161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3162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3163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3164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2249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3165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3166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3167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3168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3169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3170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3171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3172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3173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3174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3175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3176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3177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3178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3179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3180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3181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3182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3183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3184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3185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2388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3186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3187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3188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3189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3190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3191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3192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3193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3194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3195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3196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3197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3198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3199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3200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3201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3202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3203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3204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3205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3206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2386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3207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3208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3209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3210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3211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3212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3213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3214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3215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3216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3217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3218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3219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3220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3221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3222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3223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3224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3225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2209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3226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2622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3227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3228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3229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3230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3231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3232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3233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3234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3235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3236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3237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3238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3239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3240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3241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3242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3243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3244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3245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3246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3247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3248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3249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2602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3250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3251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3252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3253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3254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2846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2753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2754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3255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3256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3257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3258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3259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3260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3261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3262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3263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3263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3263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3263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3263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3263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3263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3263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3263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3263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3263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3263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3263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3263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3263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3263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3263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3263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3263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3263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3263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3263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3263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3263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3263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3263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3263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3263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3263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3263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3263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3263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3263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3263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3263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3263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3263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3263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3263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3263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3263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3263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3263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3268</v>
      </c>
      <c r="B3" s="15" t="s">
        <v>3269</v>
      </c>
    </row>
    <row r="4" spans="1:16" x14ac:dyDescent="0.35">
      <c r="A4" s="15" t="s">
        <v>3270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3271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3271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3265</v>
      </c>
    </row>
    <row r="3" spans="1:4" x14ac:dyDescent="0.35">
      <c r="A3" t="s">
        <v>3264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3275</v>
      </c>
      <c r="B34" s="56">
        <v>125117</v>
      </c>
      <c r="C34" t="s">
        <v>2130</v>
      </c>
      <c r="D34" s="55" t="s">
        <v>3276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</v>
      </c>
      <c r="C2" s="21">
        <f>'RPS by State'!K60</f>
        <v>0.1</v>
      </c>
      <c r="D2" s="21">
        <f>'RPS by State'!L60</f>
        <v>0.1</v>
      </c>
      <c r="E2" s="21">
        <f>'RPS by State'!M60</f>
        <v>0.1</v>
      </c>
      <c r="F2" s="21">
        <f>'RPS by State'!N60</f>
        <v>0.1</v>
      </c>
      <c r="G2" s="21">
        <f>'RPS by State'!O60</f>
        <v>0.1</v>
      </c>
      <c r="H2" s="21">
        <f>'RPS by State'!P60</f>
        <v>0.1</v>
      </c>
      <c r="I2" s="21">
        <f>'RPS by State'!Q60</f>
        <v>0.1</v>
      </c>
      <c r="J2" s="21">
        <f>'RPS by State'!R60</f>
        <v>0.1</v>
      </c>
      <c r="K2" s="21">
        <f>'RPS by State'!S60</f>
        <v>0.1</v>
      </c>
      <c r="L2" s="21">
        <f>'RPS by State'!T60</f>
        <v>0.1</v>
      </c>
      <c r="M2" s="21">
        <f>'RPS by State'!U60</f>
        <v>0.1</v>
      </c>
      <c r="N2" s="21">
        <f>'RPS by State'!V60</f>
        <v>0.1</v>
      </c>
      <c r="O2" s="21">
        <f>'RPS by State'!W60</f>
        <v>0.1</v>
      </c>
      <c r="P2" s="21">
        <f>'RPS by State'!X60</f>
        <v>0.1</v>
      </c>
      <c r="Q2" s="21">
        <f>'RPS by State'!Y60</f>
        <v>0.1</v>
      </c>
      <c r="R2" s="21">
        <f>'RPS by State'!Z60</f>
        <v>0.1</v>
      </c>
      <c r="S2" s="21">
        <f>'RPS by State'!AA60</f>
        <v>0.1</v>
      </c>
      <c r="T2" s="21">
        <f>'RPS by State'!AB60</f>
        <v>0.1</v>
      </c>
      <c r="U2" s="21">
        <f>'RPS by State'!AC60</f>
        <v>0.1</v>
      </c>
      <c r="V2" s="21">
        <f>'RPS by State'!AD60</f>
        <v>0.1</v>
      </c>
      <c r="W2" s="21">
        <f>'RPS by State'!AE60</f>
        <v>0.1</v>
      </c>
      <c r="X2" s="21">
        <f>'RPS by State'!AF60</f>
        <v>0.1</v>
      </c>
      <c r="Y2" s="21">
        <f>'RPS by State'!AG60</f>
        <v>0.1</v>
      </c>
      <c r="Z2" s="21">
        <f>'RPS by State'!AH60</f>
        <v>0.1</v>
      </c>
      <c r="AA2" s="21">
        <f>'RPS by State'!AI60</f>
        <v>0.1</v>
      </c>
      <c r="AB2" s="21">
        <f>'RPS by State'!AJ60</f>
        <v>0.1</v>
      </c>
      <c r="AC2" s="21">
        <f>'RPS by State'!AK60</f>
        <v>0.1</v>
      </c>
      <c r="AD2" s="21">
        <f>'RPS by State'!AL60</f>
        <v>0.1</v>
      </c>
      <c r="AE2" s="21">
        <f>'RPS by State'!AM60</f>
        <v>0.1</v>
      </c>
      <c r="AF2" s="21">
        <f>'RPS by State'!AN60</f>
        <v>0.1</v>
      </c>
      <c r="AG2" s="21">
        <f>'RPS by State'!AO60</f>
        <v>0.1</v>
      </c>
      <c r="AH2" s="21">
        <f>'RPS by State'!AP60</f>
        <v>0.1</v>
      </c>
      <c r="AI2" s="21">
        <f>'RPS by State'!AQ60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by State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2021-03-09T16:18:51Z</dcterms:modified>
</cp:coreProperties>
</file>