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I\trans\BCDTRtSY\"/>
    </mc:Choice>
  </mc:AlternateContent>
  <xr:revisionPtr revIDLastSave="0" documentId="8_{6F51FCCB-BA60-42A2-9A18-243F963E8AE4}"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E7" i="61"/>
  <c r="G7" i="61" s="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1" i="61" l="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3" i="62" l="1"/>
  <c r="D3" i="63"/>
  <c r="D4" i="62"/>
  <c r="D4" i="63"/>
  <c r="D2" i="63"/>
  <c r="D2" i="62"/>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F2" i="62" l="1"/>
  <c r="F2" i="23" s="1"/>
  <c r="N2" i="62"/>
  <c r="N2" i="23" s="1"/>
  <c r="V2" i="62"/>
  <c r="V2" i="23" s="1"/>
  <c r="AD2" i="62"/>
  <c r="AD2" i="23" s="1"/>
  <c r="J2" i="62"/>
  <c r="J2" i="23" s="1"/>
  <c r="R2" i="62"/>
  <c r="R2" i="23" s="1"/>
  <c r="G2" i="62"/>
  <c r="G2" i="23" s="1"/>
  <c r="O2" i="62"/>
  <c r="O2" i="23" s="1"/>
  <c r="W2" i="62"/>
  <c r="W2" i="23" s="1"/>
  <c r="AE2" i="62"/>
  <c r="AE2" i="23" s="1"/>
  <c r="K2" i="62"/>
  <c r="K2" i="23" s="1"/>
  <c r="S2" i="62"/>
  <c r="S2" i="23" s="1"/>
  <c r="AA2" i="62"/>
  <c r="AA2" i="23" s="1"/>
  <c r="H2" i="62"/>
  <c r="H2" i="23" s="1"/>
  <c r="P2" i="62"/>
  <c r="P2" i="23" s="1"/>
  <c r="X2" i="62"/>
  <c r="X2" i="23" s="1"/>
  <c r="AF2" i="62"/>
  <c r="AF2" i="23" s="1"/>
  <c r="L2" i="62"/>
  <c r="L2" i="23" s="1"/>
  <c r="T2" i="62"/>
  <c r="T2" i="23" s="1"/>
  <c r="AB2" i="62"/>
  <c r="AB2" i="23" s="1"/>
  <c r="D2" i="23"/>
  <c r="I2" i="62"/>
  <c r="I2" i="23" s="1"/>
  <c r="Q2" i="62"/>
  <c r="Q2" i="23" s="1"/>
  <c r="Y2" i="62"/>
  <c r="Y2" i="23" s="1"/>
  <c r="E2" i="62"/>
  <c r="E2" i="23" s="1"/>
  <c r="Z2" i="62"/>
  <c r="Z2" i="23" s="1"/>
  <c r="AC2" i="62"/>
  <c r="AC2" i="23" s="1"/>
  <c r="M2" i="62"/>
  <c r="M2" i="23" s="1"/>
  <c r="U2" i="62"/>
  <c r="U2" i="23" s="1"/>
  <c r="G2" i="63"/>
  <c r="G2" i="24" s="1"/>
  <c r="O2" i="63"/>
  <c r="O2" i="24" s="1"/>
  <c r="W2" i="63"/>
  <c r="W2" i="24" s="1"/>
  <c r="AE2" i="63"/>
  <c r="AE2" i="24" s="1"/>
  <c r="AB2" i="63"/>
  <c r="AB2" i="24" s="1"/>
  <c r="U2" i="63"/>
  <c r="U2" i="24" s="1"/>
  <c r="H2" i="63"/>
  <c r="H2" i="24" s="1"/>
  <c r="P2" i="63"/>
  <c r="P2" i="24" s="1"/>
  <c r="X2" i="63"/>
  <c r="X2" i="24" s="1"/>
  <c r="AF2" i="63"/>
  <c r="AF2" i="24" s="1"/>
  <c r="AA2" i="63"/>
  <c r="AA2" i="24" s="1"/>
  <c r="T2" i="63"/>
  <c r="T2" i="24" s="1"/>
  <c r="D2" i="24"/>
  <c r="I2" i="63"/>
  <c r="I2" i="24" s="1"/>
  <c r="Q2" i="63"/>
  <c r="Q2" i="24" s="1"/>
  <c r="Y2" i="63"/>
  <c r="Y2" i="24" s="1"/>
  <c r="E2" i="63"/>
  <c r="E2" i="24" s="1"/>
  <c r="K2" i="63"/>
  <c r="K2" i="24" s="1"/>
  <c r="M2" i="63"/>
  <c r="M2" i="24" s="1"/>
  <c r="J2" i="63"/>
  <c r="J2" i="24" s="1"/>
  <c r="R2" i="63"/>
  <c r="R2" i="24" s="1"/>
  <c r="Z2" i="63"/>
  <c r="Z2" i="24" s="1"/>
  <c r="S2" i="63"/>
  <c r="S2" i="24" s="1"/>
  <c r="L2" i="63"/>
  <c r="L2" i="24" s="1"/>
  <c r="AC2" i="63"/>
  <c r="AC2" i="24" s="1"/>
  <c r="N2" i="63"/>
  <c r="N2" i="24" s="1"/>
  <c r="V2" i="63"/>
  <c r="V2" i="24" s="1"/>
  <c r="AD2" i="63"/>
  <c r="AD2" i="24" s="1"/>
  <c r="F2" i="63"/>
  <c r="F2" i="24" s="1"/>
  <c r="AF4" i="63"/>
  <c r="AF4" i="24" s="1"/>
  <c r="AA4" i="63"/>
  <c r="AA4" i="24" s="1"/>
  <c r="D4" i="24"/>
  <c r="Y4" i="63"/>
  <c r="Y4" i="24" s="1"/>
  <c r="S4" i="63"/>
  <c r="S4" i="24" s="1"/>
  <c r="Q4" i="63"/>
  <c r="Q4" i="24" s="1"/>
  <c r="K4" i="63"/>
  <c r="K4" i="24" s="1"/>
  <c r="I4" i="63"/>
  <c r="I4" i="24" s="1"/>
  <c r="E4" i="63"/>
  <c r="E4" i="24" s="1"/>
  <c r="R4" i="63"/>
  <c r="R4" i="24" s="1"/>
  <c r="F4" i="63"/>
  <c r="F4" i="24" s="1"/>
  <c r="H4" i="63"/>
  <c r="H4" i="24" s="1"/>
  <c r="Z4" i="63"/>
  <c r="Z4" i="24" s="1"/>
  <c r="N4" i="63"/>
  <c r="N4" i="24" s="1"/>
  <c r="P4" i="63"/>
  <c r="P4" i="24" s="1"/>
  <c r="L4" i="63"/>
  <c r="L4" i="24" s="1"/>
  <c r="X4" i="63"/>
  <c r="X4" i="24" s="1"/>
  <c r="T4" i="63"/>
  <c r="T4" i="24" s="1"/>
  <c r="AD4" i="63"/>
  <c r="AD4" i="24" s="1"/>
  <c r="AB4" i="63"/>
  <c r="AB4" i="24" s="1"/>
  <c r="AE4" i="63"/>
  <c r="AE4" i="24" s="1"/>
  <c r="V4" i="63"/>
  <c r="V4" i="24" s="1"/>
  <c r="M4" i="63"/>
  <c r="M4" i="24" s="1"/>
  <c r="O4" i="63"/>
  <c r="O4" i="24" s="1"/>
  <c r="U4" i="63"/>
  <c r="U4" i="24" s="1"/>
  <c r="W4" i="63"/>
  <c r="W4" i="24" s="1"/>
  <c r="J4" i="63"/>
  <c r="J4" i="24" s="1"/>
  <c r="AC4" i="63"/>
  <c r="AC4" i="24" s="1"/>
  <c r="G4" i="63"/>
  <c r="G4" i="24" s="1"/>
  <c r="F4" i="62"/>
  <c r="F4" i="23" s="1"/>
  <c r="N4" i="62"/>
  <c r="N4" i="23" s="1"/>
  <c r="V4" i="62"/>
  <c r="V4" i="23" s="1"/>
  <c r="AD4" i="62"/>
  <c r="AD4" i="23" s="1"/>
  <c r="AB4" i="62"/>
  <c r="AB4" i="23" s="1"/>
  <c r="U4" i="62"/>
  <c r="U4" i="23" s="1"/>
  <c r="G4" i="62"/>
  <c r="G4" i="23" s="1"/>
  <c r="O4" i="62"/>
  <c r="O4" i="23" s="1"/>
  <c r="W4" i="62"/>
  <c r="W4" i="23" s="1"/>
  <c r="AE4" i="62"/>
  <c r="AE4" i="23" s="1"/>
  <c r="Z4" i="62"/>
  <c r="Z4" i="23" s="1"/>
  <c r="AA4" i="62"/>
  <c r="AA4" i="23" s="1"/>
  <c r="T4" i="62"/>
  <c r="T4" i="23" s="1"/>
  <c r="H4" i="62"/>
  <c r="H4" i="23" s="1"/>
  <c r="P4" i="62"/>
  <c r="P4" i="23" s="1"/>
  <c r="X4" i="62"/>
  <c r="X4" i="23" s="1"/>
  <c r="AF4" i="62"/>
  <c r="AF4" i="23" s="1"/>
  <c r="D4" i="23"/>
  <c r="R4" i="62"/>
  <c r="R4" i="23" s="1"/>
  <c r="K4" i="62"/>
  <c r="K4" i="23" s="1"/>
  <c r="L4" i="62"/>
  <c r="L4" i="23" s="1"/>
  <c r="M4" i="62"/>
  <c r="M4" i="23" s="1"/>
  <c r="I4" i="62"/>
  <c r="I4" i="23" s="1"/>
  <c r="Q4" i="62"/>
  <c r="Q4" i="23" s="1"/>
  <c r="Y4" i="62"/>
  <c r="Y4" i="23" s="1"/>
  <c r="E4" i="62"/>
  <c r="E4" i="23" s="1"/>
  <c r="J4" i="62"/>
  <c r="J4" i="23" s="1"/>
  <c r="S4" i="62"/>
  <c r="S4" i="23" s="1"/>
  <c r="AC4" i="62"/>
  <c r="AC4" i="23" s="1"/>
  <c r="D3" i="24"/>
  <c r="J3" i="63"/>
  <c r="J3" i="24" s="1"/>
  <c r="R3" i="63"/>
  <c r="R3" i="24" s="1"/>
  <c r="Z3" i="63"/>
  <c r="Z3" i="24" s="1"/>
  <c r="F3" i="63"/>
  <c r="F3" i="24" s="1"/>
  <c r="W3" i="63"/>
  <c r="W3" i="24" s="1"/>
  <c r="K3" i="63"/>
  <c r="K3" i="24" s="1"/>
  <c r="S3" i="63"/>
  <c r="S3" i="24" s="1"/>
  <c r="AA3" i="63"/>
  <c r="AA3" i="24" s="1"/>
  <c r="H3" i="63"/>
  <c r="H3" i="24" s="1"/>
  <c r="L3" i="63"/>
  <c r="L3" i="24" s="1"/>
  <c r="T3" i="63"/>
  <c r="T3" i="24" s="1"/>
  <c r="AB3" i="63"/>
  <c r="AB3" i="24" s="1"/>
  <c r="N3" i="63"/>
  <c r="N3" i="24" s="1"/>
  <c r="V3" i="63"/>
  <c r="V3" i="24" s="1"/>
  <c r="AD3" i="63"/>
  <c r="AD3" i="24" s="1"/>
  <c r="G3" i="63"/>
  <c r="G3" i="24" s="1"/>
  <c r="AE3" i="63"/>
  <c r="AE3" i="24" s="1"/>
  <c r="P3" i="63"/>
  <c r="P3" i="24" s="1"/>
  <c r="X3" i="63"/>
  <c r="X3" i="24" s="1"/>
  <c r="AF3" i="63"/>
  <c r="AF3" i="24" s="1"/>
  <c r="E3" i="63"/>
  <c r="E3" i="24" s="1"/>
  <c r="M3" i="63"/>
  <c r="M3" i="24" s="1"/>
  <c r="U3" i="63"/>
  <c r="U3" i="24" s="1"/>
  <c r="AC3" i="63"/>
  <c r="AC3" i="24" s="1"/>
  <c r="O3" i="63"/>
  <c r="O3" i="24" s="1"/>
  <c r="Y3" i="63"/>
  <c r="Y3" i="24" s="1"/>
  <c r="I3" i="63"/>
  <c r="I3" i="24" s="1"/>
  <c r="Q3" i="63"/>
  <c r="Q3" i="24" s="1"/>
  <c r="J3" i="62"/>
  <c r="J3" i="23" s="1"/>
  <c r="R3" i="62"/>
  <c r="R3" i="23" s="1"/>
  <c r="Z3" i="62"/>
  <c r="Z3" i="23" s="1"/>
  <c r="AD3" i="62"/>
  <c r="AD3" i="23" s="1"/>
  <c r="O3" i="62"/>
  <c r="O3" i="23" s="1"/>
  <c r="P3" i="62"/>
  <c r="P3" i="23" s="1"/>
  <c r="D3" i="23"/>
  <c r="K3" i="62"/>
  <c r="K3" i="23" s="1"/>
  <c r="S3" i="62"/>
  <c r="S3" i="23" s="1"/>
  <c r="AA3" i="62"/>
  <c r="AA3" i="23" s="1"/>
  <c r="F3" i="62"/>
  <c r="F3" i="23" s="1"/>
  <c r="G3" i="62"/>
  <c r="G3" i="23" s="1"/>
  <c r="L3" i="62"/>
  <c r="L3" i="23" s="1"/>
  <c r="T3" i="62"/>
  <c r="T3" i="23" s="1"/>
  <c r="AB3" i="62"/>
  <c r="AB3" i="23" s="1"/>
  <c r="N3" i="62"/>
  <c r="N3" i="23" s="1"/>
  <c r="AE3" i="62"/>
  <c r="AE3" i="23" s="1"/>
  <c r="H3" i="62"/>
  <c r="H3" i="23" s="1"/>
  <c r="AF3" i="62"/>
  <c r="AF3" i="23" s="1"/>
  <c r="M3" i="62"/>
  <c r="M3" i="23" s="1"/>
  <c r="U3" i="62"/>
  <c r="U3" i="23" s="1"/>
  <c r="AC3" i="62"/>
  <c r="AC3" i="23" s="1"/>
  <c r="V3" i="62"/>
  <c r="V3" i="23" s="1"/>
  <c r="W3" i="62"/>
  <c r="W3" i="23" s="1"/>
  <c r="X3" i="62"/>
  <c r="X3" i="23" s="1"/>
  <c r="I3" i="62"/>
  <c r="I3" i="23" s="1"/>
  <c r="Q3" i="62"/>
  <c r="Q3" i="23" s="1"/>
  <c r="Y3" i="62"/>
  <c r="Y3" i="23" s="1"/>
  <c r="E3" i="62"/>
  <c r="E3" i="23"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<sst xmlns="http://schemas.openxmlformats.org/spreadsheetml/2006/main" count="53128" uniqueCount="4272">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</sst>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4263</v>
      </c>
      <c r="C1" s="104">
        <v>45660</v>
      </c>
      <c r="E1" s="106" t="s">
        <v>3851</v>
      </c>
      <c r="F1" s="106" t="s">
        <v>3851</v>
      </c>
    </row>
    <row r="2" spans="1:6">
      <c r="B2" t="str">
        <f>LOOKUP(B1,E2:F51,F2:F51)</f>
        <v>WI</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WI</v>
      </c>
    </row>
    <row r="2" spans="1:8">
      <c r="E2">
        <v>2021</v>
      </c>
      <c r="F2">
        <v>2022</v>
      </c>
      <c r="G2" t="s">
        <v>4265</v>
      </c>
      <c r="H2" t="s">
        <v>4266</v>
      </c>
    </row>
    <row r="3" spans="1:8">
      <c r="A3" t="s">
        <v>4105</v>
      </c>
      <c r="C3" t="s">
        <v>4195</v>
      </c>
      <c r="D3" t="s">
        <v>4196</v>
      </c>
      <c r="E3" s="107">
        <f>SUMIFS('SEDS 2022'!F:F,'SEDS 2022'!$C:$C,$A3,'SEDS 2022'!$B:$B,$A$1)</f>
        <v>434402</v>
      </c>
      <c r="F3" s="107">
        <f>SUMIFS('SEDS 2022'!G:G,'SEDS 2022'!$C:$C,$A3,'SEDS 2022'!$B:$B,$A$1)</f>
        <v>439914</v>
      </c>
      <c r="G3" s="82">
        <f>F3/E3</f>
        <v>1.012688707694716</v>
      </c>
    </row>
    <row r="4" spans="1:8">
      <c r="A4" t="s">
        <v>3864</v>
      </c>
      <c r="C4" t="s">
        <v>4197</v>
      </c>
      <c r="D4" t="s">
        <v>4198</v>
      </c>
      <c r="E4" s="107">
        <f>SUMIFS('SEDS 2022'!F:F,'SEDS 2022'!$C:$C,$A4,'SEDS 2022'!$B:$B,$A$1)</f>
        <v>3445</v>
      </c>
      <c r="F4" s="107">
        <f>SUMIFS('SEDS 2022'!G:G,'SEDS 2022'!$C:$C,$A4,'SEDS 2022'!$B:$B,$A$1)</f>
        <v>3449</v>
      </c>
      <c r="G4" s="82">
        <f t="shared" ref="G4:G12" si="0">F4/E4</f>
        <v>1.0011611030478955</v>
      </c>
    </row>
    <row r="5" spans="1:8">
      <c r="A5" t="s">
        <v>3909</v>
      </c>
      <c r="C5" t="s">
        <v>4199</v>
      </c>
      <c r="D5" t="s">
        <v>4200</v>
      </c>
      <c r="E5" s="107">
        <f>SUMIFS('SEDS 2022'!F:F,'SEDS 2022'!$C:$C,$A5,'SEDS 2022'!$B:$B,$A$1)</f>
        <v>21419</v>
      </c>
      <c r="F5" s="107">
        <f>SUMIFS('SEDS 2022'!G:G,'SEDS 2022'!$C:$C,$A5,'SEDS 2022'!$B:$B,$A$1)</f>
        <v>21868</v>
      </c>
      <c r="G5" s="82">
        <f t="shared" si="0"/>
        <v>1.0209626966711798</v>
      </c>
    </row>
    <row r="6" spans="1:8">
      <c r="A6" t="s">
        <v>3916</v>
      </c>
      <c r="C6" t="s">
        <v>4201</v>
      </c>
      <c r="D6" t="s">
        <v>4202</v>
      </c>
      <c r="E6" s="107">
        <f>SUMIFS('SEDS 2022'!F:F,'SEDS 2022'!$C:$C,$A6,'SEDS 2022'!$B:$B,$A$1)</f>
        <v>4</v>
      </c>
      <c r="F6" s="107">
        <f>SUMIFS('SEDS 2022'!G:G,'SEDS 2022'!$C:$C,$A6,'SEDS 2022'!$B:$B,$A$1)</f>
        <v>4</v>
      </c>
      <c r="G6" s="82">
        <f t="shared" si="0"/>
        <v>1</v>
      </c>
    </row>
    <row r="7" spans="1:8">
      <c r="A7" t="s">
        <v>4070</v>
      </c>
      <c r="C7" t="s">
        <v>4203</v>
      </c>
      <c r="D7" t="s">
        <v>4204</v>
      </c>
      <c r="E7" s="107">
        <f>SUMIFS('SEDS 2022'!F:F,'SEDS 2022'!$C:$C,$A7,'SEDS 2022'!$B:$B,$A$1)</f>
        <v>21</v>
      </c>
      <c r="F7" s="107">
        <f>SUMIFS('SEDS 2022'!G:G,'SEDS 2022'!$C:$C,$A7,'SEDS 2022'!$B:$B,$A$1)</f>
        <v>22</v>
      </c>
      <c r="G7" s="82">
        <f t="shared" si="0"/>
        <v>1.0476190476190477</v>
      </c>
    </row>
    <row r="8" spans="1:8">
      <c r="A8" t="s">
        <v>3973</v>
      </c>
      <c r="B8" t="s">
        <v>3859</v>
      </c>
      <c r="C8" t="s">
        <v>4205</v>
      </c>
      <c r="D8" t="s">
        <v>4206</v>
      </c>
      <c r="E8" s="107">
        <f>SUMIFS('SEDS 2022'!F:F,'SEDS 2022'!$C:$C,$A8,'SEDS 2022'!$B:$B,$A$1)</f>
        <v>11603</v>
      </c>
      <c r="F8" s="107">
        <f>SUMIFS('SEDS 2022'!G:G,'SEDS 2022'!$C:$C,$A8,'SEDS 2022'!$B:$B,$A$1)</f>
        <v>11418</v>
      </c>
      <c r="G8" s="82">
        <f t="shared" si="0"/>
        <v>0.98405584762561404</v>
      </c>
      <c r="H8" t="s">
        <v>122</v>
      </c>
    </row>
    <row r="9" spans="1:8">
      <c r="A9" t="s">
        <v>4055</v>
      </c>
      <c r="C9" t="s">
        <v>4207</v>
      </c>
      <c r="D9" t="s">
        <v>4208</v>
      </c>
      <c r="E9" s="107">
        <f>SUMIFS('SEDS 2022'!F:F,'SEDS 2022'!$C:$C,$A9,'SEDS 2022'!$B:$B,$A$1)</f>
        <v>256</v>
      </c>
      <c r="F9" s="107">
        <f>SUMIFS('SEDS 2022'!G:G,'SEDS 2022'!$C:$C,$A9,'SEDS 2022'!$B:$B,$A$1)</f>
        <v>311</v>
      </c>
      <c r="G9" s="82">
        <f t="shared" si="0"/>
        <v>1.21484375</v>
      </c>
    </row>
    <row r="10" spans="1:8">
      <c r="A10" t="s">
        <v>4004</v>
      </c>
      <c r="C10" t="s">
        <v>4209</v>
      </c>
      <c r="D10" t="s">
        <v>4210</v>
      </c>
      <c r="E10" s="107">
        <f>SUMIFS('SEDS 2022'!F:F,'SEDS 2022'!$C:$C,$A10,'SEDS 2022'!$B:$B,$A$1)</f>
        <v>4330</v>
      </c>
      <c r="F10" s="107">
        <f>SUMIFS('SEDS 2022'!G:G,'SEDS 2022'!$C:$C,$A10,'SEDS 2022'!$B:$B,$A$1)</f>
        <v>4627</v>
      </c>
      <c r="G10" s="82">
        <f t="shared" si="0"/>
        <v>1.0685912240184758</v>
      </c>
    </row>
    <row r="11" spans="1:8">
      <c r="A11" t="s">
        <v>3892</v>
      </c>
      <c r="C11" t="s">
        <v>4211</v>
      </c>
      <c r="D11" t="s">
        <v>4212</v>
      </c>
      <c r="E11" s="107">
        <f>SUMIFS('SEDS 2022'!F:F,'SEDS 2022'!$C:$C,$A11,'SEDS 2022'!$B:$B,$A$1)</f>
        <v>118627</v>
      </c>
      <c r="F11" s="107">
        <f>SUMIFS('SEDS 2022'!G:G,'SEDS 2022'!$C:$C,$A11,'SEDS 2022'!$B:$B,$A$1)</f>
        <v>120355</v>
      </c>
      <c r="G11" s="82">
        <f t="shared" si="0"/>
        <v>1.0145666669476594</v>
      </c>
      <c r="H11" t="s">
        <v>124</v>
      </c>
    </row>
    <row r="12" spans="1:8">
      <c r="A12" t="s">
        <v>3993</v>
      </c>
      <c r="C12" t="s">
        <v>4213</v>
      </c>
      <c r="D12" t="s">
        <v>4214</v>
      </c>
      <c r="E12" s="107">
        <f>SUMIFS('SEDS 2022'!F:F,'SEDS 2022'!$C:$C,$A12,'SEDS 2022'!$B:$B,$A$1)</f>
        <v>295003</v>
      </c>
      <c r="F12" s="107">
        <f>SUMIFS('SEDS 2022'!G:G,'SEDS 2022'!$C:$C,$A12,'SEDS 2022'!$B:$B,$A$1)</f>
        <v>298398</v>
      </c>
      <c r="G12" s="82">
        <f t="shared" si="0"/>
        <v>1.0115083575421266</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1.0115083575421266</v>
      </c>
      <c r="E2">
        <f>$D$2*INDEX('AEO 2023 Table 7'!18:18,MATCH(E$1,'AEO 2023 Table 7'!1:1,0))/INDEX('AEO 2023 Table 7'!18:18,MATCH($D$1,'AEO 2023 Table 7'!1:1,0))</f>
        <v>1.0321635872644788</v>
      </c>
      <c r="F2">
        <f>$D$2*INDEX('AEO 2023 Table 7'!18:18,MATCH(F$1,'AEO 2023 Table 7'!1:1,0))/INDEX('AEO 2023 Table 7'!18:18,MATCH($D$1,'AEO 2023 Table 7'!1:1,0))</f>
        <v>1.0396869209523636</v>
      </c>
      <c r="G2">
        <f>$D$2*INDEX('AEO 2023 Table 7'!18:18,MATCH(G$1,'AEO 2023 Table 7'!1:1,0))/INDEX('AEO 2023 Table 7'!18:18,MATCH($D$1,'AEO 2023 Table 7'!1:1,0))</f>
        <v>1.0435480782283642</v>
      </c>
      <c r="H2">
        <f>$D$2*INDEX('AEO 2023 Table 7'!18:18,MATCH(H$1,'AEO 2023 Table 7'!1:1,0))/INDEX('AEO 2023 Table 7'!18:18,MATCH($D$1,'AEO 2023 Table 7'!1:1,0))</f>
        <v>1.0509754389799115</v>
      </c>
      <c r="I2">
        <f>$D$2*INDEX('AEO 2023 Table 7'!18:18,MATCH(I$1,'AEO 2023 Table 7'!1:1,0))/INDEX('AEO 2023 Table 7'!18:18,MATCH($D$1,'AEO 2023 Table 7'!1:1,0))</f>
        <v>1.0608284430795569</v>
      </c>
      <c r="J2">
        <f>$D$2*INDEX('AEO 2023 Table 7'!18:18,MATCH(J$1,'AEO 2023 Table 7'!1:1,0))/INDEX('AEO 2023 Table 7'!18:18,MATCH($D$1,'AEO 2023 Table 7'!1:1,0))</f>
        <v>1.069944148058495</v>
      </c>
      <c r="K2">
        <f>$D$2*INDEX('AEO 2023 Table 7'!18:18,MATCH(K$1,'AEO 2023 Table 7'!1:1,0))/INDEX('AEO 2023 Table 7'!18:18,MATCH($D$1,'AEO 2023 Table 7'!1:1,0))</f>
        <v>1.0770644818614448</v>
      </c>
      <c r="L2">
        <f>$D$2*INDEX('AEO 2023 Table 7'!18:18,MATCH(L$1,'AEO 2023 Table 7'!1:1,0))/INDEX('AEO 2023 Table 7'!18:18,MATCH($D$1,'AEO 2023 Table 7'!1:1,0))</f>
        <v>1.0824969054541747</v>
      </c>
      <c r="M2">
        <f>$D$2*INDEX('AEO 2023 Table 7'!18:18,MATCH(M$1,'AEO 2023 Table 7'!1:1,0))/INDEX('AEO 2023 Table 7'!18:18,MATCH($D$1,'AEO 2023 Table 7'!1:1,0))</f>
        <v>1.0870972725936907</v>
      </c>
      <c r="N2">
        <f>$D$2*INDEX('AEO 2023 Table 7'!18:18,MATCH(N$1,'AEO 2023 Table 7'!1:1,0))/INDEX('AEO 2023 Table 7'!18:18,MATCH($D$1,'AEO 2023 Table 7'!1:1,0))</f>
        <v>1.0909667679799011</v>
      </c>
      <c r="O2">
        <f>$D$2*INDEX('AEO 2023 Table 7'!18:18,MATCH(O$1,'AEO 2023 Table 7'!1:1,0))/INDEX('AEO 2023 Table 7'!18:18,MATCH($D$1,'AEO 2023 Table 7'!1:1,0))</f>
        <v>1.0965548329761996</v>
      </c>
      <c r="P2">
        <f>$D$2*INDEX('AEO 2023 Table 7'!18:18,MATCH(P$1,'AEO 2023 Table 7'!1:1,0))/INDEX('AEO 2023 Table 7'!18:18,MATCH($D$1,'AEO 2023 Table 7'!1:1,0))</f>
        <v>1.103690800291103</v>
      </c>
      <c r="Q2">
        <f>$D$2*INDEX('AEO 2023 Table 7'!18:18,MATCH(Q$1,'AEO 2023 Table 7'!1:1,0))/INDEX('AEO 2023 Table 7'!18:18,MATCH($D$1,'AEO 2023 Table 7'!1:1,0))</f>
        <v>1.1102079366739153</v>
      </c>
      <c r="R2">
        <f>$D$2*INDEX('AEO 2023 Table 7'!18:18,MATCH(R$1,'AEO 2023 Table 7'!1:1,0))/INDEX('AEO 2023 Table 7'!18:18,MATCH($D$1,'AEO 2023 Table 7'!1:1,0))</f>
        <v>1.1155026974907618</v>
      </c>
      <c r="S2">
        <f>$D$2*INDEX('AEO 2023 Table 7'!18:18,MATCH(S$1,'AEO 2023 Table 7'!1:1,0))/INDEX('AEO 2023 Table 7'!18:18,MATCH($D$1,'AEO 2023 Table 7'!1:1,0))</f>
        <v>1.1216560915532681</v>
      </c>
      <c r="T2">
        <f>$D$2*INDEX('AEO 2023 Table 7'!18:18,MATCH(T$1,'AEO 2023 Table 7'!1:1,0))/INDEX('AEO 2023 Table 7'!18:18,MATCH($D$1,'AEO 2023 Table 7'!1:1,0))</f>
        <v>1.1285995914633877</v>
      </c>
      <c r="U2">
        <f>$D$2*INDEX('AEO 2023 Table 7'!18:18,MATCH(U$1,'AEO 2023 Table 7'!1:1,0))/INDEX('AEO 2023 Table 7'!18:18,MATCH($D$1,'AEO 2023 Table 7'!1:1,0))</f>
        <v>1.1355954640832426</v>
      </c>
      <c r="V2">
        <f>$D$2*INDEX('AEO 2023 Table 7'!18:18,MATCH(V$1,'AEO 2023 Table 7'!1:1,0))/INDEX('AEO 2023 Table 7'!18:18,MATCH($D$1,'AEO 2023 Table 7'!1:1,0))</f>
        <v>1.1435865035684922</v>
      </c>
      <c r="W2">
        <f>$D$2*INDEX('AEO 2023 Table 7'!18:18,MATCH(W$1,'AEO 2023 Table 7'!1:1,0))/INDEX('AEO 2023 Table 7'!18:18,MATCH($D$1,'AEO 2023 Table 7'!1:1,0))</f>
        <v>1.1517750479037245</v>
      </c>
      <c r="X2">
        <f>$D$2*INDEX('AEO 2023 Table 7'!18:18,MATCH(X$1,'AEO 2023 Table 7'!1:1,0))/INDEX('AEO 2023 Table 7'!18:18,MATCH($D$1,'AEO 2023 Table 7'!1:1,0))</f>
        <v>1.1603145673393973</v>
      </c>
      <c r="Y2">
        <f>$D$2*INDEX('AEO 2023 Table 7'!18:18,MATCH(Y$1,'AEO 2023 Table 7'!1:1,0))/INDEX('AEO 2023 Table 7'!18:18,MATCH($D$1,'AEO 2023 Table 7'!1:1,0))</f>
        <v>1.1686081175044025</v>
      </c>
      <c r="Z2">
        <f>$D$2*INDEX('AEO 2023 Table 7'!18:18,MATCH(Z$1,'AEO 2023 Table 7'!1:1,0))/INDEX('AEO 2023 Table 7'!18:18,MATCH($D$1,'AEO 2023 Table 7'!1:1,0))</f>
        <v>1.1771965350221791</v>
      </c>
      <c r="AA2">
        <f>$D$2*INDEX('AEO 2023 Table 7'!18:18,MATCH(AA$1,'AEO 2023 Table 7'!1:1,0))/INDEX('AEO 2023 Table 7'!18:18,MATCH($D$1,'AEO 2023 Table 7'!1:1,0))</f>
        <v>1.1863266579092402</v>
      </c>
      <c r="AB2">
        <f>$D$2*INDEX('AEO 2023 Table 7'!18:18,MATCH(AB$1,'AEO 2023 Table 7'!1:1,0))/INDEX('AEO 2023 Table 7'!18:18,MATCH($D$1,'AEO 2023 Table 7'!1:1,0))</f>
        <v>1.1969348529538437</v>
      </c>
      <c r="AC2">
        <f>$D$2*INDEX('AEO 2023 Table 7'!18:18,MATCH(AC$1,'AEO 2023 Table 7'!1:1,0))/INDEX('AEO 2023 Table 7'!18:18,MATCH($D$1,'AEO 2023 Table 7'!1:1,0))</f>
        <v>1.2083234261693998</v>
      </c>
      <c r="AD2">
        <f>$D$2*INDEX('AEO 2023 Table 7'!18:18,MATCH(AD$1,'AEO 2023 Table 7'!1:1,0))/INDEX('AEO 2023 Table 7'!18:18,MATCH($D$1,'AEO 2023 Table 7'!1:1,0))</f>
        <v>1.2200730493757939</v>
      </c>
      <c r="AE2">
        <f>$D$2*INDEX('AEO 2023 Table 7'!18:18,MATCH(AE$1,'AEO 2023 Table 7'!1:1,0))/INDEX('AEO 2023 Table 7'!18:18,MATCH($D$1,'AEO 2023 Table 7'!1:1,0))</f>
        <v>1.2319772716330424</v>
      </c>
      <c r="AF2">
        <f>$D$2*INDEX('AEO 2023 Table 7'!18:18,MATCH(AF$1,'AEO 2023 Table 7'!1:1,0))/INDEX('AEO 2023 Table 7'!18:18,MATCH($D$1,'AEO 2023 Table 7'!1:1,0))</f>
        <v>1.2449686389552901</v>
      </c>
    </row>
    <row r="3" spans="1:32">
      <c r="A3" t="s">
        <v>124</v>
      </c>
      <c r="B3">
        <f>INDEX('AEO 2021 Table 7'!22:22,MATCH(B$1,'AEO 2021 Table 7'!1:1,0))/INDEX('AEO 2021 Table 7'!22:22,MATCH(B$1,'AEO 2021 Table 7'!1:1,0))</f>
        <v>1</v>
      </c>
      <c r="C3">
        <v>1</v>
      </c>
      <c r="D3" s="108">
        <f>'seds growth'!G11</f>
        <v>1.0145666669476594</v>
      </c>
      <c r="E3">
        <f>$D$3*INDEX('AEO 2023 Table 7'!22:22,MATCH(E$1,'AEO 2023 Table 7'!1:1,0))/INDEX('AEO 2023 Table 7'!22:22,MATCH($D$1,'AEO 2023 Table 7'!1:1,0))</f>
        <v>1.0805357656053642</v>
      </c>
      <c r="F3">
        <f>$D$3*INDEX('AEO 2023 Table 7'!22:22,MATCH(F$1,'AEO 2023 Table 7'!1:1,0))/INDEX('AEO 2023 Table 7'!22:22,MATCH($D$1,'AEO 2023 Table 7'!1:1,0))</f>
        <v>1.1180365200105071</v>
      </c>
      <c r="G3">
        <f>$D$3*INDEX('AEO 2023 Table 7'!22:22,MATCH(G$1,'AEO 2023 Table 7'!1:1,0))/INDEX('AEO 2023 Table 7'!22:22,MATCH($D$1,'AEO 2023 Table 7'!1:1,0))</f>
        <v>1.1412974996526686</v>
      </c>
      <c r="H3">
        <f>$D$3*INDEX('AEO 2023 Table 7'!22:22,MATCH(H$1,'AEO 2023 Table 7'!1:1,0))/INDEX('AEO 2023 Table 7'!22:22,MATCH($D$1,'AEO 2023 Table 7'!1:1,0))</f>
        <v>1.1582686147350014</v>
      </c>
      <c r="I3">
        <f>$D$3*INDEX('AEO 2023 Table 7'!22:22,MATCH(I$1,'AEO 2023 Table 7'!1:1,0))/INDEX('AEO 2023 Table 7'!22:22,MATCH($D$1,'AEO 2023 Table 7'!1:1,0))</f>
        <v>1.1710012455342735</v>
      </c>
      <c r="J3">
        <f>$D$3*INDEX('AEO 2023 Table 7'!22:22,MATCH(J$1,'AEO 2023 Table 7'!1:1,0))/INDEX('AEO 2023 Table 7'!22:22,MATCH($D$1,'AEO 2023 Table 7'!1:1,0))</f>
        <v>1.1807248152209646</v>
      </c>
      <c r="K3">
        <f>$D$3*INDEX('AEO 2023 Table 7'!22:22,MATCH(K$1,'AEO 2023 Table 7'!1:1,0))/INDEX('AEO 2023 Table 7'!22:22,MATCH($D$1,'AEO 2023 Table 7'!1:1,0))</f>
        <v>1.1879924757591054</v>
      </c>
      <c r="L3">
        <f>$D$3*INDEX('AEO 2023 Table 7'!22:22,MATCH(L$1,'AEO 2023 Table 7'!1:1,0))/INDEX('AEO 2023 Table 7'!22:22,MATCH($D$1,'AEO 2023 Table 7'!1:1,0))</f>
        <v>1.1933417853963373</v>
      </c>
      <c r="M3">
        <f>$D$3*INDEX('AEO 2023 Table 7'!22:22,MATCH(M$1,'AEO 2023 Table 7'!1:1,0))/INDEX('AEO 2023 Table 7'!22:22,MATCH($D$1,'AEO 2023 Table 7'!1:1,0))</f>
        <v>1.1970180979906477</v>
      </c>
      <c r="N3">
        <f>$D$3*INDEX('AEO 2023 Table 7'!22:22,MATCH(N$1,'AEO 2023 Table 7'!1:1,0))/INDEX('AEO 2023 Table 7'!22:22,MATCH($D$1,'AEO 2023 Table 7'!1:1,0))</f>
        <v>1.1999752031760964</v>
      </c>
      <c r="O3">
        <f>$D$3*INDEX('AEO 2023 Table 7'!22:22,MATCH(O$1,'AEO 2023 Table 7'!1:1,0))/INDEX('AEO 2023 Table 7'!22:22,MATCH($D$1,'AEO 2023 Table 7'!1:1,0))</f>
        <v>1.2026048171898645</v>
      </c>
      <c r="P3">
        <f>$D$3*INDEX('AEO 2023 Table 7'!22:22,MATCH(P$1,'AEO 2023 Table 7'!1:1,0))/INDEX('AEO 2023 Table 7'!22:22,MATCH($D$1,'AEO 2023 Table 7'!1:1,0))</f>
        <v>1.2051725882705575</v>
      </c>
      <c r="Q3">
        <f>$D$3*INDEX('AEO 2023 Table 7'!22:22,MATCH(Q$1,'AEO 2023 Table 7'!1:1,0))/INDEX('AEO 2023 Table 7'!22:22,MATCH($D$1,'AEO 2023 Table 7'!1:1,0))</f>
        <v>1.2072372148225379</v>
      </c>
      <c r="R3">
        <f>$D$3*INDEX('AEO 2023 Table 7'!22:22,MATCH(R$1,'AEO 2023 Table 7'!1:1,0))/INDEX('AEO 2023 Table 7'!22:22,MATCH($D$1,'AEO 2023 Table 7'!1:1,0))</f>
        <v>1.2090096485486139</v>
      </c>
      <c r="S3">
        <f>$D$3*INDEX('AEO 2023 Table 7'!22:22,MATCH(S$1,'AEO 2023 Table 7'!1:1,0))/INDEX('AEO 2023 Table 7'!22:22,MATCH($D$1,'AEO 2023 Table 7'!1:1,0))</f>
        <v>1.2105518942743556</v>
      </c>
      <c r="T3">
        <f>$D$3*INDEX('AEO 2023 Table 7'!22:22,MATCH(T$1,'AEO 2023 Table 7'!1:1,0))/INDEX('AEO 2023 Table 7'!22:22,MATCH($D$1,'AEO 2023 Table 7'!1:1,0))</f>
        <v>1.2112668693508493</v>
      </c>
      <c r="U3">
        <f>$D$3*INDEX('AEO 2023 Table 7'!22:22,MATCH(U$1,'AEO 2023 Table 7'!1:1,0))/INDEX('AEO 2023 Table 7'!22:22,MATCH($D$1,'AEO 2023 Table 7'!1:1,0))</f>
        <v>1.2115580966036588</v>
      </c>
      <c r="V3">
        <f>$D$3*INDEX('AEO 2023 Table 7'!22:22,MATCH(V$1,'AEO 2023 Table 7'!1:1,0))/INDEX('AEO 2023 Table 7'!22:22,MATCH($D$1,'AEO 2023 Table 7'!1:1,0))</f>
        <v>1.211554743116263</v>
      </c>
      <c r="W3">
        <f>$D$3*INDEX('AEO 2023 Table 7'!22:22,MATCH(W$1,'AEO 2023 Table 7'!1:1,0))/INDEX('AEO 2023 Table 7'!22:22,MATCH($D$1,'AEO 2023 Table 7'!1:1,0))</f>
        <v>1.2112517786575692</v>
      </c>
      <c r="X3">
        <f>$D$3*INDEX('AEO 2023 Table 7'!22:22,MATCH(X$1,'AEO 2023 Table 7'!1:1,0))/INDEX('AEO 2023 Table 7'!22:22,MATCH($D$1,'AEO 2023 Table 7'!1:1,0))</f>
        <v>1.2107931025280969</v>
      </c>
      <c r="Y3">
        <f>$D$3*INDEX('AEO 2023 Table 7'!22:22,MATCH(Y$1,'AEO 2023 Table 7'!1:1,0))/INDEX('AEO 2023 Table 7'!22:22,MATCH($D$1,'AEO 2023 Table 7'!1:1,0))</f>
        <v>1.2099060935482087</v>
      </c>
      <c r="Z3">
        <f>$D$3*INDEX('AEO 2023 Table 7'!22:22,MATCH(Z$1,'AEO 2023 Table 7'!1:1,0))/INDEX('AEO 2023 Table 7'!22:22,MATCH($D$1,'AEO 2023 Table 7'!1:1,0))</f>
        <v>1.2090428191644562</v>
      </c>
      <c r="AA3">
        <f>$D$3*INDEX('AEO 2023 Table 7'!22:22,MATCH(AA$1,'AEO 2023 Table 7'!1:1,0))/INDEX('AEO 2023 Table 7'!22:22,MATCH($D$1,'AEO 2023 Table 7'!1:1,0))</f>
        <v>1.2080129747490143</v>
      </c>
      <c r="AB3">
        <f>$D$3*INDEX('AEO 2023 Table 7'!22:22,MATCH(AB$1,'AEO 2023 Table 7'!1:1,0))/INDEX('AEO 2023 Table 7'!22:22,MATCH($D$1,'AEO 2023 Table 7'!1:1,0))</f>
        <v>1.2073242089110798</v>
      </c>
      <c r="AC3">
        <f>$D$3*INDEX('AEO 2023 Table 7'!22:22,MATCH(AC$1,'AEO 2023 Table 7'!1:1,0))/INDEX('AEO 2023 Table 7'!22:22,MATCH($D$1,'AEO 2023 Table 7'!1:1,0))</f>
        <v>1.206134501438739</v>
      </c>
      <c r="AD3">
        <f>$D$3*INDEX('AEO 2023 Table 7'!22:22,MATCH(AD$1,'AEO 2023 Table 7'!1:1,0))/INDEX('AEO 2023 Table 7'!22:22,MATCH($D$1,'AEO 2023 Table 7'!1:1,0))</f>
        <v>1.2050450169845286</v>
      </c>
      <c r="AE3">
        <f>$D$3*INDEX('AEO 2023 Table 7'!22:22,MATCH(AE$1,'AEO 2023 Table 7'!1:1,0))/INDEX('AEO 2023 Table 7'!22:22,MATCH($D$1,'AEO 2023 Table 7'!1:1,0))</f>
        <v>1.2037421177488363</v>
      </c>
      <c r="AF3">
        <f>$D$3*INDEX('AEO 2023 Table 7'!22:22,MATCH(AF$1,'AEO 2023 Table 7'!1:1,0))/INDEX('AEO 2023 Table 7'!22:22,MATCH($D$1,'AEO 2023 Table 7'!1:1,0))</f>
        <v>1.2026064072054399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0.98405584762561404</v>
      </c>
      <c r="E4">
        <f>$D$4*'AEO 2023 Table 7'!G65/'AEO 2023 Table 7'!$F$65*'calibration multiplier'!$E$3</f>
        <v>1.056157007915008</v>
      </c>
      <c r="F4">
        <f>$D$4*'AEO 2023 Table 7'!H65/'AEO 2023 Table 7'!$F$65*'calibration multiplier'!$E$3</f>
        <v>1.0712664422403591</v>
      </c>
      <c r="G4">
        <f>$D$4*'AEO 2023 Table 7'!I65/'AEO 2023 Table 7'!$F$65*'calibration multiplier'!$E$3</f>
        <v>1.0733407198747071</v>
      </c>
      <c r="H4">
        <f>$D$4*'AEO 2023 Table 7'!J65/'AEO 2023 Table 7'!$F$65*'calibration multiplier'!$E$3</f>
        <v>1.0869586966186922</v>
      </c>
      <c r="I4">
        <f>$D$4*'AEO 2023 Table 7'!K65/'AEO 2023 Table 7'!$F$65*'calibration multiplier'!$E$3</f>
        <v>1.1004158712034806</v>
      </c>
      <c r="J4">
        <f>$D$4*'AEO 2023 Table 7'!L65/'AEO 2023 Table 7'!$F$65*'calibration multiplier'!$E$3</f>
        <v>1.111062870062927</v>
      </c>
      <c r="K4">
        <f>$D$4*'AEO 2023 Table 7'!M65/'AEO 2023 Table 7'!$F$65*'calibration multiplier'!$E$3</f>
        <v>1.1189822008551336</v>
      </c>
      <c r="L4">
        <f>$D$4*'AEO 2023 Table 7'!N65/'AEO 2023 Table 7'!$F$65*'calibration multiplier'!$E$3</f>
        <v>1.1245400571435107</v>
      </c>
      <c r="M4">
        <f>$D$4*'AEO 2023 Table 7'!O65/'AEO 2023 Table 7'!$F$65*'calibration multiplier'!$E$3</f>
        <v>1.1301031798781496</v>
      </c>
      <c r="N4">
        <f>$D$4*'AEO 2023 Table 7'!P65/'AEO 2023 Table 7'!$F$65*'calibration multiplier'!$E$3</f>
        <v>1.1389346591629148</v>
      </c>
      <c r="O4">
        <f>$D$4*'AEO 2023 Table 7'!Q65/'AEO 2023 Table 7'!$F$65*'calibration multiplier'!$E$3</f>
        <v>1.1482425762861723</v>
      </c>
      <c r="P4">
        <f>$D$4*'AEO 2023 Table 7'!R65/'AEO 2023 Table 7'!$F$65*'calibration multiplier'!$E$3</f>
        <v>1.1566530909664043</v>
      </c>
      <c r="Q4">
        <f>$D$4*'AEO 2023 Table 7'!S65/'AEO 2023 Table 7'!$F$65*'calibration multiplier'!$E$3</f>
        <v>1.1666667118887544</v>
      </c>
      <c r="R4">
        <f>$D$4*'AEO 2023 Table 7'!T65/'AEO 2023 Table 7'!$F$65*'calibration multiplier'!$E$3</f>
        <v>1.1796225207894113</v>
      </c>
      <c r="S4">
        <f>$D$4*'AEO 2023 Table 7'!U65/'AEO 2023 Table 7'!$F$65*'calibration multiplier'!$E$3</f>
        <v>1.1950953399068325</v>
      </c>
      <c r="T4">
        <f>$D$4*'AEO 2023 Table 7'!V65/'AEO 2023 Table 7'!$F$65*'calibration multiplier'!$E$3</f>
        <v>1.2113430288175857</v>
      </c>
      <c r="U4">
        <f>$D$4*'AEO 2023 Table 7'!W65/'AEO 2023 Table 7'!$F$65*'calibration multiplier'!$E$3</f>
        <v>1.2283066033235381</v>
      </c>
      <c r="V4">
        <f>$D$4*'AEO 2023 Table 7'!X65/'AEO 2023 Table 7'!$F$65*'calibration multiplier'!$E$3</f>
        <v>1.2480227737423695</v>
      </c>
      <c r="W4">
        <f>$D$4*'AEO 2023 Table 7'!Y65/'AEO 2023 Table 7'!$F$65*'calibration multiplier'!$E$3</f>
        <v>1.2668973660485514</v>
      </c>
      <c r="X4">
        <f>$D$4*'AEO 2023 Table 7'!Z65/'AEO 2023 Table 7'!$F$65*'calibration multiplier'!$E$3</f>
        <v>1.2861005846014752</v>
      </c>
      <c r="Y4">
        <f>$D$4*'AEO 2023 Table 7'!AA65/'AEO 2023 Table 7'!$F$65*'calibration multiplier'!$E$3</f>
        <v>1.3055959153737247</v>
      </c>
      <c r="Z4">
        <f>$D$4*'AEO 2023 Table 7'!AB65/'AEO 2023 Table 7'!$F$65*'calibration multiplier'!$E$3</f>
        <v>1.3250413904546952</v>
      </c>
      <c r="AA4">
        <f>$D$4*'AEO 2023 Table 7'!AC65/'AEO 2023 Table 7'!$F$65*'calibration multiplier'!$E$3</f>
        <v>1.3439686472234962</v>
      </c>
      <c r="AB4">
        <f>$D$4*'AEO 2023 Table 7'!AD65/'AEO 2023 Table 7'!$F$65*'calibration multiplier'!$E$3</f>
        <v>1.362406475586359</v>
      </c>
      <c r="AC4">
        <f>$D$4*'AEO 2023 Table 7'!AE65/'AEO 2023 Table 7'!$F$65*'calibration multiplier'!$E$3</f>
        <v>1.3821746082749744</v>
      </c>
      <c r="AD4">
        <f>$D$4*'AEO 2023 Table 7'!AF65/'AEO 2023 Table 7'!$F$65*'calibration multiplier'!$E$3</f>
        <v>1.4021400571502016</v>
      </c>
      <c r="AE4">
        <f>$D$4*'AEO 2023 Table 7'!AG65/'AEO 2023 Table 7'!$F$65*'calibration multiplier'!$E$3</f>
        <v>1.42181795805953</v>
      </c>
      <c r="AF4">
        <f>$D$4*'AEO 2023 Table 7'!AH65/'AEO 2023 Table 7'!$F$65*'calibration multiplier'!$E$3</f>
        <v>1.443763941825644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1.0115083575421266</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1.0093473987857047</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1.0076487092106639</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1.0138695752376288</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1.0243543853815955</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1.0331863823675458</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1.0410354880985524</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1.0483011501878188</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1.0560745186830982</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1.0651736981479745</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1.0780141742544787</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1.0902409749322077</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1.1016475049324157</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1.1141153071056586</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1.1254359216930374</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1.1389963492593529</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1.1525815506878223</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1.1653533592769212</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1.1797710818658667</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1.1948001389454936</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1.2101508724727774</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1.2251347140559707</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1.239423092353251</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1.2535250569318321</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1.2690940776063178</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1.2852352678964618</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1.3007096191582899</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1.317222711597005</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1.3362990800799115</v>
      </c>
    </row>
    <row r="3" spans="1:32">
      <c r="A3" t="s">
        <v>124</v>
      </c>
      <c r="B3">
        <v>1</v>
      </c>
      <c r="C3">
        <v>1</v>
      </c>
      <c r="D3" s="108">
        <f>'seds growth'!G11</f>
        <v>1.0145666669476594</v>
      </c>
      <c r="E3">
        <f>$D$3*INDEX('AEO 2023 Table 49'!50:50,MATCH(E1,'AEO 2023 Table 49'!13:13,0))/INDEX('AEO 2023 Table 49'!50:50,MATCH($D$1,'AEO 2023 Table 49'!13:13,0))</f>
        <v>0.99868880602150167</v>
      </c>
      <c r="F3">
        <f>$D$3*INDEX('AEO 2023 Table 49'!50:50,MATCH(F1,'AEO 2023 Table 49'!13:13,0))/INDEX('AEO 2023 Table 49'!50:50,MATCH($D$1,'AEO 2023 Table 49'!13:13,0))</f>
        <v>0.98621231700596246</v>
      </c>
      <c r="G3">
        <f>$D$3*INDEX('AEO 2023 Table 49'!50:50,MATCH(G1,'AEO 2023 Table 49'!13:13,0))/INDEX('AEO 2023 Table 49'!50:50,MATCH($D$1,'AEO 2023 Table 49'!13:13,0))</f>
        <v>0.98522598243029291</v>
      </c>
      <c r="H3">
        <f>$D$3*INDEX('AEO 2023 Table 49'!50:50,MATCH(H1,'AEO 2023 Table 49'!13:13,0))/INDEX('AEO 2023 Table 49'!50:50,MATCH($D$1,'AEO 2023 Table 49'!13:13,0))</f>
        <v>0.9913970655348967</v>
      </c>
      <c r="I3">
        <f>$D$3*INDEX('AEO 2023 Table 49'!50:50,MATCH(I1,'AEO 2023 Table 49'!13:13,0))/INDEX('AEO 2023 Table 49'!50:50,MATCH($D$1,'AEO 2023 Table 49'!13:13,0))</f>
        <v>0.99578743123394775</v>
      </c>
      <c r="J3">
        <f>$D$3*INDEX('AEO 2023 Table 49'!50:50,MATCH(J1,'AEO 2023 Table 49'!13:13,0))/INDEX('AEO 2023 Table 49'!50:50,MATCH($D$1,'AEO 2023 Table 49'!13:13,0))</f>
        <v>0.99897424809029234</v>
      </c>
      <c r="K3">
        <f>$D$3*INDEX('AEO 2023 Table 49'!50:50,MATCH(K1,'AEO 2023 Table 49'!13:13,0))/INDEX('AEO 2023 Table 49'!50:50,MATCH($D$1,'AEO 2023 Table 49'!13:13,0))</f>
        <v>0.99961287160279311</v>
      </c>
      <c r="L3">
        <f>$D$3*INDEX('AEO 2023 Table 49'!50:50,MATCH(L1,'AEO 2023 Table 49'!13:13,0))/INDEX('AEO 2023 Table 49'!50:50,MATCH($D$1,'AEO 2023 Table 49'!13:13,0))</f>
        <v>0.99984332766399797</v>
      </c>
      <c r="M3">
        <f>$D$3*INDEX('AEO 2023 Table 49'!50:50,MATCH(M1,'AEO 2023 Table 49'!13:13,0))/INDEX('AEO 2023 Table 49'!50:50,MATCH($D$1,'AEO 2023 Table 49'!13:13,0))</f>
        <v>1.0001062424018088</v>
      </c>
      <c r="N3">
        <f>$D$3*INDEX('AEO 2023 Table 49'!50:50,MATCH(N1,'AEO 2023 Table 49'!13:13,0))/INDEX('AEO 2023 Table 49'!50:50,MATCH($D$1,'AEO 2023 Table 49'!13:13,0))</f>
        <v>1.0023630348694863</v>
      </c>
      <c r="O3">
        <f>$D$3*INDEX('AEO 2023 Table 49'!50:50,MATCH(O1,'AEO 2023 Table 49'!13:13,0))/INDEX('AEO 2023 Table 49'!50:50,MATCH($D$1,'AEO 2023 Table 49'!13:13,0))</f>
        <v>1.0023458965145755</v>
      </c>
      <c r="P3">
        <f>$D$3*INDEX('AEO 2023 Table 49'!50:50,MATCH(P1,'AEO 2023 Table 49'!13:13,0))/INDEX('AEO 2023 Table 49'!50:50,MATCH($D$1,'AEO 2023 Table 49'!13:13,0))</f>
        <v>0.99961808691598786</v>
      </c>
      <c r="Q3">
        <f>$D$3*INDEX('AEO 2023 Table 49'!50:50,MATCH(Q1,'AEO 2023 Table 49'!13:13,0))/INDEX('AEO 2023 Table 49'!50:50,MATCH($D$1,'AEO 2023 Table 49'!13:13,0))</f>
        <v>0.9973405905775109</v>
      </c>
      <c r="R3">
        <f>$D$3*INDEX('AEO 2023 Table 49'!50:50,MATCH(R1,'AEO 2023 Table 49'!13:13,0))/INDEX('AEO 2023 Table 49'!50:50,MATCH($D$1,'AEO 2023 Table 49'!13:13,0))</f>
        <v>0.99334158501969916</v>
      </c>
      <c r="S3">
        <f>$D$3*INDEX('AEO 2023 Table 49'!50:50,MATCH(S1,'AEO 2023 Table 49'!13:13,0))/INDEX('AEO 2023 Table 49'!50:50,MATCH($D$1,'AEO 2023 Table 49'!13:13,0))</f>
        <v>0.99256160535445592</v>
      </c>
      <c r="T3">
        <f>$D$3*INDEX('AEO 2023 Table 49'!50:50,MATCH(T1,'AEO 2023 Table 49'!13:13,0))/INDEX('AEO 2023 Table 49'!50:50,MATCH($D$1,'AEO 2023 Table 49'!13:13,0))</f>
        <v>0.99249825639407818</v>
      </c>
      <c r="U3">
        <f>$D$3*INDEX('AEO 2023 Table 49'!50:50,MATCH(U1,'AEO 2023 Table 49'!13:13,0))/INDEX('AEO 2023 Table 49'!50:50,MATCH($D$1,'AEO 2023 Table 49'!13:13,0))</f>
        <v>0.99133429725975486</v>
      </c>
      <c r="V3">
        <f>$D$3*INDEX('AEO 2023 Table 49'!50:50,MATCH(V1,'AEO 2023 Table 49'!13:13,0))/INDEX('AEO 2023 Table 49'!50:50,MATCH($D$1,'AEO 2023 Table 49'!13:13,0))</f>
        <v>0.99123600407288226</v>
      </c>
      <c r="W3">
        <f>$D$3*INDEX('AEO 2023 Table 49'!50:50,MATCH(W1,'AEO 2023 Table 49'!13:13,0))/INDEX('AEO 2023 Table 49'!50:50,MATCH($D$1,'AEO 2023 Table 49'!13:13,0))</f>
        <v>0.9904242278207418</v>
      </c>
      <c r="X3">
        <f>$D$3*INDEX('AEO 2023 Table 49'!50:50,MATCH(X1,'AEO 2023 Table 49'!13:13,0))/INDEX('AEO 2023 Table 49'!50:50,MATCH($D$1,'AEO 2023 Table 49'!13:13,0))</f>
        <v>0.99025339239508137</v>
      </c>
      <c r="Y3">
        <f>$D$3*INDEX('AEO 2023 Table 49'!50:50,MATCH(Y1,'AEO 2023 Table 49'!13:13,0))/INDEX('AEO 2023 Table 49'!50:50,MATCH($D$1,'AEO 2023 Table 49'!13:13,0))</f>
        <v>0.98947987624494238</v>
      </c>
      <c r="Z3">
        <f>$D$3*INDEX('AEO 2023 Table 49'!50:50,MATCH(Z1,'AEO 2023 Table 49'!13:13,0))/INDEX('AEO 2023 Table 49'!50:50,MATCH($D$1,'AEO 2023 Table 49'!13:13,0))</f>
        <v>0.98806144130310791</v>
      </c>
      <c r="AA3">
        <f>$D$3*INDEX('AEO 2023 Table 49'!50:50,MATCH(AA1,'AEO 2023 Table 49'!13:13,0))/INDEX('AEO 2023 Table 49'!50:50,MATCH($D$1,'AEO 2023 Table 49'!13:13,0))</f>
        <v>0.98592546935328262</v>
      </c>
      <c r="AB3">
        <f>$D$3*INDEX('AEO 2023 Table 49'!50:50,MATCH(AB1,'AEO 2023 Table 49'!13:13,0))/INDEX('AEO 2023 Table 49'!50:50,MATCH($D$1,'AEO 2023 Table 49'!13:13,0))</f>
        <v>0.98372912784676747</v>
      </c>
      <c r="AC3">
        <f>$D$3*INDEX('AEO 2023 Table 49'!50:50,MATCH(AC1,'AEO 2023 Table 49'!13:13,0))/INDEX('AEO 2023 Table 49'!50:50,MATCH($D$1,'AEO 2023 Table 49'!13:13,0))</f>
        <v>0.98089358214251532</v>
      </c>
      <c r="AD3">
        <f>$D$3*INDEX('AEO 2023 Table 49'!50:50,MATCH(AD1,'AEO 2023 Table 49'!13:13,0))/INDEX('AEO 2023 Table 49'!50:50,MATCH($D$1,'AEO 2023 Table 49'!13:13,0))</f>
        <v>0.977674306609565</v>
      </c>
      <c r="AE3">
        <f>$D$3*INDEX('AEO 2023 Table 49'!50:50,MATCH(AE1,'AEO 2023 Table 49'!13:13,0))/INDEX('AEO 2023 Table 49'!50:50,MATCH($D$1,'AEO 2023 Table 49'!13:13,0))</f>
        <v>0.97630837212542732</v>
      </c>
      <c r="AF3">
        <f>$D$3*INDEX('AEO 2023 Table 49'!50:50,MATCH(AF1,'AEO 2023 Table 49'!13:13,0))/INDEX('AEO 2023 Table 49'!50:50,MATCH($D$1,'AEO 2023 Table 49'!13:13,0))</f>
        <v>0.97614722383197561</v>
      </c>
    </row>
    <row r="4" spans="1:32">
      <c r="A4" t="s">
        <v>122</v>
      </c>
      <c r="B4">
        <v>1</v>
      </c>
      <c r="C4">
        <v>1</v>
      </c>
      <c r="D4" s="108">
        <f>'seds growth'!G8</f>
        <v>0.98405584762561404</v>
      </c>
      <c r="E4">
        <f>$D$4*'AEO 2023 Table 7'!G65/'AEO 2023 Table 7'!$F$65</f>
        <v>1.056157007915008</v>
      </c>
      <c r="F4">
        <f>$D$4*'AEO 2023 Table 7'!H65/'AEO 2023 Table 7'!$F$65</f>
        <v>1.0712664422403591</v>
      </c>
      <c r="G4">
        <f>$D$4*'AEO 2023 Table 7'!I65/'AEO 2023 Table 7'!$F$65</f>
        <v>1.0733407198747071</v>
      </c>
      <c r="H4">
        <f>$D$4*'AEO 2023 Table 7'!J65/'AEO 2023 Table 7'!$F$65</f>
        <v>1.0869586966186922</v>
      </c>
      <c r="I4">
        <f>$D$4*'AEO 2023 Table 7'!K65/'AEO 2023 Table 7'!$F$65</f>
        <v>1.1004158712034806</v>
      </c>
      <c r="J4">
        <f>$D$4*'AEO 2023 Table 7'!L65/'AEO 2023 Table 7'!$F$65</f>
        <v>1.111062870062927</v>
      </c>
      <c r="K4">
        <f>$D$4*'AEO 2023 Table 7'!M65/'AEO 2023 Table 7'!$F$65</f>
        <v>1.1189822008551336</v>
      </c>
      <c r="L4">
        <f>$D$4*'AEO 2023 Table 7'!N65/'AEO 2023 Table 7'!$F$65</f>
        <v>1.1245400571435107</v>
      </c>
      <c r="M4">
        <f>$D$4*'AEO 2023 Table 7'!O65/'AEO 2023 Table 7'!$F$65</f>
        <v>1.1301031798781496</v>
      </c>
      <c r="N4">
        <f>$D$4*'AEO 2023 Table 7'!P65/'AEO 2023 Table 7'!$F$65</f>
        <v>1.1389346591629148</v>
      </c>
      <c r="O4">
        <f>$D$4*'AEO 2023 Table 7'!Q65/'AEO 2023 Table 7'!$F$65</f>
        <v>1.1482425762861723</v>
      </c>
      <c r="P4">
        <f>$D$4*'AEO 2023 Table 7'!R65/'AEO 2023 Table 7'!$F$65</f>
        <v>1.1566530909664043</v>
      </c>
      <c r="Q4">
        <f>$D$4*'AEO 2023 Table 7'!S65/'AEO 2023 Table 7'!$F$65</f>
        <v>1.1666667118887544</v>
      </c>
      <c r="R4">
        <f>$D$4*'AEO 2023 Table 7'!T65/'AEO 2023 Table 7'!$F$65</f>
        <v>1.1796225207894113</v>
      </c>
      <c r="S4">
        <f>$D$4*'AEO 2023 Table 7'!U65/'AEO 2023 Table 7'!$F$65</f>
        <v>1.1950953399068325</v>
      </c>
      <c r="T4">
        <f>$D$4*'AEO 2023 Table 7'!V65/'AEO 2023 Table 7'!$F$65</f>
        <v>1.2113430288175857</v>
      </c>
      <c r="U4">
        <f>$D$4*'AEO 2023 Table 7'!W65/'AEO 2023 Table 7'!$F$65</f>
        <v>1.2283066033235381</v>
      </c>
      <c r="V4">
        <f>$D$4*'AEO 2023 Table 7'!X65/'AEO 2023 Table 7'!$F$65</f>
        <v>1.2480227737423695</v>
      </c>
      <c r="W4">
        <f>$D$4*'AEO 2023 Table 7'!Y65/'AEO 2023 Table 7'!$F$65</f>
        <v>1.2668973660485514</v>
      </c>
      <c r="X4">
        <f>$D$4*'AEO 2023 Table 7'!Z65/'AEO 2023 Table 7'!$F$65</f>
        <v>1.2861005846014752</v>
      </c>
      <c r="Y4">
        <f>$D$4*'AEO 2023 Table 7'!AA65/'AEO 2023 Table 7'!$F$65</f>
        <v>1.3055959153737247</v>
      </c>
      <c r="Z4">
        <f>$D$4*'AEO 2023 Table 7'!AB65/'AEO 2023 Table 7'!$F$65</f>
        <v>1.3250413904546952</v>
      </c>
      <c r="AA4">
        <f>$D$4*'AEO 2023 Table 7'!AC65/'AEO 2023 Table 7'!$F$65</f>
        <v>1.3439686472234962</v>
      </c>
      <c r="AB4">
        <f>$D$4*'AEO 2023 Table 7'!AD65/'AEO 2023 Table 7'!$F$65</f>
        <v>1.362406475586359</v>
      </c>
      <c r="AC4">
        <f>$D$4*'AEO 2023 Table 7'!AE65/'AEO 2023 Table 7'!$F$65</f>
        <v>1.3821746082749744</v>
      </c>
      <c r="AD4">
        <f>$D$4*'AEO 2023 Table 7'!AF65/'AEO 2023 Table 7'!$F$65</f>
        <v>1.4021400571502016</v>
      </c>
      <c r="AE4">
        <f>$D$4*'AEO 2023 Table 7'!AG65/'AEO 2023 Table 7'!$F$65</f>
        <v>1.42181795805953</v>
      </c>
      <c r="AF4">
        <f>$D$4*'AEO 2023 Table 7'!AH65/'AEO 2023 Table 7'!$F$65</f>
        <v>1.443763941825644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1.0115083575421266</v>
      </c>
      <c r="E2" s="108">
        <f>'growth rates from 2022 psgr'!E2</f>
        <v>1.0321635872644788</v>
      </c>
      <c r="F2" s="108">
        <f>'growth rates from 2022 psgr'!F2</f>
        <v>1.0396869209523636</v>
      </c>
      <c r="G2" s="108">
        <f>'growth rates from 2022 psgr'!G2</f>
        <v>1.0435480782283642</v>
      </c>
      <c r="H2" s="108">
        <f>'growth rates from 2022 psgr'!H2</f>
        <v>1.0509754389799115</v>
      </c>
      <c r="I2" s="108">
        <f>'growth rates from 2022 psgr'!I2</f>
        <v>1.0608284430795569</v>
      </c>
      <c r="J2" s="108">
        <f>'growth rates from 2022 psgr'!J2</f>
        <v>1.069944148058495</v>
      </c>
      <c r="K2" s="108">
        <f>'growth rates from 2022 psgr'!K2</f>
        <v>1.0770644818614448</v>
      </c>
      <c r="L2" s="108">
        <f>'growth rates from 2022 psgr'!L2</f>
        <v>1.0824969054541747</v>
      </c>
      <c r="M2" s="108">
        <f>'growth rates from 2022 psgr'!M2</f>
        <v>1.0870972725936907</v>
      </c>
      <c r="N2" s="108">
        <f>'growth rates from 2022 psgr'!N2</f>
        <v>1.0909667679799011</v>
      </c>
      <c r="O2" s="108">
        <f>'growth rates from 2022 psgr'!O2</f>
        <v>1.0965548329761996</v>
      </c>
      <c r="P2" s="108">
        <f>'growth rates from 2022 psgr'!P2</f>
        <v>1.103690800291103</v>
      </c>
      <c r="Q2" s="108">
        <f>'growth rates from 2022 psgr'!Q2</f>
        <v>1.1102079366739153</v>
      </c>
      <c r="R2" s="108">
        <f>'growth rates from 2022 psgr'!R2</f>
        <v>1.1155026974907618</v>
      </c>
      <c r="S2" s="108">
        <f>'growth rates from 2022 psgr'!S2</f>
        <v>1.1216560915532681</v>
      </c>
      <c r="T2" s="108">
        <f>'growth rates from 2022 psgr'!T2</f>
        <v>1.1285995914633877</v>
      </c>
      <c r="U2" s="108">
        <f>'growth rates from 2022 psgr'!U2</f>
        <v>1.1355954640832426</v>
      </c>
      <c r="V2" s="108">
        <f>'growth rates from 2022 psgr'!V2</f>
        <v>1.1435865035684922</v>
      </c>
      <c r="W2" s="108">
        <f>'growth rates from 2022 psgr'!W2</f>
        <v>1.1517750479037245</v>
      </c>
      <c r="X2" s="108">
        <f>'growth rates from 2022 psgr'!X2</f>
        <v>1.1603145673393973</v>
      </c>
      <c r="Y2" s="108">
        <f>'growth rates from 2022 psgr'!Y2</f>
        <v>1.1686081175044025</v>
      </c>
      <c r="Z2" s="108">
        <f>'growth rates from 2022 psgr'!Z2</f>
        <v>1.1771965350221791</v>
      </c>
      <c r="AA2" s="108">
        <f>'growth rates from 2022 psgr'!AA2</f>
        <v>1.1863266579092402</v>
      </c>
      <c r="AB2" s="108">
        <f>'growth rates from 2022 psgr'!AB2</f>
        <v>1.1969348529538437</v>
      </c>
      <c r="AC2" s="108">
        <f>'growth rates from 2022 psgr'!AC2</f>
        <v>1.2083234261693998</v>
      </c>
      <c r="AD2" s="108">
        <f>'growth rates from 2022 psgr'!AD2</f>
        <v>1.2200730493757939</v>
      </c>
      <c r="AE2" s="108">
        <f>'growth rates from 2022 psgr'!AE2</f>
        <v>1.2319772716330424</v>
      </c>
      <c r="AF2" s="108">
        <f>'growth rates from 2022 psgr'!AF2</f>
        <v>1.2449686389552901</v>
      </c>
    </row>
    <row r="3" spans="1:32">
      <c r="A3" t="s">
        <v>124</v>
      </c>
      <c r="B3">
        <f>INDEX('AEO 2021 Table 7'!22:22,MATCH(B$1,'AEO 2021 Table 7'!1:1,0))/INDEX('AEO 2021 Table 7'!22:22,MATCH(B$1,'AEO 2021 Table 7'!1:1,0))</f>
        <v>1</v>
      </c>
      <c r="C3">
        <v>1</v>
      </c>
      <c r="D3" s="108">
        <f>'growth rates from 2022 psgr'!D3</f>
        <v>1.0145666669476594</v>
      </c>
      <c r="E3" s="108">
        <f>'growth rates from 2022 psgr'!E3</f>
        <v>1.0805357656053642</v>
      </c>
      <c r="F3" s="108">
        <f>'growth rates from 2022 psgr'!F3</f>
        <v>1.1180365200105071</v>
      </c>
      <c r="G3" s="108">
        <f>'growth rates from 2022 psgr'!G3</f>
        <v>1.1412974996526686</v>
      </c>
      <c r="H3" s="108">
        <f>'growth rates from 2022 psgr'!H3</f>
        <v>1.1582686147350014</v>
      </c>
      <c r="I3" s="108">
        <f>'growth rates from 2022 psgr'!I3</f>
        <v>1.1710012455342735</v>
      </c>
      <c r="J3" s="108">
        <f>'growth rates from 2022 psgr'!J3</f>
        <v>1.1807248152209646</v>
      </c>
      <c r="K3" s="108">
        <f>'growth rates from 2022 psgr'!K3</f>
        <v>1.1879924757591054</v>
      </c>
      <c r="L3" s="108">
        <f>'growth rates from 2022 psgr'!L3</f>
        <v>1.1933417853963373</v>
      </c>
      <c r="M3" s="108">
        <f>'growth rates from 2022 psgr'!M3</f>
        <v>1.1970180979906477</v>
      </c>
      <c r="N3" s="108">
        <f>'growth rates from 2022 psgr'!N3</f>
        <v>1.1999752031760964</v>
      </c>
      <c r="O3" s="108">
        <f>'growth rates from 2022 psgr'!O3</f>
        <v>1.2026048171898645</v>
      </c>
      <c r="P3" s="108">
        <f>'growth rates from 2022 psgr'!P3</f>
        <v>1.2051725882705575</v>
      </c>
      <c r="Q3" s="108">
        <f>'growth rates from 2022 psgr'!Q3</f>
        <v>1.2072372148225379</v>
      </c>
      <c r="R3" s="108">
        <f>'growth rates from 2022 psgr'!R3</f>
        <v>1.2090096485486139</v>
      </c>
      <c r="S3" s="108">
        <f>'growth rates from 2022 psgr'!S3</f>
        <v>1.2105518942743556</v>
      </c>
      <c r="T3" s="108">
        <f>'growth rates from 2022 psgr'!T3</f>
        <v>1.2112668693508493</v>
      </c>
      <c r="U3" s="108">
        <f>'growth rates from 2022 psgr'!U3</f>
        <v>1.2115580966036588</v>
      </c>
      <c r="V3" s="108">
        <f>'growth rates from 2022 psgr'!V3</f>
        <v>1.211554743116263</v>
      </c>
      <c r="W3" s="108">
        <f>'growth rates from 2022 psgr'!W3</f>
        <v>1.2112517786575692</v>
      </c>
      <c r="X3" s="108">
        <f>'growth rates from 2022 psgr'!X3</f>
        <v>1.2107931025280969</v>
      </c>
      <c r="Y3" s="108">
        <f>'growth rates from 2022 psgr'!Y3</f>
        <v>1.2099060935482087</v>
      </c>
      <c r="Z3" s="108">
        <f>'growth rates from 2022 psgr'!Z3</f>
        <v>1.2090428191644562</v>
      </c>
      <c r="AA3" s="108">
        <f>'growth rates from 2022 psgr'!AA3</f>
        <v>1.2080129747490143</v>
      </c>
      <c r="AB3" s="108">
        <f>'growth rates from 2022 psgr'!AB3</f>
        <v>1.2073242089110798</v>
      </c>
      <c r="AC3" s="108">
        <f>'growth rates from 2022 psgr'!AC3</f>
        <v>1.206134501438739</v>
      </c>
      <c r="AD3" s="108">
        <f>'growth rates from 2022 psgr'!AD3</f>
        <v>1.2050450169845286</v>
      </c>
      <c r="AE3" s="108">
        <f>'growth rates from 2022 psgr'!AE3</f>
        <v>1.2037421177488363</v>
      </c>
      <c r="AF3" s="108">
        <f>'growth rates from 2022 psgr'!AF3</f>
        <v>1.2026064072054399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0.98405584762561404</v>
      </c>
      <c r="E4" s="108">
        <f>'growth rates from 2022 psgr'!E4</f>
        <v>1.056157007915008</v>
      </c>
      <c r="F4" s="108">
        <f>'growth rates from 2022 psgr'!F4</f>
        <v>1.0712664422403591</v>
      </c>
      <c r="G4" s="108">
        <f>'growth rates from 2022 psgr'!G4</f>
        <v>1.0733407198747071</v>
      </c>
      <c r="H4" s="108">
        <f>'growth rates from 2022 psgr'!H4</f>
        <v>1.0869586966186922</v>
      </c>
      <c r="I4" s="108">
        <f>'growth rates from 2022 psgr'!I4</f>
        <v>1.1004158712034806</v>
      </c>
      <c r="J4" s="108">
        <f>'growth rates from 2022 psgr'!J4</f>
        <v>1.111062870062927</v>
      </c>
      <c r="K4" s="108">
        <f>'growth rates from 2022 psgr'!K4</f>
        <v>1.1189822008551336</v>
      </c>
      <c r="L4" s="108">
        <f>'growth rates from 2022 psgr'!L4</f>
        <v>1.1245400571435107</v>
      </c>
      <c r="M4" s="108">
        <f>'growth rates from 2022 psgr'!M4</f>
        <v>1.1301031798781496</v>
      </c>
      <c r="N4" s="108">
        <f>'growth rates from 2022 psgr'!N4</f>
        <v>1.1389346591629148</v>
      </c>
      <c r="O4" s="108">
        <f>'growth rates from 2022 psgr'!O4</f>
        <v>1.1482425762861723</v>
      </c>
      <c r="P4" s="108">
        <f>'growth rates from 2022 psgr'!P4</f>
        <v>1.1566530909664043</v>
      </c>
      <c r="Q4" s="108">
        <f>'growth rates from 2022 psgr'!Q4</f>
        <v>1.1666667118887544</v>
      </c>
      <c r="R4" s="108">
        <f>'growth rates from 2022 psgr'!R4</f>
        <v>1.1796225207894113</v>
      </c>
      <c r="S4" s="108">
        <f>'growth rates from 2022 psgr'!S4</f>
        <v>1.1950953399068325</v>
      </c>
      <c r="T4" s="108">
        <f>'growth rates from 2022 psgr'!T4</f>
        <v>1.2113430288175857</v>
      </c>
      <c r="U4" s="108">
        <f>'growth rates from 2022 psgr'!U4</f>
        <v>1.2283066033235381</v>
      </c>
      <c r="V4" s="108">
        <f>'growth rates from 2022 psgr'!V4</f>
        <v>1.2480227737423695</v>
      </c>
      <c r="W4" s="108">
        <f>'growth rates from 2022 psgr'!W4</f>
        <v>1.2668973660485514</v>
      </c>
      <c r="X4" s="108">
        <f>'growth rates from 2022 psgr'!X4</f>
        <v>1.2861005846014752</v>
      </c>
      <c r="Y4" s="108">
        <f>'growth rates from 2022 psgr'!Y4</f>
        <v>1.3055959153737247</v>
      </c>
      <c r="Z4" s="108">
        <f>'growth rates from 2022 psgr'!Z4</f>
        <v>1.3250413904546952</v>
      </c>
      <c r="AA4" s="108">
        <f>'growth rates from 2022 psgr'!AA4</f>
        <v>1.3439686472234962</v>
      </c>
      <c r="AB4" s="108">
        <f>'growth rates from 2022 psgr'!AB4</f>
        <v>1.362406475586359</v>
      </c>
      <c r="AC4" s="108">
        <f>'growth rates from 2022 psgr'!AC4</f>
        <v>1.3821746082749744</v>
      </c>
      <c r="AD4" s="108">
        <f>'growth rates from 2022 psgr'!AD4</f>
        <v>1.4021400571502016</v>
      </c>
      <c r="AE4" s="108">
        <f>'growth rates from 2022 psgr'!AE4</f>
        <v>1.42181795805953</v>
      </c>
      <c r="AF4" s="108">
        <f>'growth rates from 2022 psgr'!AF4</f>
        <v>1.443763941825644</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1.0115083575421266</v>
      </c>
      <c r="E2" s="108">
        <f>'growth rates from 2022 frgt'!E2</f>
        <v>1.0093473987857047</v>
      </c>
      <c r="F2" s="108">
        <f>'growth rates from 2022 frgt'!F2</f>
        <v>1.0076487092106639</v>
      </c>
      <c r="G2" s="108">
        <f>'growth rates from 2022 frgt'!G2</f>
        <v>1.0138695752376288</v>
      </c>
      <c r="H2" s="108">
        <f>'growth rates from 2022 frgt'!H2</f>
        <v>1.0243543853815955</v>
      </c>
      <c r="I2" s="108">
        <f>'growth rates from 2022 frgt'!I2</f>
        <v>1.0331863823675458</v>
      </c>
      <c r="J2" s="108">
        <f>'growth rates from 2022 frgt'!J2</f>
        <v>1.0410354880985524</v>
      </c>
      <c r="K2" s="108">
        <f>'growth rates from 2022 frgt'!K2</f>
        <v>1.0483011501878188</v>
      </c>
      <c r="L2" s="108">
        <f>'growth rates from 2022 frgt'!L2</f>
        <v>1.0560745186830982</v>
      </c>
      <c r="M2" s="108">
        <f>'growth rates from 2022 frgt'!M2</f>
        <v>1.0651736981479745</v>
      </c>
      <c r="N2" s="108">
        <f>'growth rates from 2022 frgt'!N2</f>
        <v>1.0780141742544787</v>
      </c>
      <c r="O2" s="108">
        <f>'growth rates from 2022 frgt'!O2</f>
        <v>1.0902409749322077</v>
      </c>
      <c r="P2" s="108">
        <f>'growth rates from 2022 frgt'!P2</f>
        <v>1.1016475049324157</v>
      </c>
      <c r="Q2" s="108">
        <f>'growth rates from 2022 frgt'!Q2</f>
        <v>1.1141153071056586</v>
      </c>
      <c r="R2" s="108">
        <f>'growth rates from 2022 frgt'!R2</f>
        <v>1.1254359216930374</v>
      </c>
      <c r="S2" s="108">
        <f>'growth rates from 2022 frgt'!S2</f>
        <v>1.1389963492593529</v>
      </c>
      <c r="T2" s="108">
        <f>'growth rates from 2022 frgt'!T2</f>
        <v>1.1525815506878223</v>
      </c>
      <c r="U2" s="108">
        <f>'growth rates from 2022 frgt'!U2</f>
        <v>1.1653533592769212</v>
      </c>
      <c r="V2" s="108">
        <f>'growth rates from 2022 frgt'!V2</f>
        <v>1.1797710818658667</v>
      </c>
      <c r="W2" s="108">
        <f>'growth rates from 2022 frgt'!W2</f>
        <v>1.1948001389454936</v>
      </c>
      <c r="X2" s="108">
        <f>'growth rates from 2022 frgt'!X2</f>
        <v>1.2101508724727774</v>
      </c>
      <c r="Y2" s="108">
        <f>'growth rates from 2022 frgt'!Y2</f>
        <v>1.2251347140559707</v>
      </c>
      <c r="Z2" s="108">
        <f>'growth rates from 2022 frgt'!Z2</f>
        <v>1.239423092353251</v>
      </c>
      <c r="AA2" s="108">
        <f>'growth rates from 2022 frgt'!AA2</f>
        <v>1.2535250569318321</v>
      </c>
      <c r="AB2" s="108">
        <f>'growth rates from 2022 frgt'!AB2</f>
        <v>1.2690940776063178</v>
      </c>
      <c r="AC2" s="108">
        <f>'growth rates from 2022 frgt'!AC2</f>
        <v>1.2852352678964618</v>
      </c>
      <c r="AD2" s="108">
        <f>'growth rates from 2022 frgt'!AD2</f>
        <v>1.3007096191582899</v>
      </c>
      <c r="AE2" s="108">
        <f>'growth rates from 2022 frgt'!AE2</f>
        <v>1.317222711597005</v>
      </c>
      <c r="AF2" s="108">
        <f>'growth rates from 2022 frgt'!AF2</f>
        <v>1.3362990800799115</v>
      </c>
    </row>
    <row r="3" spans="1:32">
      <c r="A3" t="s">
        <v>124</v>
      </c>
      <c r="B3">
        <v>1</v>
      </c>
      <c r="C3">
        <v>1</v>
      </c>
      <c r="D3" s="108">
        <f>'growth rates from 2022 frgt'!D3</f>
        <v>1.0145666669476594</v>
      </c>
      <c r="E3" s="108">
        <f>'growth rates from 2022 frgt'!E3</f>
        <v>0.99868880602150167</v>
      </c>
      <c r="F3" s="108">
        <f>'growth rates from 2022 frgt'!F3</f>
        <v>0.98621231700596246</v>
      </c>
      <c r="G3" s="108">
        <f>'growth rates from 2022 frgt'!G3</f>
        <v>0.98522598243029291</v>
      </c>
      <c r="H3" s="108">
        <f>'growth rates from 2022 frgt'!H3</f>
        <v>0.9913970655348967</v>
      </c>
      <c r="I3" s="108">
        <f>'growth rates from 2022 frgt'!I3</f>
        <v>0.99578743123394775</v>
      </c>
      <c r="J3" s="108">
        <f>'growth rates from 2022 frgt'!J3</f>
        <v>0.99897424809029234</v>
      </c>
      <c r="K3" s="108">
        <f>'growth rates from 2022 frgt'!K3</f>
        <v>0.99961287160279311</v>
      </c>
      <c r="L3" s="108">
        <f>'growth rates from 2022 frgt'!L3</f>
        <v>0.99984332766399797</v>
      </c>
      <c r="M3" s="108">
        <f>'growth rates from 2022 frgt'!M3</f>
        <v>1.0001062424018088</v>
      </c>
      <c r="N3" s="108">
        <f>'growth rates from 2022 frgt'!N3</f>
        <v>1.0023630348694863</v>
      </c>
      <c r="O3" s="108">
        <f>'growth rates from 2022 frgt'!O3</f>
        <v>1.0023458965145755</v>
      </c>
      <c r="P3" s="108">
        <f>'growth rates from 2022 frgt'!P3</f>
        <v>0.99961808691598786</v>
      </c>
      <c r="Q3" s="108">
        <f>'growth rates from 2022 frgt'!Q3</f>
        <v>0.9973405905775109</v>
      </c>
      <c r="R3" s="108">
        <f>'growth rates from 2022 frgt'!R3</f>
        <v>0.99334158501969916</v>
      </c>
      <c r="S3" s="108">
        <f>'growth rates from 2022 frgt'!S3</f>
        <v>0.99256160535445592</v>
      </c>
      <c r="T3" s="108">
        <f>'growth rates from 2022 frgt'!T3</f>
        <v>0.99249825639407818</v>
      </c>
      <c r="U3" s="108">
        <f>'growth rates from 2022 frgt'!U3</f>
        <v>0.99133429725975486</v>
      </c>
      <c r="V3" s="108">
        <f>'growth rates from 2022 frgt'!V3</f>
        <v>0.99123600407288226</v>
      </c>
      <c r="W3" s="108">
        <f>'growth rates from 2022 frgt'!W3</f>
        <v>0.9904242278207418</v>
      </c>
      <c r="X3" s="108">
        <f>'growth rates from 2022 frgt'!X3</f>
        <v>0.99025339239508137</v>
      </c>
      <c r="Y3" s="108">
        <f>'growth rates from 2022 frgt'!Y3</f>
        <v>0.98947987624494238</v>
      </c>
      <c r="Z3" s="108">
        <f>'growth rates from 2022 frgt'!Z3</f>
        <v>0.98806144130310791</v>
      </c>
      <c r="AA3" s="108">
        <f>'growth rates from 2022 frgt'!AA3</f>
        <v>0.98592546935328262</v>
      </c>
      <c r="AB3" s="108">
        <f>'growth rates from 2022 frgt'!AB3</f>
        <v>0.98372912784676747</v>
      </c>
      <c r="AC3" s="108">
        <f>'growth rates from 2022 frgt'!AC3</f>
        <v>0.98089358214251532</v>
      </c>
      <c r="AD3" s="108">
        <f>'growth rates from 2022 frgt'!AD3</f>
        <v>0.977674306609565</v>
      </c>
      <c r="AE3" s="108">
        <f>'growth rates from 2022 frgt'!AE3</f>
        <v>0.97630837212542732</v>
      </c>
      <c r="AF3" s="108">
        <f>'growth rates from 2022 frgt'!AF3</f>
        <v>0.97614722383197561</v>
      </c>
    </row>
    <row r="4" spans="1:32">
      <c r="A4" t="s">
        <v>122</v>
      </c>
      <c r="B4">
        <v>1</v>
      </c>
      <c r="C4">
        <v>1</v>
      </c>
      <c r="D4" s="108">
        <f>'growth rates from 2022 frgt'!D4</f>
        <v>0.98405584762561404</v>
      </c>
      <c r="E4" s="108">
        <f>'growth rates from 2022 frgt'!E4</f>
        <v>1.056157007915008</v>
      </c>
      <c r="F4" s="108">
        <f>'growth rates from 2022 frgt'!F4</f>
        <v>1.0712664422403591</v>
      </c>
      <c r="G4" s="108">
        <f>'growth rates from 2022 frgt'!G4</f>
        <v>1.0733407198747071</v>
      </c>
      <c r="H4" s="108">
        <f>'growth rates from 2022 frgt'!H4</f>
        <v>1.0869586966186922</v>
      </c>
      <c r="I4" s="108">
        <f>'growth rates from 2022 frgt'!I4</f>
        <v>1.1004158712034806</v>
      </c>
      <c r="J4" s="108">
        <f>'growth rates from 2022 frgt'!J4</f>
        <v>1.111062870062927</v>
      </c>
      <c r="K4" s="108">
        <f>'growth rates from 2022 frgt'!K4</f>
        <v>1.1189822008551336</v>
      </c>
      <c r="L4" s="108">
        <f>'growth rates from 2022 frgt'!L4</f>
        <v>1.1245400571435107</v>
      </c>
      <c r="M4" s="108">
        <f>'growth rates from 2022 frgt'!M4</f>
        <v>1.1301031798781496</v>
      </c>
      <c r="N4" s="108">
        <f>'growth rates from 2022 frgt'!N4</f>
        <v>1.1389346591629148</v>
      </c>
      <c r="O4" s="108">
        <f>'growth rates from 2022 frgt'!O4</f>
        <v>1.1482425762861723</v>
      </c>
      <c r="P4" s="108">
        <f>'growth rates from 2022 frgt'!P4</f>
        <v>1.1566530909664043</v>
      </c>
      <c r="Q4" s="108">
        <f>'growth rates from 2022 frgt'!Q4</f>
        <v>1.1666667118887544</v>
      </c>
      <c r="R4" s="108">
        <f>'growth rates from 2022 frgt'!R4</f>
        <v>1.1796225207894113</v>
      </c>
      <c r="S4" s="108">
        <f>'growth rates from 2022 frgt'!S4</f>
        <v>1.1950953399068325</v>
      </c>
      <c r="T4" s="108">
        <f>'growth rates from 2022 frgt'!T4</f>
        <v>1.2113430288175857</v>
      </c>
      <c r="U4" s="108">
        <f>'growth rates from 2022 frgt'!U4</f>
        <v>1.2283066033235381</v>
      </c>
      <c r="V4" s="108">
        <f>'growth rates from 2022 frgt'!V4</f>
        <v>1.2480227737423695</v>
      </c>
      <c r="W4" s="108">
        <f>'growth rates from 2022 frgt'!W4</f>
        <v>1.2668973660485514</v>
      </c>
      <c r="X4" s="108">
        <f>'growth rates from 2022 frgt'!X4</f>
        <v>1.2861005846014752</v>
      </c>
      <c r="Y4" s="108">
        <f>'growth rates from 2022 frgt'!Y4</f>
        <v>1.3055959153737247</v>
      </c>
      <c r="Z4" s="108">
        <f>'growth rates from 2022 frgt'!Z4</f>
        <v>1.3250413904546952</v>
      </c>
      <c r="AA4" s="108">
        <f>'growth rates from 2022 frgt'!AA4</f>
        <v>1.3439686472234962</v>
      </c>
      <c r="AB4" s="108">
        <f>'growth rates from 2022 frgt'!AB4</f>
        <v>1.362406475586359</v>
      </c>
      <c r="AC4" s="108">
        <f>'growth rates from 2022 frgt'!AC4</f>
        <v>1.3821746082749744</v>
      </c>
      <c r="AD4" s="108">
        <f>'growth rates from 2022 frgt'!AD4</f>
        <v>1.4021400571502016</v>
      </c>
      <c r="AE4" s="108">
        <f>'growth rates from 2022 frgt'!AE4</f>
        <v>1.42181795805953</v>
      </c>
      <c r="AF4" s="108">
        <f>'growth rates from 2022 frgt'!AF4</f>
        <v>1.443763941825644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2025-01-03T23:24:13Z</dcterms:modified>
</cp:coreProperties>
</file>