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WI\bldgs\BDESC\"/>
    </mc:Choice>
  </mc:AlternateContent>
  <xr:revisionPtr revIDLastSave="0" documentId="8_{1BC72F6C-5B7B-4379-85ED-CD4509D11CFB}"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53"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<sst xmlns="http://schemas.openxmlformats.org/spreadsheetml/2006/main" count="50991" uniqueCount="1390">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</sst>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89</v>
      </c>
      <c r="C1" s="17">
        <v>45330</v>
      </c>
      <c r="D1" s="2"/>
      <c r="E1" s="2"/>
      <c r="F1" s="19" t="s">
        <v>146</v>
      </c>
      <c r="G1" s="19" t="s">
        <v>146</v>
      </c>
    </row>
    <row r="2" spans="1:7" ht="14.25" customHeight="1" x14ac:dyDescent="0.25">
      <c r="A2" s="1" t="s">
        <v>1</v>
      </c>
      <c r="B2" s="18" t="str">
        <f>LOOKUP(B1,F2:G51,G2:G51)</f>
        <v>WI</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b">
        <f>IF(A53=About!$B$1,SUM('BDESC-rural-residential'!$AF$8,'BDESC-urban-residential'!$AF$8,'BDESC-commercial'!$AF$8)='REEDS calc'!Q53,"NA")</f>
        <v>1</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WISCONSIN</v>
      </c>
    </row>
    <row r="3" spans="1:7" x14ac:dyDescent="0.2">
      <c r="A3" s="18" t="s">
        <v>95</v>
      </c>
      <c r="B3" s="18">
        <v>0.59</v>
      </c>
      <c r="C3" s="18">
        <v>0.41</v>
      </c>
      <c r="F3" s="14" t="s">
        <v>14</v>
      </c>
      <c r="G3">
        <f>SUMIFS(B:B,A:A,G2)</f>
        <v>0.70199999999999996</v>
      </c>
    </row>
    <row r="4" spans="1:7" x14ac:dyDescent="0.2">
      <c r="A4" s="18" t="s">
        <v>96</v>
      </c>
      <c r="B4" s="18">
        <v>0.66</v>
      </c>
      <c r="C4" s="18">
        <v>0.33999999999999903</v>
      </c>
      <c r="F4" s="14" t="s">
        <v>15</v>
      </c>
      <c r="G4">
        <f>SUMIFS(C:C,A:A,G2)</f>
        <v>0.29799999999999899</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14.454717600521466</v>
      </c>
      <c r="C8" s="71">
        <f>INDEX('REEDS calc'!$C$64:$AG$113,MATCH(About!$B$2,'REEDS calc'!$B$64:$B$113,0),MATCH(C$1,'REEDS calc'!$C$63:$AG$63,0))*SUMIFS('res v com'!$E$3:$E$52,'res v com'!$B$3:$B$52,About!$B$2)*SUMIFS('Urban and Rural'!$C$2:$C$53,'Urban and Rural'!$A$2:$A$53,About!$B$1)</f>
        <v>14.454717600521466</v>
      </c>
      <c r="D8" s="71">
        <f>INDEX('REEDS calc'!$C$64:$AG$113,MATCH(About!$B$2,'REEDS calc'!$B$64:$B$113,0),MATCH(D$1,'REEDS calc'!$C$63:$AG$63,0))*SUMIFS('res v com'!$E$3:$E$52,'res v com'!$B$3:$B$52,About!$B$2)*SUMIFS('Urban and Rural'!$C$2:$C$53,'Urban and Rural'!$A$2:$A$53,About!$B$1)</f>
        <v>14.454717600521466</v>
      </c>
      <c r="E8" s="71">
        <f>INDEX('REEDS calc'!$C$64:$AG$113,MATCH(About!$B$2,'REEDS calc'!$B$64:$B$113,0),MATCH(E$1,'REEDS calc'!$C$63:$AG$63,0))*SUMIFS('res v com'!$E$3:$E$52,'res v com'!$B$3:$B$52,About!$B$2)*SUMIFS('Urban and Rural'!$C$2:$C$53,'Urban and Rural'!$A$2:$A$53,About!$B$1)</f>
        <v>18.606088227239965</v>
      </c>
      <c r="F8" s="71">
        <f>INDEX('REEDS calc'!$C$64:$AG$113,MATCH(About!$B$2,'REEDS calc'!$B$64:$B$113,0),MATCH(F$1,'REEDS calc'!$C$63:$AG$63,0))*SUMIFS('res v com'!$E$3:$E$52,'res v com'!$B$3:$B$52,About!$B$2)*SUMIFS('Urban and Rural'!$C$2:$C$53,'Urban and Rural'!$A$2:$A$53,About!$B$1)</f>
        <v>22.757458853958465</v>
      </c>
      <c r="G8" s="71">
        <f>INDEX('REEDS calc'!$C$64:$AG$113,MATCH(About!$B$2,'REEDS calc'!$B$64:$B$113,0),MATCH(G$1,'REEDS calc'!$C$63:$AG$63,0))*SUMIFS('res v com'!$E$3:$E$52,'res v com'!$B$3:$B$52,About!$B$2)*SUMIFS('Urban and Rural'!$C$2:$C$53,'Urban and Rural'!$A$2:$A$53,About!$B$1)</f>
        <v>30.724237888243778</v>
      </c>
      <c r="H8" s="71">
        <f>INDEX('REEDS calc'!$C$64:$AG$113,MATCH(About!$B$2,'REEDS calc'!$B$64:$B$113,0),MATCH(H$1,'REEDS calc'!$C$63:$AG$63,0))*SUMIFS('res v com'!$E$3:$E$52,'res v com'!$B$3:$B$52,About!$B$2)*SUMIFS('Urban and Rural'!$C$2:$C$53,'Urban and Rural'!$A$2:$A$53,About!$B$1)</f>
        <v>38.691016922529087</v>
      </c>
      <c r="I8" s="71">
        <f>INDEX('REEDS calc'!$C$64:$AG$113,MATCH(About!$B$2,'REEDS calc'!$B$64:$B$113,0),MATCH(I$1,'REEDS calc'!$C$63:$AG$63,0))*SUMIFS('res v com'!$E$3:$E$52,'res v com'!$B$3:$B$52,About!$B$2)*SUMIFS('Urban and Rural'!$C$2:$C$53,'Urban and Rural'!$A$2:$A$53,About!$B$1)</f>
        <v>53.923832123162569</v>
      </c>
      <c r="J8" s="71">
        <f>INDEX('REEDS calc'!$C$64:$AG$113,MATCH(About!$B$2,'REEDS calc'!$B$64:$B$113,0),MATCH(J$1,'REEDS calc'!$C$63:$AG$63,0))*SUMIFS('res v com'!$E$3:$E$52,'res v com'!$B$3:$B$52,About!$B$2)*SUMIFS('Urban and Rural'!$C$2:$C$53,'Urban and Rural'!$A$2:$A$53,About!$B$1)</f>
        <v>69.156647323796065</v>
      </c>
      <c r="K8" s="71">
        <f>INDEX('REEDS calc'!$C$64:$AG$113,MATCH(About!$B$2,'REEDS calc'!$B$64:$B$113,0),MATCH(K$1,'REEDS calc'!$C$63:$AG$63,0))*SUMIFS('res v com'!$E$3:$E$52,'res v com'!$B$3:$B$52,About!$B$2)*SUMIFS('Urban and Rural'!$C$2:$C$53,'Urban and Rural'!$A$2:$A$53,About!$B$1)</f>
        <v>96.877701492309257</v>
      </c>
      <c r="L8" s="71">
        <f>INDEX('REEDS calc'!$C$64:$AG$113,MATCH(About!$B$2,'REEDS calc'!$B$64:$B$113,0),MATCH(L$1,'REEDS calc'!$C$63:$AG$63,0))*SUMIFS('res v com'!$E$3:$E$52,'res v com'!$B$3:$B$52,About!$B$2)*SUMIFS('Urban and Rural'!$C$2:$C$53,'Urban and Rural'!$A$2:$A$53,About!$B$1)</f>
        <v>124.59875566082243</v>
      </c>
      <c r="M8" s="71">
        <f>INDEX('REEDS calc'!$C$64:$AG$113,MATCH(About!$B$2,'REEDS calc'!$B$64:$B$113,0),MATCH(M$1,'REEDS calc'!$C$63:$AG$63,0))*SUMIFS('res v com'!$E$3:$E$52,'res v com'!$B$3:$B$52,About!$B$2)*SUMIFS('Urban and Rural'!$C$2:$C$53,'Urban and Rural'!$A$2:$A$53,About!$B$1)</f>
        <v>161.36272969652441</v>
      </c>
      <c r="N8" s="71">
        <f>INDEX('REEDS calc'!$C$64:$AG$113,MATCH(About!$B$2,'REEDS calc'!$B$64:$B$113,0),MATCH(N$1,'REEDS calc'!$C$63:$AG$63,0))*SUMIFS('res v com'!$E$3:$E$52,'res v com'!$B$3:$B$52,About!$B$2)*SUMIFS('Urban and Rural'!$C$2:$C$53,'Urban and Rural'!$A$2:$A$53,About!$B$1)</f>
        <v>198.12670373222639</v>
      </c>
      <c r="O8" s="71">
        <f>INDEX('REEDS calc'!$C$64:$AG$113,MATCH(About!$B$2,'REEDS calc'!$B$64:$B$113,0),MATCH(O$1,'REEDS calc'!$C$63:$AG$63,0))*SUMIFS('res v com'!$E$3:$E$52,'res v com'!$B$3:$B$52,About!$B$2)*SUMIFS('Urban and Rural'!$C$2:$C$53,'Urban and Rural'!$A$2:$A$53,About!$B$1)</f>
        <v>236.21708391080932</v>
      </c>
      <c r="P8" s="71">
        <f>INDEX('REEDS calc'!$C$64:$AG$113,MATCH(About!$B$2,'REEDS calc'!$B$64:$B$113,0),MATCH(P$1,'REEDS calc'!$C$63:$AG$63,0))*SUMIFS('res v com'!$E$3:$E$52,'res v com'!$B$3:$B$52,About!$B$2)*SUMIFS('Urban and Rural'!$C$2:$C$53,'Urban and Rural'!$A$2:$A$53,About!$B$1)</f>
        <v>274.30746408939228</v>
      </c>
      <c r="Q8" s="71">
        <f>INDEX('REEDS calc'!$C$64:$AG$113,MATCH(About!$B$2,'REEDS calc'!$B$64:$B$113,0),MATCH(Q$1,'REEDS calc'!$C$63:$AG$63,0))*SUMIFS('res v com'!$E$3:$E$52,'res v com'!$B$3:$B$52,About!$B$2)*SUMIFS('Urban and Rural'!$C$2:$C$53,'Urban and Rural'!$A$2:$A$53,About!$B$1)</f>
        <v>279.82164308589768</v>
      </c>
      <c r="R8" s="71">
        <f>INDEX('REEDS calc'!$C$64:$AG$113,MATCH(About!$B$2,'REEDS calc'!$B$64:$B$113,0),MATCH(R$1,'REEDS calc'!$C$63:$AG$63,0))*SUMIFS('res v com'!$E$3:$E$52,'res v com'!$B$3:$B$52,About!$B$2)*SUMIFS('Urban and Rural'!$C$2:$C$53,'Urban and Rural'!$A$2:$A$53,About!$B$1)</f>
        <v>285.33582208240296</v>
      </c>
      <c r="S8" s="71">
        <f>INDEX('REEDS calc'!$C$64:$AG$113,MATCH(About!$B$2,'REEDS calc'!$B$64:$B$113,0),MATCH(S$1,'REEDS calc'!$C$63:$AG$63,0))*SUMIFS('res v com'!$E$3:$E$52,'res v com'!$B$3:$B$52,About!$B$2)*SUMIFS('Urban and Rural'!$C$2:$C$53,'Urban and Rural'!$A$2:$A$53,About!$B$1)</f>
        <v>289.53193711302652</v>
      </c>
      <c r="T8" s="71">
        <f>INDEX('REEDS calc'!$C$64:$AG$113,MATCH(About!$B$2,'REEDS calc'!$B$64:$B$113,0),MATCH(T$1,'REEDS calc'!$C$63:$AG$63,0))*SUMIFS('res v com'!$E$3:$E$52,'res v com'!$B$3:$B$52,About!$B$2)*SUMIFS('Urban and Rural'!$C$2:$C$53,'Urban and Rural'!$A$2:$A$53,About!$B$1)</f>
        <v>293.72805214365013</v>
      </c>
      <c r="U8" s="71">
        <f>INDEX('REEDS calc'!$C$64:$AG$113,MATCH(About!$B$2,'REEDS calc'!$B$64:$B$113,0),MATCH(U$1,'REEDS calc'!$C$63:$AG$63,0))*SUMIFS('res v com'!$E$3:$E$52,'res v com'!$B$3:$B$52,About!$B$2)*SUMIFS('Urban and Rural'!$C$2:$C$53,'Urban and Rural'!$A$2:$A$53,About!$B$1)</f>
        <v>296.79797327937473</v>
      </c>
      <c r="V8" s="71">
        <f>INDEX('REEDS calc'!$C$64:$AG$113,MATCH(About!$B$2,'REEDS calc'!$B$64:$B$113,0),MATCH(V$1,'REEDS calc'!$C$63:$AG$63,0))*SUMIFS('res v com'!$E$3:$E$52,'res v com'!$B$3:$B$52,About!$B$2)*SUMIFS('Urban and Rural'!$C$2:$C$53,'Urban and Rural'!$A$2:$A$53,About!$B$1)</f>
        <v>299.86789441509933</v>
      </c>
      <c r="W8" s="71">
        <f>INDEX('REEDS calc'!$C$64:$AG$113,MATCH(About!$B$2,'REEDS calc'!$B$64:$B$113,0),MATCH(W$1,'REEDS calc'!$C$63:$AG$63,0))*SUMIFS('res v com'!$E$3:$E$52,'res v com'!$B$3:$B$52,About!$B$2)*SUMIFS('Urban and Rural'!$C$2:$C$53,'Urban and Rural'!$A$2:$A$53,About!$B$1)</f>
        <v>302.99621078981869</v>
      </c>
      <c r="X8" s="71">
        <f>INDEX('REEDS calc'!$C$64:$AG$113,MATCH(About!$B$2,'REEDS calc'!$B$64:$B$113,0),MATCH(X$1,'REEDS calc'!$C$63:$AG$63,0))*SUMIFS('res v com'!$E$3:$E$52,'res v com'!$B$3:$B$52,About!$B$2)*SUMIFS('Urban and Rural'!$C$2:$C$53,'Urban and Rural'!$A$2:$A$53,About!$B$1)</f>
        <v>306.12452716453805</v>
      </c>
      <c r="Y8" s="71">
        <f>INDEX('REEDS calc'!$C$64:$AG$113,MATCH(About!$B$2,'REEDS calc'!$B$64:$B$113,0),MATCH(Y$1,'REEDS calc'!$C$63:$AG$63,0))*SUMIFS('res v com'!$E$3:$E$52,'res v com'!$B$3:$B$52,About!$B$2)*SUMIFS('Urban and Rural'!$C$2:$C$53,'Urban and Rural'!$A$2:$A$53,About!$B$1)</f>
        <v>310.86288370011295</v>
      </c>
      <c r="Z8" s="71">
        <f>INDEX('REEDS calc'!$C$64:$AG$113,MATCH(About!$B$2,'REEDS calc'!$B$64:$B$113,0),MATCH(Z$1,'REEDS calc'!$C$63:$AG$63,0))*SUMIFS('res v com'!$E$3:$E$52,'res v com'!$B$3:$B$52,About!$B$2)*SUMIFS('Urban and Rural'!$C$2:$C$53,'Urban and Rural'!$A$2:$A$53,About!$B$1)</f>
        <v>315.6012402356879</v>
      </c>
      <c r="AA8" s="71">
        <f>INDEX('REEDS calc'!$C$64:$AG$113,MATCH(About!$B$2,'REEDS calc'!$B$64:$B$113,0),MATCH(AA$1,'REEDS calc'!$C$63:$AG$63,0))*SUMIFS('res v com'!$E$3:$E$52,'res v com'!$B$3:$B$52,About!$B$2)*SUMIFS('Urban and Rural'!$C$2:$C$53,'Urban and Rural'!$A$2:$A$53,About!$B$1)</f>
        <v>318.5960817784192</v>
      </c>
      <c r="AB8" s="71">
        <f>INDEX('REEDS calc'!$C$64:$AG$113,MATCH(About!$B$2,'REEDS calc'!$B$64:$B$113,0),MATCH(AB$1,'REEDS calc'!$C$63:$AG$63,0))*SUMIFS('res v com'!$E$3:$E$52,'res v com'!$B$3:$B$52,About!$B$2)*SUMIFS('Urban and Rural'!$C$2:$C$53,'Urban and Rural'!$A$2:$A$53,About!$B$1)</f>
        <v>321.59092332115057</v>
      </c>
      <c r="AC8" s="71">
        <f>INDEX('REEDS calc'!$C$64:$AG$113,MATCH(About!$B$2,'REEDS calc'!$B$64:$B$113,0),MATCH(AC$1,'REEDS calc'!$C$63:$AG$63,0))*SUMIFS('res v com'!$E$3:$E$52,'res v com'!$B$3:$B$52,About!$B$2)*SUMIFS('Urban and Rural'!$C$2:$C$53,'Urban and Rural'!$A$2:$A$53,About!$B$1)</f>
        <v>327.01333837066414</v>
      </c>
      <c r="AD8" s="71">
        <f>INDEX('REEDS calc'!$C$64:$AG$113,MATCH(About!$B$2,'REEDS calc'!$B$64:$B$113,0),MATCH(AD$1,'REEDS calc'!$C$63:$AG$63,0))*SUMIFS('res v com'!$E$3:$E$52,'res v com'!$B$3:$B$52,About!$B$2)*SUMIFS('Urban and Rural'!$C$2:$C$53,'Urban and Rural'!$A$2:$A$53,About!$B$1)</f>
        <v>332.43575342017766</v>
      </c>
      <c r="AE8" s="71">
        <f>INDEX('REEDS calc'!$C$64:$AG$113,MATCH(About!$B$2,'REEDS calc'!$B$64:$B$113,0),MATCH(AE$1,'REEDS calc'!$C$63:$AG$63,0))*SUMIFS('res v com'!$E$3:$E$52,'res v com'!$B$3:$B$52,About!$B$2)*SUMIFS('Urban and Rural'!$C$2:$C$53,'Urban and Rural'!$A$2:$A$53,About!$B$1)</f>
        <v>337.87485282368976</v>
      </c>
      <c r="AF8" s="71">
        <f>INDEX('REEDS calc'!$C$64:$AG$113,MATCH(About!$B$2,'REEDS calc'!$B$64:$B$113,0),MATCH(AF$1,'REEDS calc'!$C$63:$AG$63,0))*SUMIFS('res v com'!$E$3:$E$52,'res v com'!$B$3:$B$52,About!$B$2)*SUMIFS('Urban and Rural'!$C$2:$C$53,'Urban and Rural'!$A$2:$A$53,About!$B$1)</f>
        <v>343.31395222720181</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34.05104615961779</v>
      </c>
      <c r="C8" s="71">
        <f>INDEX('REEDS calc'!$C$64:$AG$113,MATCH(About!$B$2,'REEDS calc'!$B$64:$B$113,0),MATCH(C$1,'REEDS calc'!$C$63:$AG$63,0))*SUMIFS('res v com'!$E$3:$E$52,'res v com'!$B$3:$B$52,About!$B$2)*SUMIFS('Urban and Rural'!$B$2:$B$53,'Urban and Rural'!$A$2:$A$53,About!$B$1)</f>
        <v>34.05104615961779</v>
      </c>
      <c r="D8" s="71">
        <f>INDEX('REEDS calc'!$C$64:$AG$113,MATCH(About!$B$2,'REEDS calc'!$B$64:$B$113,0),MATCH(D$1,'REEDS calc'!$C$63:$AG$63,0))*SUMIFS('res v com'!$E$3:$E$52,'res v com'!$B$3:$B$52,About!$B$2)*SUMIFS('Urban and Rural'!$B$2:$B$53,'Urban and Rural'!$A$2:$A$53,About!$B$1)</f>
        <v>34.05104615961779</v>
      </c>
      <c r="E8" s="71">
        <f>INDEX('REEDS calc'!$C$64:$AG$113,MATCH(About!$B$2,'REEDS calc'!$B$64:$B$113,0),MATCH(E$1,'REEDS calc'!$C$63:$AG$63,0))*SUMIFS('res v com'!$E$3:$E$52,'res v com'!$B$3:$B$52,About!$B$2)*SUMIFS('Urban and Rural'!$B$2:$B$53,'Urban and Rural'!$A$2:$A$53,About!$B$1)</f>
        <v>43.830449448062076</v>
      </c>
      <c r="F8" s="71">
        <f>INDEX('REEDS calc'!$C$64:$AG$113,MATCH(About!$B$2,'REEDS calc'!$B$64:$B$113,0),MATCH(F$1,'REEDS calc'!$C$63:$AG$63,0))*SUMIFS('res v com'!$E$3:$E$52,'res v com'!$B$3:$B$52,About!$B$2)*SUMIFS('Urban and Rural'!$B$2:$B$53,'Urban and Rural'!$A$2:$A$53,About!$B$1)</f>
        <v>53.609852736506362</v>
      </c>
      <c r="G8" s="71">
        <f>INDEX('REEDS calc'!$C$64:$AG$113,MATCH(About!$B$2,'REEDS calc'!$B$64:$B$113,0),MATCH(G$1,'REEDS calc'!$C$63:$AG$63,0))*SUMIFS('res v com'!$E$3:$E$52,'res v com'!$B$3:$B$52,About!$B$2)*SUMIFS('Urban and Rural'!$B$2:$B$53,'Urban and Rural'!$A$2:$A$53,About!$B$1)</f>
        <v>72.377231535393292</v>
      </c>
      <c r="H8" s="71">
        <f>INDEX('REEDS calc'!$C$64:$AG$113,MATCH(About!$B$2,'REEDS calc'!$B$64:$B$113,0),MATCH(H$1,'REEDS calc'!$C$63:$AG$63,0))*SUMIFS('res v com'!$E$3:$E$52,'res v com'!$B$3:$B$52,About!$B$2)*SUMIFS('Urban and Rural'!$B$2:$B$53,'Urban and Rural'!$A$2:$A$53,About!$B$1)</f>
        <v>91.14461033428023</v>
      </c>
      <c r="I8" s="71">
        <f>INDEX('REEDS calc'!$C$64:$AG$113,MATCH(About!$B$2,'REEDS calc'!$B$64:$B$113,0),MATCH(I$1,'REEDS calc'!$C$63:$AG$63,0))*SUMIFS('res v com'!$E$3:$E$52,'res v com'!$B$3:$B$52,About!$B$2)*SUMIFS('Urban and Rural'!$B$2:$B$53,'Urban and Rural'!$A$2:$A$53,About!$B$1)</f>
        <v>127.02862466597399</v>
      </c>
      <c r="J8" s="71">
        <f>INDEX('REEDS calc'!$C$64:$AG$113,MATCH(About!$B$2,'REEDS calc'!$B$64:$B$113,0),MATCH(J$1,'REEDS calc'!$C$63:$AG$63,0))*SUMIFS('res v com'!$E$3:$E$52,'res v com'!$B$3:$B$52,About!$B$2)*SUMIFS('Urban and Rural'!$B$2:$B$53,'Urban and Rural'!$A$2:$A$53,About!$B$1)</f>
        <v>162.91263899766778</v>
      </c>
      <c r="K8" s="71">
        <f>INDEX('REEDS calc'!$C$64:$AG$113,MATCH(About!$B$2,'REEDS calc'!$B$64:$B$113,0),MATCH(K$1,'REEDS calc'!$C$63:$AG$63,0))*SUMIFS('res v com'!$E$3:$E$52,'res v com'!$B$3:$B$52,About!$B$2)*SUMIFS('Urban and Rural'!$B$2:$B$53,'Urban and Rural'!$A$2:$A$53,About!$B$1)</f>
        <v>228.21525653557489</v>
      </c>
      <c r="L8" s="71">
        <f>INDEX('REEDS calc'!$C$64:$AG$113,MATCH(About!$B$2,'REEDS calc'!$B$64:$B$113,0),MATCH(L$1,'REEDS calc'!$C$63:$AG$63,0))*SUMIFS('res v com'!$E$3:$E$52,'res v com'!$B$3:$B$52,About!$B$2)*SUMIFS('Urban and Rural'!$B$2:$B$53,'Urban and Rural'!$A$2:$A$53,About!$B$1)</f>
        <v>293.51787407348201</v>
      </c>
      <c r="M8" s="71">
        <f>INDEX('REEDS calc'!$C$64:$AG$113,MATCH(About!$B$2,'REEDS calc'!$B$64:$B$113,0),MATCH(M$1,'REEDS calc'!$C$63:$AG$63,0))*SUMIFS('res v com'!$E$3:$E$52,'res v com'!$B$3:$B$52,About!$B$2)*SUMIFS('Urban and Rural'!$B$2:$B$53,'Urban and Rural'!$A$2:$A$53,About!$B$1)</f>
        <v>380.12294042604196</v>
      </c>
      <c r="N8" s="71">
        <f>INDEX('REEDS calc'!$C$64:$AG$113,MATCH(About!$B$2,'REEDS calc'!$B$64:$B$113,0),MATCH(N$1,'REEDS calc'!$C$63:$AG$63,0))*SUMIFS('res v com'!$E$3:$E$52,'res v com'!$B$3:$B$52,About!$B$2)*SUMIFS('Urban and Rural'!$B$2:$B$53,'Urban and Rural'!$A$2:$A$53,About!$B$1)</f>
        <v>466.72800677860192</v>
      </c>
      <c r="O8" s="71">
        <f>INDEX('REEDS calc'!$C$64:$AG$113,MATCH(About!$B$2,'REEDS calc'!$B$64:$B$113,0),MATCH(O$1,'REEDS calc'!$C$63:$AG$63,0))*SUMIFS('res v com'!$E$3:$E$52,'res v com'!$B$3:$B$52,About!$B$2)*SUMIFS('Urban and Rural'!$B$2:$B$53,'Urban and Rural'!$A$2:$A$53,About!$B$1)</f>
        <v>556.45769431338488</v>
      </c>
      <c r="P8" s="71">
        <f>INDEX('REEDS calc'!$C$64:$AG$113,MATCH(About!$B$2,'REEDS calc'!$B$64:$B$113,0),MATCH(P$1,'REEDS calc'!$C$63:$AG$63,0))*SUMIFS('res v com'!$E$3:$E$52,'res v com'!$B$3:$B$52,About!$B$2)*SUMIFS('Urban and Rural'!$B$2:$B$53,'Urban and Rural'!$A$2:$A$53,About!$B$1)</f>
        <v>646.18738184816789</v>
      </c>
      <c r="Q8" s="71">
        <f>INDEX('REEDS calc'!$C$64:$AG$113,MATCH(About!$B$2,'REEDS calc'!$B$64:$B$113,0),MATCH(Q$1,'REEDS calc'!$C$63:$AG$63,0))*SUMIFS('res v com'!$E$3:$E$52,'res v com'!$B$3:$B$52,About!$B$2)*SUMIFS('Urban and Rural'!$B$2:$B$53,'Urban and Rural'!$A$2:$A$53,About!$B$1)</f>
        <v>659.17715921577451</v>
      </c>
      <c r="R8" s="71">
        <f>INDEX('REEDS calc'!$C$64:$AG$113,MATCH(About!$B$2,'REEDS calc'!$B$64:$B$113,0),MATCH(R$1,'REEDS calc'!$C$63:$AG$63,0))*SUMIFS('res v com'!$E$3:$E$52,'res v com'!$B$3:$B$52,About!$B$2)*SUMIFS('Urban and Rural'!$B$2:$B$53,'Urban and Rural'!$A$2:$A$53,About!$B$1)</f>
        <v>672.16693658338102</v>
      </c>
      <c r="S8" s="71">
        <f>INDEX('REEDS calc'!$C$64:$AG$113,MATCH(About!$B$2,'REEDS calc'!$B$64:$B$113,0),MATCH(S$1,'REEDS calc'!$C$63:$AG$63,0))*SUMIFS('res v com'!$E$3:$E$52,'res v com'!$B$3:$B$52,About!$B$2)*SUMIFS('Urban and Rural'!$B$2:$B$53,'Urban and Rural'!$A$2:$A$53,About!$B$1)</f>
        <v>682.05174447431307</v>
      </c>
      <c r="T8" s="71">
        <f>INDEX('REEDS calc'!$C$64:$AG$113,MATCH(About!$B$2,'REEDS calc'!$B$64:$B$113,0),MATCH(T$1,'REEDS calc'!$C$63:$AG$63,0))*SUMIFS('res v com'!$E$3:$E$52,'res v com'!$B$3:$B$52,About!$B$2)*SUMIFS('Urban and Rural'!$B$2:$B$53,'Urban and Rural'!$A$2:$A$53,About!$B$1)</f>
        <v>691.93655236524523</v>
      </c>
      <c r="U8" s="71">
        <f>INDEX('REEDS calc'!$C$64:$AG$113,MATCH(About!$B$2,'REEDS calc'!$B$64:$B$113,0),MATCH(U$1,'REEDS calc'!$C$63:$AG$63,0))*SUMIFS('res v com'!$E$3:$E$52,'res v com'!$B$3:$B$52,About!$B$2)*SUMIFS('Urban and Rural'!$B$2:$B$53,'Urban and Rural'!$A$2:$A$53,About!$B$1)</f>
        <v>699.16838000711994</v>
      </c>
      <c r="V8" s="71">
        <f>INDEX('REEDS calc'!$C$64:$AG$113,MATCH(About!$B$2,'REEDS calc'!$B$64:$B$113,0),MATCH(V$1,'REEDS calc'!$C$63:$AG$63,0))*SUMIFS('res v com'!$E$3:$E$52,'res v com'!$B$3:$B$52,About!$B$2)*SUMIFS('Urban and Rural'!$B$2:$B$53,'Urban and Rural'!$A$2:$A$53,About!$B$1)</f>
        <v>706.40020764899464</v>
      </c>
      <c r="W8" s="71">
        <f>INDEX('REEDS calc'!$C$64:$AG$113,MATCH(About!$B$2,'REEDS calc'!$B$64:$B$113,0),MATCH(W$1,'REEDS calc'!$C$63:$AG$63,0))*SUMIFS('res v com'!$E$3:$E$52,'res v com'!$B$3:$B$52,About!$B$2)*SUMIFS('Urban and Rural'!$B$2:$B$53,'Urban and Rural'!$A$2:$A$53,About!$B$1)</f>
        <v>713.76959722970946</v>
      </c>
      <c r="X8" s="71">
        <f>INDEX('REEDS calc'!$C$64:$AG$113,MATCH(About!$B$2,'REEDS calc'!$B$64:$B$113,0),MATCH(X$1,'REEDS calc'!$C$63:$AG$63,0))*SUMIFS('res v com'!$E$3:$E$52,'res v com'!$B$3:$B$52,About!$B$2)*SUMIFS('Urban and Rural'!$B$2:$B$53,'Urban and Rural'!$A$2:$A$53,About!$B$1)</f>
        <v>721.13898681042429</v>
      </c>
      <c r="Y8" s="71">
        <f>INDEX('REEDS calc'!$C$64:$AG$113,MATCH(About!$B$2,'REEDS calc'!$B$64:$B$113,0),MATCH(Y$1,'REEDS calc'!$C$63:$AG$63,0))*SUMIFS('res v com'!$E$3:$E$52,'res v com'!$B$3:$B$52,About!$B$2)*SUMIFS('Urban and Rural'!$B$2:$B$53,'Urban and Rural'!$A$2:$A$53,About!$B$1)</f>
        <v>732.30115556201349</v>
      </c>
      <c r="Z8" s="71">
        <f>INDEX('REEDS calc'!$C$64:$AG$113,MATCH(About!$B$2,'REEDS calc'!$B$64:$B$113,0),MATCH(Z$1,'REEDS calc'!$C$63:$AG$63,0))*SUMIFS('res v com'!$E$3:$E$52,'res v com'!$B$3:$B$52,About!$B$2)*SUMIFS('Urban and Rural'!$B$2:$B$53,'Urban and Rural'!$A$2:$A$53,About!$B$1)</f>
        <v>743.46332431360281</v>
      </c>
      <c r="AA8" s="71">
        <f>INDEX('REEDS calc'!$C$64:$AG$113,MATCH(About!$B$2,'REEDS calc'!$B$64:$B$113,0),MATCH(AA$1,'REEDS calc'!$C$63:$AG$63,0))*SUMIFS('res v com'!$E$3:$E$52,'res v com'!$B$3:$B$52,About!$B$2)*SUMIFS('Urban and Rural'!$B$2:$B$53,'Urban and Rural'!$A$2:$A$53,About!$B$1)</f>
        <v>750.51828660554042</v>
      </c>
      <c r="AB8" s="71">
        <f>INDEX('REEDS calc'!$C$64:$AG$113,MATCH(About!$B$2,'REEDS calc'!$B$64:$B$113,0),MATCH(AB$1,'REEDS calc'!$C$63:$AG$63,0))*SUMIFS('res v com'!$E$3:$E$52,'res v com'!$B$3:$B$52,About!$B$2)*SUMIFS('Urban and Rural'!$B$2:$B$53,'Urban and Rural'!$A$2:$A$53,About!$B$1)</f>
        <v>757.57324889747804</v>
      </c>
      <c r="AC8" s="71">
        <f>INDEX('REEDS calc'!$C$64:$AG$113,MATCH(About!$B$2,'REEDS calc'!$B$64:$B$113,0),MATCH(AC$1,'REEDS calc'!$C$63:$AG$63,0))*SUMIFS('res v com'!$E$3:$E$52,'res v com'!$B$3:$B$52,About!$B$2)*SUMIFS('Urban and Rural'!$B$2:$B$53,'Urban and Rural'!$A$2:$A$53,About!$B$1)</f>
        <v>770.34685750405026</v>
      </c>
      <c r="AD8" s="71">
        <f>INDEX('REEDS calc'!$C$64:$AG$113,MATCH(About!$B$2,'REEDS calc'!$B$64:$B$113,0),MATCH(AD$1,'REEDS calc'!$C$63:$AG$63,0))*SUMIFS('res v com'!$E$3:$E$52,'res v com'!$B$3:$B$52,About!$B$2)*SUMIFS('Urban and Rural'!$B$2:$B$53,'Urban and Rural'!$A$2:$A$53,About!$B$1)</f>
        <v>783.12046611062249</v>
      </c>
      <c r="AE8" s="71">
        <f>INDEX('REEDS calc'!$C$64:$AG$113,MATCH(About!$B$2,'REEDS calc'!$B$64:$B$113,0),MATCH(AE$1,'REEDS calc'!$C$63:$AG$63,0))*SUMIFS('res v com'!$E$3:$E$52,'res v com'!$B$3:$B$52,About!$B$2)*SUMIFS('Urban and Rural'!$B$2:$B$53,'Urban and Rural'!$A$2:$A$53,About!$B$1)</f>
        <v>795.93337812829202</v>
      </c>
      <c r="AF8" s="71">
        <f>INDEX('REEDS calc'!$C$64:$AG$113,MATCH(About!$B$2,'REEDS calc'!$B$64:$B$113,0),MATCH(AF$1,'REEDS calc'!$C$63:$AG$63,0))*SUMIFS('res v com'!$E$3:$E$52,'res v com'!$B$3:$B$52,About!$B$2)*SUMIFS('Urban and Rural'!$B$2:$B$53,'Urban and Rural'!$A$2:$A$53,About!$B$1)</f>
        <v>808.74629014596132</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38.130599876224281</v>
      </c>
      <c r="C8" s="71">
        <f>INDEX('REEDS calc'!$C$64:$AG$113,MATCH(About!$B$2,'REEDS calc'!$B$64:$B$113,0),MATCH(C$1,'REEDS calc'!$C$63:$AG$63,0))*SUMIFS('res v com'!$F$3:$F$52,'res v com'!$B$3:$B$52,About!$B$2)</f>
        <v>38.130599876224281</v>
      </c>
      <c r="D8" s="71">
        <f>INDEX('REEDS calc'!$C$64:$AG$113,MATCH(About!$B$2,'REEDS calc'!$B$64:$B$113,0),MATCH(D$1,'REEDS calc'!$C$63:$AG$63,0))*SUMIFS('res v com'!$F$3:$F$52,'res v com'!$B$3:$B$52,About!$B$2)</f>
        <v>38.130599876224281</v>
      </c>
      <c r="E8" s="71">
        <f>INDEX('REEDS calc'!$C$64:$AG$113,MATCH(About!$B$2,'REEDS calc'!$B$64:$B$113,0),MATCH(E$1,'REEDS calc'!$C$63:$AG$63,0))*SUMIFS('res v com'!$F$3:$F$52,'res v com'!$B$3:$B$52,About!$B$2)</f>
        <v>49.081644142879689</v>
      </c>
      <c r="F8" s="71">
        <f>INDEX('REEDS calc'!$C$64:$AG$113,MATCH(About!$B$2,'REEDS calc'!$B$64:$B$113,0),MATCH(F$1,'REEDS calc'!$C$63:$AG$63,0))*SUMIFS('res v com'!$F$3:$F$52,'res v com'!$B$3:$B$52,About!$B$2)</f>
        <v>60.032688409535091</v>
      </c>
      <c r="G8" s="71">
        <f>INDEX('REEDS calc'!$C$64:$AG$113,MATCH(About!$B$2,'REEDS calc'!$B$64:$B$113,0),MATCH(G$1,'REEDS calc'!$C$63:$AG$63,0))*SUMIFS('res v com'!$F$3:$F$52,'res v com'!$B$3:$B$52,About!$B$2)</f>
        <v>81.048530576362808</v>
      </c>
      <c r="H8" s="71">
        <f>INDEX('REEDS calc'!$C$64:$AG$113,MATCH(About!$B$2,'REEDS calc'!$B$64:$B$113,0),MATCH(H$1,'REEDS calc'!$C$63:$AG$63,0))*SUMIFS('res v com'!$F$3:$F$52,'res v com'!$B$3:$B$52,About!$B$2)</f>
        <v>102.06437274319052</v>
      </c>
      <c r="I8" s="71">
        <f>INDEX('REEDS calc'!$C$64:$AG$113,MATCH(About!$B$2,'REEDS calc'!$B$64:$B$113,0),MATCH(I$1,'REEDS calc'!$C$63:$AG$63,0))*SUMIFS('res v com'!$F$3:$F$52,'res v com'!$B$3:$B$52,About!$B$2)</f>
        <v>142.2475432108632</v>
      </c>
      <c r="J8" s="71">
        <f>INDEX('REEDS calc'!$C$64:$AG$113,MATCH(About!$B$2,'REEDS calc'!$B$64:$B$113,0),MATCH(J$1,'REEDS calc'!$C$63:$AG$63,0))*SUMIFS('res v com'!$F$3:$F$52,'res v com'!$B$3:$B$52,About!$B$2)</f>
        <v>182.43071367853588</v>
      </c>
      <c r="K8" s="71">
        <f>INDEX('REEDS calc'!$C$64:$AG$113,MATCH(About!$B$2,'REEDS calc'!$B$64:$B$113,0),MATCH(K$1,'REEDS calc'!$C$63:$AG$63,0))*SUMIFS('res v com'!$F$3:$F$52,'res v com'!$B$3:$B$52,About!$B$2)</f>
        <v>255.55704197211546</v>
      </c>
      <c r="L8" s="71">
        <f>INDEX('REEDS calc'!$C$64:$AG$113,MATCH(About!$B$2,'REEDS calc'!$B$64:$B$113,0),MATCH(L$1,'REEDS calc'!$C$63:$AG$63,0))*SUMIFS('res v com'!$F$3:$F$52,'res v com'!$B$3:$B$52,About!$B$2)</f>
        <v>328.68337026569503</v>
      </c>
      <c r="M8" s="71">
        <f>INDEX('REEDS calc'!$C$64:$AG$113,MATCH(About!$B$2,'REEDS calc'!$B$64:$B$113,0),MATCH(M$1,'REEDS calc'!$C$63:$AG$63,0))*SUMIFS('res v com'!$F$3:$F$52,'res v com'!$B$3:$B$52,About!$B$2)</f>
        <v>425.66432987743298</v>
      </c>
      <c r="N8" s="71">
        <f>INDEX('REEDS calc'!$C$64:$AG$113,MATCH(About!$B$2,'REEDS calc'!$B$64:$B$113,0),MATCH(N$1,'REEDS calc'!$C$63:$AG$63,0))*SUMIFS('res v com'!$F$3:$F$52,'res v com'!$B$3:$B$52,About!$B$2)</f>
        <v>522.64528948917098</v>
      </c>
      <c r="O8" s="71">
        <f>INDEX('REEDS calc'!$C$64:$AG$113,MATCH(About!$B$2,'REEDS calc'!$B$64:$B$113,0),MATCH(O$1,'REEDS calc'!$C$63:$AG$63,0))*SUMIFS('res v com'!$F$3:$F$52,'res v com'!$B$3:$B$52,About!$B$2)</f>
        <v>623.12522177580479</v>
      </c>
      <c r="P8" s="71">
        <f>INDEX('REEDS calc'!$C$64:$AG$113,MATCH(About!$B$2,'REEDS calc'!$B$64:$B$113,0),MATCH(P$1,'REEDS calc'!$C$63:$AG$63,0))*SUMIFS('res v com'!$F$3:$F$52,'res v com'!$B$3:$B$52,About!$B$2)</f>
        <v>723.60515406243871</v>
      </c>
      <c r="Q8" s="71">
        <f>INDEX('REEDS calc'!$C$64:$AG$113,MATCH(About!$B$2,'REEDS calc'!$B$64:$B$113,0),MATCH(Q$1,'REEDS calc'!$C$63:$AG$63,0))*SUMIFS('res v com'!$F$3:$F$52,'res v com'!$B$3:$B$52,About!$B$2)</f>
        <v>738.15119769832688</v>
      </c>
      <c r="R8" s="71">
        <f>INDEX('REEDS calc'!$C$64:$AG$113,MATCH(About!$B$2,'REEDS calc'!$B$64:$B$113,0),MATCH(R$1,'REEDS calc'!$C$63:$AG$63,0))*SUMIFS('res v com'!$F$3:$F$52,'res v com'!$B$3:$B$52,About!$B$2)</f>
        <v>752.69724133421494</v>
      </c>
      <c r="S8" s="71">
        <f>INDEX('REEDS calc'!$C$64:$AG$113,MATCH(About!$B$2,'REEDS calc'!$B$64:$B$113,0),MATCH(S$1,'REEDS calc'!$C$63:$AG$63,0))*SUMIFS('res v com'!$F$3:$F$52,'res v com'!$B$3:$B$52,About!$B$2)</f>
        <v>763.76631841265919</v>
      </c>
      <c r="T8" s="71">
        <f>INDEX('REEDS calc'!$C$64:$AG$113,MATCH(About!$B$2,'REEDS calc'!$B$64:$B$113,0),MATCH(T$1,'REEDS calc'!$C$63:$AG$63,0))*SUMIFS('res v com'!$F$3:$F$52,'res v com'!$B$3:$B$52,About!$B$2)</f>
        <v>774.83539549110355</v>
      </c>
      <c r="U8" s="71">
        <f>INDEX('REEDS calc'!$C$64:$AG$113,MATCH(About!$B$2,'REEDS calc'!$B$64:$B$113,0),MATCH(U$1,'REEDS calc'!$C$63:$AG$63,0))*SUMIFS('res v com'!$F$3:$F$52,'res v com'!$B$3:$B$52,About!$B$2)</f>
        <v>782.93364671350423</v>
      </c>
      <c r="V8" s="71">
        <f>INDEX('REEDS calc'!$C$64:$AG$113,MATCH(About!$B$2,'REEDS calc'!$B$64:$B$113,0),MATCH(V$1,'REEDS calc'!$C$63:$AG$63,0))*SUMIFS('res v com'!$F$3:$F$52,'res v com'!$B$3:$B$52,About!$B$2)</f>
        <v>791.03189793590479</v>
      </c>
      <c r="W8" s="71">
        <f>INDEX('REEDS calc'!$C$64:$AG$113,MATCH(About!$B$2,'REEDS calc'!$B$64:$B$113,0),MATCH(W$1,'REEDS calc'!$C$63:$AG$63,0))*SUMIFS('res v com'!$F$3:$F$52,'res v com'!$B$3:$B$52,About!$B$2)</f>
        <v>799.28419198047061</v>
      </c>
      <c r="X8" s="71">
        <f>INDEX('REEDS calc'!$C$64:$AG$113,MATCH(About!$B$2,'REEDS calc'!$B$64:$B$113,0),MATCH(X$1,'REEDS calc'!$C$63:$AG$63,0))*SUMIFS('res v com'!$F$3:$F$52,'res v com'!$B$3:$B$52,About!$B$2)</f>
        <v>807.53648602503654</v>
      </c>
      <c r="Y8" s="71">
        <f>INDEX('REEDS calc'!$C$64:$AG$113,MATCH(About!$B$2,'REEDS calc'!$B$64:$B$113,0),MATCH(Y$1,'REEDS calc'!$C$63:$AG$63,0))*SUMIFS('res v com'!$F$3:$F$52,'res v com'!$B$3:$B$52,About!$B$2)</f>
        <v>820.03596073787219</v>
      </c>
      <c r="Z8" s="71">
        <f>INDEX('REEDS calc'!$C$64:$AG$113,MATCH(About!$B$2,'REEDS calc'!$B$64:$B$113,0),MATCH(Z$1,'REEDS calc'!$C$63:$AG$63,0))*SUMIFS('res v com'!$F$3:$F$52,'res v com'!$B$3:$B$52,About!$B$2)</f>
        <v>832.53543545070795</v>
      </c>
      <c r="AA8" s="71">
        <f>INDEX('REEDS calc'!$C$64:$AG$113,MATCH(About!$B$2,'REEDS calc'!$B$64:$B$113,0),MATCH(AA$1,'REEDS calc'!$C$63:$AG$63,0))*SUMIFS('res v com'!$F$3:$F$52,'res v com'!$B$3:$B$52,About!$B$2)</f>
        <v>840.43563161603902</v>
      </c>
      <c r="AB8" s="71">
        <f>INDEX('REEDS calc'!$C$64:$AG$113,MATCH(About!$B$2,'REEDS calc'!$B$64:$B$113,0),MATCH(AB$1,'REEDS calc'!$C$63:$AG$63,0))*SUMIFS('res v com'!$F$3:$F$52,'res v com'!$B$3:$B$52,About!$B$2)</f>
        <v>848.33582778137009</v>
      </c>
      <c r="AC8" s="71">
        <f>INDEX('REEDS calc'!$C$64:$AG$113,MATCH(About!$B$2,'REEDS calc'!$B$64:$B$113,0),MATCH(AC$1,'REEDS calc'!$C$63:$AG$63,0))*SUMIFS('res v com'!$F$3:$F$52,'res v com'!$B$3:$B$52,About!$B$2)</f>
        <v>862.63980412528429</v>
      </c>
      <c r="AD8" s="71">
        <f>INDEX('REEDS calc'!$C$64:$AG$113,MATCH(About!$B$2,'REEDS calc'!$B$64:$B$113,0),MATCH(AD$1,'REEDS calc'!$C$63:$AG$63,0))*SUMIFS('res v com'!$F$3:$F$52,'res v com'!$B$3:$B$52,About!$B$2)</f>
        <v>876.94378046919837</v>
      </c>
      <c r="AE8" s="71">
        <f>INDEX('REEDS calc'!$C$64:$AG$113,MATCH(About!$B$2,'REEDS calc'!$B$64:$B$113,0),MATCH(AE$1,'REEDS calc'!$C$63:$AG$63,0))*SUMIFS('res v com'!$F$3:$F$52,'res v com'!$B$3:$B$52,About!$B$2)</f>
        <v>891.29176904801693</v>
      </c>
      <c r="AF8" s="71">
        <f>INDEX('REEDS calc'!$C$64:$AG$113,MATCH(About!$B$2,'REEDS calc'!$B$64:$B$113,0),MATCH(AF$1,'REEDS calc'!$C$63:$AG$63,0))*SUMIFS('res v com'!$F$3:$F$52,'res v com'!$B$3:$B$52,About!$B$2)</f>
        <v>905.63975762683538</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2024-02-08T19:01:54Z</dcterms:modified>
</cp:coreProperties>
</file>