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B8255531-552E-4E07-9365-42CDA52BAC74}" xr6:coauthVersionLast="47" xr6:coauthVersionMax="47" xr10:uidLastSave="{00000000-0000-0000-0000-000000000000}"/>
  <bookViews>
    <workbookView xWindow="-120" yWindow="-120" windowWidth="29040" windowHeight="15840" tabRatio="945" activeTab="8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68" r:id="rId38"/>
    <pivotCache cacheId="1272" r:id="rId39"/>
    <pivotCache cacheId="1277" r:id="rId40"/>
    <pivotCache cacheId="1282" r:id="rId41"/>
    <pivotCache cacheId="1288" r:id="rId42"/>
    <pivotCache cacheId="1293" r:id="rId43"/>
    <pivotCache cacheId="1298" r:id="rId44"/>
    <pivotCache cacheId="130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" i="66" l="1"/>
  <c r="E18" i="34" l="1"/>
  <c r="D18" i="34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3" i="72" l="1"/>
  <c r="G34" i="72"/>
  <c r="G251" i="72"/>
  <c r="G282" i="72"/>
  <c r="G189" i="72"/>
  <c r="G220" i="72"/>
  <c r="G65" i="72"/>
  <c r="G96" i="72"/>
  <c r="G127" i="72"/>
  <c r="G158" i="72"/>
  <c r="H97" i="72" l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E221" i="72"/>
  <c r="F221" i="72" s="1"/>
  <c r="E4" i="72"/>
  <c r="F4" i="72" s="1"/>
  <c r="E128" i="72"/>
  <c r="F128" i="72" s="1"/>
  <c r="J4" i="37"/>
  <c r="J4" i="58"/>
  <c r="I4" i="58"/>
  <c r="I4" i="37"/>
  <c r="E67" i="72" l="1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36" i="72"/>
  <c r="F36" i="72" s="1"/>
  <c r="G37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84" i="72"/>
  <c r="F284" i="72" s="1"/>
  <c r="E160" i="72"/>
  <c r="F160" i="72" s="1"/>
  <c r="E253" i="72"/>
  <c r="F253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" i="37"/>
  <c r="H4" i="58"/>
  <c r="E19" i="53"/>
  <c r="F53" i="66"/>
  <c r="I4" i="41"/>
  <c r="D45" i="39" s="1"/>
  <c r="F197" i="66"/>
  <c r="E25" i="53"/>
  <c r="N4" i="58"/>
  <c r="O4" i="58"/>
  <c r="F245" i="66"/>
  <c r="E37" i="53"/>
  <c r="J4" i="41"/>
  <c r="E45" i="39" s="1"/>
  <c r="E31" i="53"/>
  <c r="F101" i="66"/>
  <c r="M45" i="39" l="1"/>
  <c r="E175" i="38" s="1"/>
  <c r="H38" i="72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68" i="72"/>
  <c r="F68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E129" i="72"/>
  <c r="F129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98" i="72"/>
  <c r="F98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L45" i="39"/>
  <c r="L59" i="39" s="1"/>
  <c r="L60" i="39" s="1"/>
  <c r="D56" i="39"/>
  <c r="E107" i="38"/>
  <c r="D59" i="39"/>
  <c r="D60" i="39" s="1"/>
  <c r="E56" i="39"/>
  <c r="E124" i="38"/>
  <c r="E59" i="39"/>
  <c r="E60" i="39" s="1"/>
  <c r="E13" i="53"/>
  <c r="F149" i="66"/>
  <c r="M4" i="58"/>
  <c r="H4" i="41"/>
  <c r="K45" i="39" s="1"/>
  <c r="E7" i="53"/>
  <c r="F5" i="66"/>
  <c r="C45" i="39" l="1"/>
  <c r="E90" i="38" s="1"/>
  <c r="M56" i="39"/>
  <c r="M57" i="39" s="1"/>
  <c r="M59" i="39"/>
  <c r="M60" i="39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85" i="72"/>
  <c r="F285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4" i="72"/>
  <c r="F254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38" i="72"/>
  <c r="F38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93" i="72"/>
  <c r="F193" i="72" s="1"/>
  <c r="L56" i="39"/>
  <c r="L58" i="39" s="1"/>
  <c r="E158" i="38"/>
  <c r="J197" i="66" s="1"/>
  <c r="J466" i="37"/>
  <c r="D31" i="53"/>
  <c r="F31" i="53" s="1"/>
  <c r="H37" i="53" s="1"/>
  <c r="J474" i="37"/>
  <c r="J101" i="66"/>
  <c r="K59" i="39"/>
  <c r="K60" i="39" s="1"/>
  <c r="K56" i="39"/>
  <c r="E141" i="38"/>
  <c r="D58" i="39"/>
  <c r="D57" i="39"/>
  <c r="J245" i="66"/>
  <c r="D37" i="53"/>
  <c r="F37" i="53" s="1"/>
  <c r="J474" i="58"/>
  <c r="J466" i="58"/>
  <c r="E58" i="39"/>
  <c r="E57" i="39"/>
  <c r="I466" i="37"/>
  <c r="J53" i="66"/>
  <c r="D19" i="53"/>
  <c r="F19" i="53" s="1"/>
  <c r="H25" i="53" s="1"/>
  <c r="I474" i="37"/>
  <c r="C59" i="39" l="1"/>
  <c r="C60" i="39" s="1"/>
  <c r="C56" i="39"/>
  <c r="C57" i="39" s="1"/>
  <c r="M58" i="39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L57" i="39"/>
  <c r="E224" i="72"/>
  <c r="F224" i="72" s="1"/>
  <c r="I474" i="58"/>
  <c r="I479" i="58" s="1"/>
  <c r="E130" i="72"/>
  <c r="F130" i="72" s="1"/>
  <c r="D25" i="53"/>
  <c r="F25" i="53" s="1"/>
  <c r="H19" i="53" s="1"/>
  <c r="G19" i="53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I466" i="58"/>
  <c r="I466" i="41" s="1"/>
  <c r="E99" i="72"/>
  <c r="F99" i="72" s="1"/>
  <c r="E162" i="72"/>
  <c r="F162" i="72" s="1"/>
  <c r="E6" i="72"/>
  <c r="F6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W245" i="66"/>
  <c r="S245" i="66"/>
  <c r="J149" i="66"/>
  <c r="H474" i="58"/>
  <c r="D13" i="53"/>
  <c r="F13" i="53" s="1"/>
  <c r="H7" i="53" s="1"/>
  <c r="H466" i="58"/>
  <c r="F54" i="66"/>
  <c r="I489" i="37"/>
  <c r="K57" i="39"/>
  <c r="K58" i="39"/>
  <c r="S53" i="66"/>
  <c r="W53" i="66"/>
  <c r="I479" i="37"/>
  <c r="F55" i="66"/>
  <c r="H466" i="37"/>
  <c r="D7" i="53"/>
  <c r="F7" i="53" s="1"/>
  <c r="H474" i="37"/>
  <c r="J5" i="66"/>
  <c r="J489" i="58"/>
  <c r="F246" i="66"/>
  <c r="J479" i="58"/>
  <c r="F247" i="66"/>
  <c r="S101" i="66"/>
  <c r="W101" i="66"/>
  <c r="W197" i="66"/>
  <c r="S197" i="66"/>
  <c r="J474" i="41"/>
  <c r="J479" i="37"/>
  <c r="F103" i="66"/>
  <c r="H31" i="53"/>
  <c r="G31" i="53" s="1"/>
  <c r="G37" i="53"/>
  <c r="F102" i="66"/>
  <c r="J489" i="37"/>
  <c r="J466" i="41"/>
  <c r="C58" i="39" l="1"/>
  <c r="F199" i="66"/>
  <c r="I474" i="41"/>
  <c r="F198" i="66"/>
  <c r="L198" i="66" s="1"/>
  <c r="P198" i="66" s="1"/>
  <c r="I489" i="58"/>
  <c r="I489" i="41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" i="53"/>
  <c r="E319" i="38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55" i="72"/>
  <c r="F255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0" i="72"/>
  <c r="F70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94" i="72"/>
  <c r="F194" i="72" s="1"/>
  <c r="E313" i="38"/>
  <c r="E307" i="38"/>
  <c r="E349" i="38"/>
  <c r="M245" i="66" s="1"/>
  <c r="E343" i="38"/>
  <c r="L54" i="66"/>
  <c r="P54" i="66" s="1"/>
  <c r="E384" i="38"/>
  <c r="K247" i="66" s="1"/>
  <c r="N247" i="66" s="1"/>
  <c r="J480" i="58"/>
  <c r="E385" i="38" s="1"/>
  <c r="K266" i="66" s="1"/>
  <c r="N266" i="66" s="1"/>
  <c r="J480" i="37"/>
  <c r="E366" i="38"/>
  <c r="K103" i="66" s="1"/>
  <c r="N103" i="66" s="1"/>
  <c r="J479" i="41"/>
  <c r="E337" i="38"/>
  <c r="E331" i="38"/>
  <c r="L246" i="66"/>
  <c r="P246" i="66" s="1"/>
  <c r="I479" i="41"/>
  <c r="I480" i="37"/>
  <c r="E360" i="38"/>
  <c r="K55" i="66" s="1"/>
  <c r="N55" i="66" s="1"/>
  <c r="F150" i="66"/>
  <c r="H489" i="58"/>
  <c r="H479" i="58"/>
  <c r="F151" i="66"/>
  <c r="S149" i="66"/>
  <c r="W149" i="66"/>
  <c r="G7" i="53"/>
  <c r="H13" i="53"/>
  <c r="G13" i="53" s="1"/>
  <c r="H479" i="37"/>
  <c r="F7" i="66"/>
  <c r="H474" i="41"/>
  <c r="J489" i="41"/>
  <c r="H489" i="37"/>
  <c r="H466" i="41"/>
  <c r="F6" i="66"/>
  <c r="S5" i="66"/>
  <c r="W5" i="66"/>
  <c r="L102" i="66"/>
  <c r="P102" i="66" s="1"/>
  <c r="E378" i="38"/>
  <c r="K199" i="66" s="1"/>
  <c r="I480" i="58"/>
  <c r="E379" i="38" s="1"/>
  <c r="K218" i="66" s="1"/>
  <c r="N218" i="66" s="1"/>
  <c r="N199" i="66" l="1"/>
  <c r="E325" i="38"/>
  <c r="M197" i="66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N102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N54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40" i="72"/>
  <c r="F40" i="72" s="1"/>
  <c r="E163" i="72"/>
  <c r="F163" i="72" s="1"/>
  <c r="E131" i="72"/>
  <c r="F131" i="72" s="1"/>
  <c r="E100" i="72"/>
  <c r="F100" i="72" s="1"/>
  <c r="H489" i="41"/>
  <c r="L150" i="66"/>
  <c r="P150" i="66" s="1"/>
  <c r="V150" i="66" s="1"/>
  <c r="X150" i="66" s="1"/>
  <c r="Z103" i="66"/>
  <c r="Y103" i="66"/>
  <c r="Y247" i="66"/>
  <c r="Z247" i="66"/>
  <c r="E367" i="38"/>
  <c r="K122" i="66" s="1"/>
  <c r="N122" i="66" s="1"/>
  <c r="J480" i="41"/>
  <c r="E361" i="38"/>
  <c r="K74" i="66" s="1"/>
  <c r="N74" i="66" s="1"/>
  <c r="I480" i="41"/>
  <c r="E289" i="38"/>
  <c r="E283" i="38"/>
  <c r="I486" i="58"/>
  <c r="L197" i="66"/>
  <c r="N246" i="66"/>
  <c r="E295" i="38"/>
  <c r="E301" i="38"/>
  <c r="M149" i="66" s="1"/>
  <c r="L6" i="66"/>
  <c r="P6" i="66" s="1"/>
  <c r="V6" i="66" s="1"/>
  <c r="X6" i="66" s="1"/>
  <c r="J486" i="58"/>
  <c r="L245" i="66"/>
  <c r="Y55" i="66"/>
  <c r="Z199" i="66"/>
  <c r="Z55" i="66"/>
  <c r="Y199" i="66"/>
  <c r="L101" i="66"/>
  <c r="J486" i="37"/>
  <c r="H479" i="41"/>
  <c r="H480" i="37"/>
  <c r="E354" i="38"/>
  <c r="K7" i="66" s="1"/>
  <c r="N7" i="66" s="1"/>
  <c r="D20" i="8"/>
  <c r="M101" i="66"/>
  <c r="G18" i="39" s="1"/>
  <c r="L53" i="66"/>
  <c r="I486" i="37"/>
  <c r="E372" i="38"/>
  <c r="K151" i="66" s="1"/>
  <c r="N151" i="66" s="1"/>
  <c r="H480" i="58"/>
  <c r="E373" i="38" s="1"/>
  <c r="K170" i="66" s="1"/>
  <c r="N170" i="66" s="1"/>
  <c r="N198" i="66"/>
  <c r="M53" i="66"/>
  <c r="C20" i="8" l="1"/>
  <c r="F18" i="39"/>
  <c r="Z102" i="66"/>
  <c r="Y102" i="66"/>
  <c r="O102" i="66"/>
  <c r="U102" i="66" s="1"/>
  <c r="O198" i="66"/>
  <c r="V198" i="66" s="1"/>
  <c r="X198" i="66" s="1"/>
  <c r="O246" i="66"/>
  <c r="Q246" i="66" s="1"/>
  <c r="I486" i="41"/>
  <c r="Y246" i="66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N150" i="66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Z246" i="66"/>
  <c r="E288" i="72"/>
  <c r="F288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6" i="72"/>
  <c r="F22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8" i="72"/>
  <c r="F8" i="72" s="1"/>
  <c r="E71" i="72"/>
  <c r="F71" i="72" s="1"/>
  <c r="J486" i="41"/>
  <c r="O54" i="66"/>
  <c r="U54" i="66" s="1"/>
  <c r="Z198" i="66"/>
  <c r="Y198" i="66"/>
  <c r="N6" i="66"/>
  <c r="H486" i="37"/>
  <c r="L5" i="66"/>
  <c r="B20" i="8"/>
  <c r="M5" i="66"/>
  <c r="Y218" i="66"/>
  <c r="Z74" i="66"/>
  <c r="Y74" i="66"/>
  <c r="Z218" i="66"/>
  <c r="L149" i="66"/>
  <c r="H486" i="58"/>
  <c r="P53" i="66"/>
  <c r="N53" i="66"/>
  <c r="Z266" i="66"/>
  <c r="Y122" i="66"/>
  <c r="Z122" i="66"/>
  <c r="Y266" i="66"/>
  <c r="Y151" i="66"/>
  <c r="Z7" i="66"/>
  <c r="Y7" i="66"/>
  <c r="Z151" i="66"/>
  <c r="Y54" i="66"/>
  <c r="E355" i="38"/>
  <c r="K26" i="66" s="1"/>
  <c r="N26" i="66" s="1"/>
  <c r="H480" i="41"/>
  <c r="Z54" i="66"/>
  <c r="P101" i="66"/>
  <c r="N101" i="66"/>
  <c r="P245" i="66"/>
  <c r="N245" i="66"/>
  <c r="P197" i="66"/>
  <c r="N197" i="66"/>
  <c r="Q198" i="66" l="1"/>
  <c r="U198" i="66"/>
  <c r="V54" i="66"/>
  <c r="X54" i="66" s="1"/>
  <c r="U246" i="66"/>
  <c r="V102" i="66"/>
  <c r="X102" i="66" s="1"/>
  <c r="V246" i="66"/>
  <c r="X246" i="66" s="1"/>
  <c r="Q102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O197" i="66"/>
  <c r="U197" i="66" s="1"/>
  <c r="E257" i="72"/>
  <c r="F257" i="72" s="1"/>
  <c r="Q54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01" i="72"/>
  <c r="F101" i="72" s="1"/>
  <c r="E132" i="72"/>
  <c r="F132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53" i="66"/>
  <c r="Z53" i="66"/>
  <c r="Y53" i="66"/>
  <c r="Z197" i="66"/>
  <c r="Y197" i="66"/>
  <c r="Z26" i="66"/>
  <c r="Y170" i="66"/>
  <c r="Y26" i="66"/>
  <c r="Z170" i="66"/>
  <c r="O245" i="66"/>
  <c r="P149" i="66"/>
  <c r="V149" i="66" s="1"/>
  <c r="X149" i="66" s="1"/>
  <c r="R149" i="66"/>
  <c r="T149" i="66" s="1"/>
  <c r="N149" i="66"/>
  <c r="N5" i="66"/>
  <c r="R5" i="66"/>
  <c r="T5" i="66" s="1"/>
  <c r="P5" i="66"/>
  <c r="V5" i="66" s="1"/>
  <c r="X5" i="66" s="1"/>
  <c r="O101" i="66"/>
  <c r="Y101" i="66"/>
  <c r="Z101" i="66"/>
  <c r="Z245" i="66"/>
  <c r="Y245" i="66"/>
  <c r="H486" i="41"/>
  <c r="O150" i="66"/>
  <c r="Y150" i="66"/>
  <c r="Z150" i="66"/>
  <c r="O6" i="66"/>
  <c r="Y6" i="66"/>
  <c r="Z6" i="66"/>
  <c r="V197" i="66" l="1"/>
  <c r="X197" i="66" s="1"/>
  <c r="Q197" i="66"/>
  <c r="R197" i="66" s="1"/>
  <c r="T197" i="66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9" i="72"/>
  <c r="F289" i="72" s="1"/>
  <c r="E197" i="72"/>
  <c r="F197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42" i="72"/>
  <c r="F42" i="72" s="1"/>
  <c r="E72" i="72"/>
  <c r="F72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9" i="72"/>
  <c r="F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7" i="72"/>
  <c r="F227" i="72" s="1"/>
  <c r="O149" i="66"/>
  <c r="Q149" i="66" s="1"/>
  <c r="Q101" i="66"/>
  <c r="R101" i="66" s="1"/>
  <c r="T101" i="66" s="1"/>
  <c r="U101" i="66"/>
  <c r="V101" i="66"/>
  <c r="X101" i="66" s="1"/>
  <c r="U245" i="66"/>
  <c r="V245" i="66"/>
  <c r="X245" i="66" s="1"/>
  <c r="Q245" i="66"/>
  <c r="R245" i="66" s="1"/>
  <c r="T245" i="66" s="1"/>
  <c r="Q6" i="66"/>
  <c r="U6" i="66"/>
  <c r="Z5" i="66"/>
  <c r="O5" i="66"/>
  <c r="Y5" i="66"/>
  <c r="Y149" i="66"/>
  <c r="Z149" i="66"/>
  <c r="U150" i="66"/>
  <c r="Q150" i="66"/>
  <c r="U53" i="66"/>
  <c r="Q53" i="66"/>
  <c r="R53" i="66" s="1"/>
  <c r="T53" i="66" s="1"/>
  <c r="V53" i="66"/>
  <c r="X53" i="66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3" i="72"/>
  <c r="F13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66" i="72"/>
  <c r="F166" i="72" s="1"/>
  <c r="E258" i="72"/>
  <c r="F25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U149" i="66"/>
  <c r="U5" i="66"/>
  <c r="Q5" i="66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98" i="72"/>
  <c r="F198" i="72" s="1"/>
  <c r="E10" i="72"/>
  <c r="F10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3" i="72"/>
  <c r="F43" i="72" s="1"/>
  <c r="E103" i="72"/>
  <c r="F103" i="72" s="1"/>
  <c r="E73" i="72"/>
  <c r="F7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28" i="72"/>
  <c r="F228" i="72" s="1"/>
  <c r="E259" i="72" l="1"/>
  <c r="F25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34" i="72"/>
  <c r="F13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67" i="72"/>
  <c r="F16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91" i="72"/>
  <c r="F291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1" i="72"/>
  <c r="F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4" i="72"/>
  <c r="F44" i="72" s="1"/>
  <c r="E104" i="72"/>
  <c r="F10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29" i="72"/>
  <c r="F229" i="72" s="1"/>
  <c r="E74" i="72"/>
  <c r="F74" i="72" s="1"/>
  <c r="E199" i="72"/>
  <c r="F199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230" i="72" l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92" i="72"/>
  <c r="F29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5" i="72"/>
  <c r="F13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0" i="72"/>
  <c r="F260" i="72" s="1"/>
  <c r="E168" i="72"/>
  <c r="F168" i="72" s="1"/>
  <c r="E12" i="72" l="1"/>
  <c r="F12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5" i="72"/>
  <c r="F105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5" i="72"/>
  <c r="F75" i="72" s="1"/>
  <c r="E200" i="72"/>
  <c r="F200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5" i="72"/>
  <c r="F45" i="72" s="1"/>
  <c r="E230" i="72"/>
  <c r="F230" i="72" s="1"/>
  <c r="G76" i="72" l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69" i="72"/>
  <c r="F169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1" i="72"/>
  <c r="F261" i="72" s="1"/>
  <c r="E293" i="72"/>
  <c r="F293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6" i="72"/>
  <c r="F13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6" i="72"/>
  <c r="F106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01" i="72"/>
  <c r="F201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31" i="72"/>
  <c r="F23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6" i="72"/>
  <c r="F46" i="72" s="1"/>
  <c r="E76" i="72"/>
  <c r="F76" i="72" s="1"/>
  <c r="E14" i="72" l="1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2" i="72"/>
  <c r="F262" i="72" s="1"/>
  <c r="E294" i="72"/>
  <c r="F2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37" i="72"/>
  <c r="F13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0" i="72"/>
  <c r="F17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77" i="72"/>
  <c r="F7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7" i="72"/>
  <c r="F4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02" i="72"/>
  <c r="F202" i="72" s="1"/>
  <c r="E107" i="72"/>
  <c r="F107" i="72" s="1"/>
  <c r="E232" i="72"/>
  <c r="F232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1" i="72"/>
  <c r="F17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3" i="72"/>
  <c r="F26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5" i="72"/>
  <c r="F29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38" i="72"/>
  <c r="F138" i="72" s="1"/>
  <c r="E48" i="72" l="1"/>
  <c r="F48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3" i="72"/>
  <c r="F233" i="72" s="1"/>
  <c r="E203" i="72"/>
  <c r="F20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78" i="72"/>
  <c r="F78" i="72" s="1"/>
  <c r="E108" i="72"/>
  <c r="F108" i="72" s="1"/>
  <c r="E16" i="72"/>
  <c r="F16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39" i="72"/>
  <c r="F139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4" i="72"/>
  <c r="F26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96" i="72"/>
  <c r="F296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34" i="72"/>
  <c r="F234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09" i="72"/>
  <c r="F109" i="72" s="1"/>
  <c r="E79" i="72"/>
  <c r="F79" i="72" s="1"/>
  <c r="E17" i="72"/>
  <c r="F1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4" i="72"/>
  <c r="F204" i="72" s="1"/>
  <c r="E173" i="72"/>
  <c r="F173" i="72" s="1"/>
  <c r="G205" i="72" l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50" i="72"/>
  <c r="F5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40" i="72"/>
  <c r="F14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7" i="72"/>
  <c r="F29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5" i="72"/>
  <c r="F265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0" i="72"/>
  <c r="F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10" i="72"/>
  <c r="F110" i="72" s="1"/>
  <c r="E18" i="72"/>
  <c r="F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74" i="72"/>
  <c r="F17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6" i="72"/>
  <c r="F206" i="72" s="1"/>
  <c r="E51" i="72"/>
  <c r="F5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1" i="72"/>
  <c r="F14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9" i="72"/>
  <c r="F299" i="72" s="1"/>
  <c r="E19" i="72"/>
  <c r="F19" i="72" s="1"/>
  <c r="E237" i="72"/>
  <c r="F237" i="72" s="1"/>
  <c r="E267" i="72"/>
  <c r="F267" i="72" s="1"/>
  <c r="E175" i="72"/>
  <c r="F175" i="72" s="1"/>
  <c r="E81" i="72"/>
  <c r="F81" i="72" s="1"/>
  <c r="E111" i="72"/>
  <c r="F111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12" i="72" l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7" i="72"/>
  <c r="F207" i="72" s="1"/>
  <c r="E52" i="72"/>
  <c r="F5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2" i="72"/>
  <c r="F142" i="72" s="1"/>
  <c r="E300" i="72" l="1"/>
  <c r="F300" i="72" s="1"/>
  <c r="E20" i="72"/>
  <c r="F20" i="72" s="1"/>
  <c r="E268" i="72"/>
  <c r="F268" i="72" s="1"/>
  <c r="E176" i="72"/>
  <c r="F17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38" i="72"/>
  <c r="F238" i="72" s="1"/>
  <c r="E82" i="72"/>
  <c r="F8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12" i="72"/>
  <c r="F112" i="72" s="1"/>
  <c r="G83" i="72" l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43" i="72"/>
  <c r="F143" i="72" s="1"/>
  <c r="E208" i="72"/>
  <c r="F208" i="72" s="1"/>
  <c r="E53" i="72"/>
  <c r="F53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1" i="72"/>
  <c r="F21" i="72" s="1"/>
  <c r="E239" i="72"/>
  <c r="F239" i="72" s="1"/>
  <c r="E269" i="72"/>
  <c r="F269" i="72" s="1"/>
  <c r="E177" i="72"/>
  <c r="F177" i="72" s="1"/>
  <c r="E301" i="72"/>
  <c r="F30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3" i="72"/>
  <c r="F83" i="72" s="1"/>
  <c r="E209" i="72" l="1"/>
  <c r="F209" i="72" s="1"/>
  <c r="E54" i="72"/>
  <c r="F5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14" i="72"/>
  <c r="F114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4" i="72"/>
  <c r="F14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40" i="72" l="1"/>
  <c r="F240" i="72" s="1"/>
  <c r="E270" i="72"/>
  <c r="F270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78" i="72"/>
  <c r="F178" i="72" s="1"/>
  <c r="E22" i="72"/>
  <c r="F22" i="72" s="1"/>
  <c r="E302" i="72"/>
  <c r="F302" i="72" s="1"/>
  <c r="G55" i="72"/>
  <c r="H56" i="72" s="1"/>
  <c r="I57" i="72" s="1"/>
  <c r="J58" i="72" s="1"/>
  <c r="K59" i="72" s="1"/>
  <c r="L60" i="72" s="1"/>
  <c r="M61" i="72" s="1"/>
  <c r="N62" i="72" s="1"/>
  <c r="O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4" i="72"/>
  <c r="F84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45" i="72" l="1"/>
  <c r="F145" i="72" s="1"/>
  <c r="E55" i="72"/>
  <c r="F5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15" i="72"/>
  <c r="F115" i="72" s="1"/>
  <c r="E210" i="72"/>
  <c r="F210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6" i="72" l="1"/>
  <c r="H117" i="72" s="1"/>
  <c r="I118" i="72" s="1"/>
  <c r="J119" i="72" s="1"/>
  <c r="K120" i="72" s="1"/>
  <c r="L121" i="72" s="1"/>
  <c r="M122" i="72" s="1"/>
  <c r="N123" i="72" s="1"/>
  <c r="O124" i="72" s="1"/>
  <c r="P125" i="72" s="1"/>
  <c r="G211" i="72"/>
  <c r="H212" i="72" s="1"/>
  <c r="I213" i="72" s="1"/>
  <c r="J214" i="72" s="1"/>
  <c r="K215" i="72" s="1"/>
  <c r="L216" i="72" s="1"/>
  <c r="M217" i="72" s="1"/>
  <c r="N218" i="72" s="1"/>
  <c r="E23" i="72"/>
  <c r="F23" i="72" s="1"/>
  <c r="E179" i="72"/>
  <c r="F179" i="72" s="1"/>
  <c r="E85" i="72"/>
  <c r="F85" i="72" s="1"/>
  <c r="E241" i="72"/>
  <c r="F241" i="72" s="1"/>
  <c r="E303" i="72"/>
  <c r="F303" i="72" s="1"/>
  <c r="E271" i="72"/>
  <c r="F271" i="72" s="1"/>
  <c r="G56" i="72"/>
  <c r="H57" i="72" s="1"/>
  <c r="I58" i="72" s="1"/>
  <c r="J59" i="72" s="1"/>
  <c r="K60" i="72" s="1"/>
  <c r="L61" i="72" s="1"/>
  <c r="M62" i="72" s="1"/>
  <c r="N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G304" i="72"/>
  <c r="H305" i="72" s="1"/>
  <c r="I306" i="72" s="1"/>
  <c r="J307" i="72" s="1"/>
  <c r="K308" i="72" s="1"/>
  <c r="L309" i="72" s="1"/>
  <c r="M310" i="72" s="1"/>
  <c r="N311" i="72" s="1"/>
  <c r="G242" i="72"/>
  <c r="H243" i="72" s="1"/>
  <c r="I244" i="72" s="1"/>
  <c r="J245" i="72" s="1"/>
  <c r="K246" i="72" s="1"/>
  <c r="L247" i="72" s="1"/>
  <c r="M248" i="72" s="1"/>
  <c r="N249" i="72" s="1"/>
  <c r="G24" i="72"/>
  <c r="H25" i="72" s="1"/>
  <c r="I26" i="72" s="1"/>
  <c r="J27" i="72" s="1"/>
  <c r="K28" i="72" s="1"/>
  <c r="L29" i="72" s="1"/>
  <c r="M30" i="72" s="1"/>
  <c r="N31" i="72" s="1"/>
  <c r="O32" i="72" s="1"/>
  <c r="G180" i="72"/>
  <c r="H181" i="72" s="1"/>
  <c r="I182" i="72" s="1"/>
  <c r="J183" i="72" s="1"/>
  <c r="K184" i="72" s="1"/>
  <c r="L185" i="72" s="1"/>
  <c r="M186" i="72" s="1"/>
  <c r="N187" i="72" s="1"/>
  <c r="E211" i="72"/>
  <c r="F211" i="72" s="1"/>
  <c r="E56" i="72"/>
  <c r="F56" i="72" s="1"/>
  <c r="G86" i="72"/>
  <c r="H87" i="72" s="1"/>
  <c r="I88" i="72" s="1"/>
  <c r="J89" i="72" s="1"/>
  <c r="K90" i="72" s="1"/>
  <c r="L91" i="72" s="1"/>
  <c r="M92" i="72" s="1"/>
  <c r="N93" i="72" s="1"/>
  <c r="O94" i="72" s="1"/>
  <c r="E146" i="72"/>
  <c r="F146" i="72" s="1"/>
  <c r="E116" i="72"/>
  <c r="F116" i="72" s="1"/>
  <c r="G57" i="72" l="1"/>
  <c r="H58" i="72" s="1"/>
  <c r="I59" i="72" s="1"/>
  <c r="J60" i="72" s="1"/>
  <c r="K61" i="72" s="1"/>
  <c r="L62" i="72" s="1"/>
  <c r="M63" i="72" s="1"/>
  <c r="G212" i="72"/>
  <c r="H213" i="72" s="1"/>
  <c r="I214" i="72" s="1"/>
  <c r="J215" i="72" s="1"/>
  <c r="K216" i="72" s="1"/>
  <c r="L217" i="72" s="1"/>
  <c r="M218" i="72" s="1"/>
  <c r="E180" i="72"/>
  <c r="F180" i="72" s="1"/>
  <c r="E24" i="72"/>
  <c r="F24" i="72" s="1"/>
  <c r="E242" i="72"/>
  <c r="F24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4" i="72"/>
  <c r="F30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86" i="72"/>
  <c r="F86" i="72" s="1"/>
  <c r="E272" i="72"/>
  <c r="F272" i="72" s="1"/>
  <c r="E147" i="72" l="1"/>
  <c r="F147" i="72" s="1"/>
  <c r="G305" i="72"/>
  <c r="H306" i="72" s="1"/>
  <c r="I307" i="72" s="1"/>
  <c r="J308" i="72" s="1"/>
  <c r="K309" i="72" s="1"/>
  <c r="L310" i="72" s="1"/>
  <c r="M311" i="72" s="1"/>
  <c r="E117" i="72"/>
  <c r="F117" i="72" s="1"/>
  <c r="G25" i="72"/>
  <c r="H26" i="72" s="1"/>
  <c r="I27" i="72" s="1"/>
  <c r="J28" i="72" s="1"/>
  <c r="K29" i="72" s="1"/>
  <c r="L30" i="72" s="1"/>
  <c r="M31" i="72" s="1"/>
  <c r="N32" i="72" s="1"/>
  <c r="G181" i="72"/>
  <c r="H182" i="72" s="1"/>
  <c r="I183" i="72" s="1"/>
  <c r="J184" i="72" s="1"/>
  <c r="K185" i="72" s="1"/>
  <c r="L186" i="72" s="1"/>
  <c r="M187" i="72" s="1"/>
  <c r="G243" i="72"/>
  <c r="H244" i="72" s="1"/>
  <c r="I245" i="72" s="1"/>
  <c r="J246" i="72" s="1"/>
  <c r="K247" i="72" s="1"/>
  <c r="L248" i="72" s="1"/>
  <c r="M249" i="72" s="1"/>
  <c r="E212" i="72"/>
  <c r="F212" i="72" s="1"/>
  <c r="G87" i="72"/>
  <c r="H88" i="72" s="1"/>
  <c r="I89" i="72" s="1"/>
  <c r="J90" i="72" s="1"/>
  <c r="K91" i="72" s="1"/>
  <c r="L92" i="72" s="1"/>
  <c r="M93" i="72" s="1"/>
  <c r="N94" i="72" s="1"/>
  <c r="G273" i="72"/>
  <c r="H274" i="72" s="1"/>
  <c r="I275" i="72" s="1"/>
  <c r="J276" i="72" s="1"/>
  <c r="K277" i="72" s="1"/>
  <c r="L278" i="72" s="1"/>
  <c r="M279" i="72" s="1"/>
  <c r="N280" i="72" s="1"/>
  <c r="E57" i="72"/>
  <c r="F57" i="72" s="1"/>
  <c r="G213" i="72" l="1"/>
  <c r="H214" i="72" s="1"/>
  <c r="I215" i="72" s="1"/>
  <c r="J216" i="72" s="1"/>
  <c r="K217" i="72" s="1"/>
  <c r="L218" i="72" s="1"/>
  <c r="E243" i="72"/>
  <c r="F243" i="72" s="1"/>
  <c r="E181" i="72"/>
  <c r="F181" i="72" s="1"/>
  <c r="E25" i="72"/>
  <c r="F25" i="72" s="1"/>
  <c r="G118" i="72"/>
  <c r="H119" i="72" s="1"/>
  <c r="I120" i="72" s="1"/>
  <c r="J121" i="72" s="1"/>
  <c r="K122" i="72" s="1"/>
  <c r="L123" i="72" s="1"/>
  <c r="M124" i="72" s="1"/>
  <c r="N125" i="72" s="1"/>
  <c r="G58" i="72"/>
  <c r="H59" i="72" s="1"/>
  <c r="I60" i="72" s="1"/>
  <c r="J61" i="72" s="1"/>
  <c r="K62" i="72" s="1"/>
  <c r="L63" i="72" s="1"/>
  <c r="E273" i="72"/>
  <c r="F273" i="72" s="1"/>
  <c r="E305" i="72"/>
  <c r="F305" i="72" s="1"/>
  <c r="E87" i="72"/>
  <c r="F8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6" i="72" l="1"/>
  <c r="H307" i="72" s="1"/>
  <c r="I308" i="72" s="1"/>
  <c r="J309" i="72" s="1"/>
  <c r="K310" i="72" s="1"/>
  <c r="L311" i="72" s="1"/>
  <c r="G274" i="72"/>
  <c r="H275" i="72" s="1"/>
  <c r="I276" i="72" s="1"/>
  <c r="J277" i="72" s="1"/>
  <c r="K278" i="72" s="1"/>
  <c r="L279" i="72" s="1"/>
  <c r="M280" i="72" s="1"/>
  <c r="G88" i="72"/>
  <c r="H89" i="72" s="1"/>
  <c r="I90" i="72" s="1"/>
  <c r="J91" i="72" s="1"/>
  <c r="K92" i="72" s="1"/>
  <c r="L93" i="72" s="1"/>
  <c r="M94" i="72" s="1"/>
  <c r="E58" i="72"/>
  <c r="F58" i="72" s="1"/>
  <c r="G26" i="72"/>
  <c r="H27" i="72" s="1"/>
  <c r="I28" i="72" s="1"/>
  <c r="J29" i="72" s="1"/>
  <c r="K30" i="72" s="1"/>
  <c r="L31" i="72" s="1"/>
  <c r="M32" i="72" s="1"/>
  <c r="G182" i="72"/>
  <c r="H183" i="72" s="1"/>
  <c r="I184" i="72" s="1"/>
  <c r="J185" i="72" s="1"/>
  <c r="K186" i="72" s="1"/>
  <c r="L187" i="72" s="1"/>
  <c r="G244" i="72"/>
  <c r="H245" i="72" s="1"/>
  <c r="I246" i="72" s="1"/>
  <c r="J247" i="72" s="1"/>
  <c r="K248" i="72" s="1"/>
  <c r="L249" i="72" s="1"/>
  <c r="E118" i="72"/>
  <c r="F118" i="72" s="1"/>
  <c r="E148" i="72"/>
  <c r="F148" i="72" s="1"/>
  <c r="E213" i="72"/>
  <c r="F213" i="72" s="1"/>
  <c r="E244" i="72" l="1"/>
  <c r="F244" i="72" s="1"/>
  <c r="E182" i="72"/>
  <c r="F182" i="72" s="1"/>
  <c r="G59" i="72"/>
  <c r="H60" i="72" s="1"/>
  <c r="I61" i="72" s="1"/>
  <c r="J62" i="72" s="1"/>
  <c r="K63" i="72" s="1"/>
  <c r="E26" i="72"/>
  <c r="F26" i="72" s="1"/>
  <c r="E88" i="72"/>
  <c r="F88" i="72" s="1"/>
  <c r="G214" i="72"/>
  <c r="H215" i="72" s="1"/>
  <c r="I216" i="72" s="1"/>
  <c r="J217" i="72" s="1"/>
  <c r="K218" i="72" s="1"/>
  <c r="E274" i="72"/>
  <c r="F274" i="72" s="1"/>
  <c r="G149" i="72"/>
  <c r="H150" i="72" s="1"/>
  <c r="I151" i="72" s="1"/>
  <c r="J152" i="72" s="1"/>
  <c r="K153" i="72" s="1"/>
  <c r="L154" i="72" s="1"/>
  <c r="M155" i="72" s="1"/>
  <c r="N156" i="72" s="1"/>
  <c r="G119" i="72"/>
  <c r="H120" i="72" s="1"/>
  <c r="I121" i="72" s="1"/>
  <c r="J122" i="72" s="1"/>
  <c r="K123" i="72" s="1"/>
  <c r="L124" i="72" s="1"/>
  <c r="M125" i="72" s="1"/>
  <c r="E306" i="72"/>
  <c r="F306" i="72" s="1"/>
  <c r="E149" i="72" l="1"/>
  <c r="F149" i="72" s="1"/>
  <c r="E214" i="72"/>
  <c r="F214" i="72" s="1"/>
  <c r="G275" i="72"/>
  <c r="H276" i="72" s="1"/>
  <c r="I277" i="72" s="1"/>
  <c r="J278" i="72" s="1"/>
  <c r="K279" i="72" s="1"/>
  <c r="L280" i="72" s="1"/>
  <c r="G27" i="72"/>
  <c r="H28" i="72" s="1"/>
  <c r="I29" i="72" s="1"/>
  <c r="J30" i="72" s="1"/>
  <c r="K31" i="72" s="1"/>
  <c r="L32" i="72" s="1"/>
  <c r="G89" i="72"/>
  <c r="H90" i="72" s="1"/>
  <c r="I91" i="72" s="1"/>
  <c r="J92" i="72" s="1"/>
  <c r="K93" i="72" s="1"/>
  <c r="L94" i="72" s="1"/>
  <c r="E59" i="72"/>
  <c r="F59" i="72" s="1"/>
  <c r="G183" i="72"/>
  <c r="H184" i="72" s="1"/>
  <c r="I185" i="72" s="1"/>
  <c r="J186" i="72" s="1"/>
  <c r="K187" i="72" s="1"/>
  <c r="G307" i="72"/>
  <c r="H308" i="72" s="1"/>
  <c r="I309" i="72" s="1"/>
  <c r="J310" i="72" s="1"/>
  <c r="K311" i="72" s="1"/>
  <c r="E119" i="72"/>
  <c r="F119" i="72" s="1"/>
  <c r="G245" i="72"/>
  <c r="H246" i="72" s="1"/>
  <c r="I247" i="72" s="1"/>
  <c r="J248" i="72" s="1"/>
  <c r="K249" i="72" s="1"/>
  <c r="E183" i="72" l="1"/>
  <c r="F183" i="72" s="1"/>
  <c r="E89" i="72"/>
  <c r="F89" i="72" s="1"/>
  <c r="G60" i="72"/>
  <c r="H61" i="72" s="1"/>
  <c r="I62" i="72" s="1"/>
  <c r="J63" i="72" s="1"/>
  <c r="E27" i="72"/>
  <c r="F27" i="72" s="1"/>
  <c r="E245" i="72"/>
  <c r="F245" i="72" s="1"/>
  <c r="E275" i="72"/>
  <c r="F275" i="72" s="1"/>
  <c r="G215" i="72"/>
  <c r="H216" i="72" s="1"/>
  <c r="I217" i="72" s="1"/>
  <c r="J218" i="72" s="1"/>
  <c r="G120" i="72"/>
  <c r="H121" i="72" s="1"/>
  <c r="I122" i="72" s="1"/>
  <c r="J123" i="72" s="1"/>
  <c r="K124" i="72" s="1"/>
  <c r="L125" i="72" s="1"/>
  <c r="E307" i="72"/>
  <c r="F307" i="72" s="1"/>
  <c r="G150" i="72"/>
  <c r="H151" i="72" s="1"/>
  <c r="I152" i="72" s="1"/>
  <c r="J153" i="72" s="1"/>
  <c r="K154" i="72" s="1"/>
  <c r="L155" i="72" s="1"/>
  <c r="M156" i="72" s="1"/>
  <c r="E120" i="72" l="1"/>
  <c r="F120" i="72" s="1"/>
  <c r="E215" i="72"/>
  <c r="F215" i="72" s="1"/>
  <c r="G276" i="72"/>
  <c r="H277" i="72" s="1"/>
  <c r="I278" i="72" s="1"/>
  <c r="J279" i="72" s="1"/>
  <c r="K280" i="72" s="1"/>
  <c r="G308" i="72"/>
  <c r="H309" i="72" s="1"/>
  <c r="I310" i="72" s="1"/>
  <c r="J311" i="72" s="1"/>
  <c r="G28" i="72"/>
  <c r="H29" i="72" s="1"/>
  <c r="I30" i="72" s="1"/>
  <c r="J31" i="72" s="1"/>
  <c r="K32" i="72" s="1"/>
  <c r="G246" i="72"/>
  <c r="H247" i="72" s="1"/>
  <c r="I248" i="72" s="1"/>
  <c r="J249" i="72" s="1"/>
  <c r="E60" i="72"/>
  <c r="F60" i="72" s="1"/>
  <c r="E150" i="72"/>
  <c r="F150" i="72" s="1"/>
  <c r="G90" i="72"/>
  <c r="H91" i="72" s="1"/>
  <c r="I92" i="72" s="1"/>
  <c r="J93" i="72" s="1"/>
  <c r="K94" i="72" s="1"/>
  <c r="G184" i="72"/>
  <c r="H185" i="72" s="1"/>
  <c r="I186" i="72" s="1"/>
  <c r="J187" i="72" s="1"/>
  <c r="G151" i="72" l="1"/>
  <c r="H152" i="72" s="1"/>
  <c r="I153" i="72" s="1"/>
  <c r="J154" i="72" s="1"/>
  <c r="K155" i="72" s="1"/>
  <c r="L156" i="72" s="1"/>
  <c r="E246" i="72"/>
  <c r="F246" i="72" s="1"/>
  <c r="G61" i="72"/>
  <c r="H62" i="72" s="1"/>
  <c r="I63" i="72" s="1"/>
  <c r="E28" i="72"/>
  <c r="F28" i="72" s="1"/>
  <c r="E308" i="72"/>
  <c r="F308" i="72" s="1"/>
  <c r="E184" i="72"/>
  <c r="F184" i="72" s="1"/>
  <c r="E276" i="72"/>
  <c r="F276" i="72" s="1"/>
  <c r="E90" i="72"/>
  <c r="F90" i="72" s="1"/>
  <c r="G216" i="72"/>
  <c r="H217" i="72" s="1"/>
  <c r="I218" i="72" s="1"/>
  <c r="G121" i="72"/>
  <c r="H122" i="72" s="1"/>
  <c r="I123" i="72" s="1"/>
  <c r="J124" i="72" s="1"/>
  <c r="K125" i="72" s="1"/>
  <c r="G91" i="72" l="1"/>
  <c r="H92" i="72" s="1"/>
  <c r="I93" i="72" s="1"/>
  <c r="J94" i="72" s="1"/>
  <c r="G277" i="72"/>
  <c r="H278" i="72" s="1"/>
  <c r="I279" i="72" s="1"/>
  <c r="J280" i="72" s="1"/>
  <c r="E216" i="72"/>
  <c r="F216" i="72" s="1"/>
  <c r="G185" i="72"/>
  <c r="H186" i="72" s="1"/>
  <c r="I187" i="72" s="1"/>
  <c r="G309" i="72"/>
  <c r="H310" i="72" s="1"/>
  <c r="I311" i="72" s="1"/>
  <c r="E61" i="72"/>
  <c r="F61" i="72" s="1"/>
  <c r="G247" i="72"/>
  <c r="H248" i="72" s="1"/>
  <c r="I249" i="72" s="1"/>
  <c r="G29" i="72"/>
  <c r="H30" i="72" s="1"/>
  <c r="I31" i="72" s="1"/>
  <c r="J32" i="72" s="1"/>
  <c r="E121" i="72"/>
  <c r="F121" i="72" s="1"/>
  <c r="E151" i="72"/>
  <c r="F151" i="72" s="1"/>
  <c r="G62" i="72" l="1"/>
  <c r="H63" i="72" s="1"/>
  <c r="E309" i="72"/>
  <c r="F309" i="72" s="1"/>
  <c r="E185" i="72"/>
  <c r="F185" i="72" s="1"/>
  <c r="G217" i="72"/>
  <c r="H218" i="72" s="1"/>
  <c r="E247" i="72"/>
  <c r="F247" i="72" s="1"/>
  <c r="G152" i="72"/>
  <c r="H153" i="72" s="1"/>
  <c r="I154" i="72" s="1"/>
  <c r="J155" i="72" s="1"/>
  <c r="K156" i="72" s="1"/>
  <c r="E277" i="72"/>
  <c r="F277" i="72" s="1"/>
  <c r="G122" i="72"/>
  <c r="H123" i="72" s="1"/>
  <c r="I124" i="72" s="1"/>
  <c r="J125" i="72" s="1"/>
  <c r="E29" i="72"/>
  <c r="F29" i="72" s="1"/>
  <c r="E91" i="72"/>
  <c r="F91" i="72" s="1"/>
  <c r="G278" i="72" l="1"/>
  <c r="H279" i="72" s="1"/>
  <c r="I280" i="72" s="1"/>
  <c r="E152" i="72"/>
  <c r="F152" i="72" s="1"/>
  <c r="G248" i="72"/>
  <c r="H249" i="72" s="1"/>
  <c r="E217" i="72"/>
  <c r="F217" i="72" s="1"/>
  <c r="G186" i="72"/>
  <c r="H187" i="72" s="1"/>
  <c r="G310" i="72"/>
  <c r="H311" i="72" s="1"/>
  <c r="E122" i="72"/>
  <c r="F122" i="72" s="1"/>
  <c r="G92" i="72"/>
  <c r="H93" i="72" s="1"/>
  <c r="I94" i="72" s="1"/>
  <c r="E62" i="72"/>
  <c r="F62" i="72" s="1"/>
  <c r="G63" i="72" s="1"/>
  <c r="E63" i="72" s="1"/>
  <c r="F63" i="72" s="1"/>
  <c r="AL63" i="72" s="1"/>
  <c r="G30" i="72"/>
  <c r="H31" i="72" s="1"/>
  <c r="I32" i="72" s="1"/>
  <c r="G123" i="72" l="1"/>
  <c r="H124" i="72" s="1"/>
  <c r="I125" i="72" s="1"/>
  <c r="E310" i="72"/>
  <c r="F310" i="72" s="1"/>
  <c r="G311" i="72" s="1"/>
  <c r="E311" i="72" s="1"/>
  <c r="F311" i="72" s="1"/>
  <c r="E186" i="72"/>
  <c r="F186" i="72" s="1"/>
  <c r="G187" i="72" s="1"/>
  <c r="E187" i="72" s="1"/>
  <c r="F187" i="72" s="1"/>
  <c r="E92" i="72"/>
  <c r="F92" i="72" s="1"/>
  <c r="G218" i="72"/>
  <c r="E218" i="72" s="1"/>
  <c r="F218" i="72" s="1"/>
  <c r="E248" i="72"/>
  <c r="F248" i="72" s="1"/>
  <c r="E30" i="72"/>
  <c r="F30" i="72" s="1"/>
  <c r="G153" i="72"/>
  <c r="H154" i="72" s="1"/>
  <c r="I155" i="72" s="1"/>
  <c r="J156" i="72" s="1"/>
  <c r="E278" i="72"/>
  <c r="F278" i="72" s="1"/>
  <c r="G279" i="72" l="1"/>
  <c r="H280" i="72" s="1"/>
  <c r="E153" i="72"/>
  <c r="F153" i="72" s="1"/>
  <c r="G249" i="72"/>
  <c r="E249" i="72" s="1"/>
  <c r="F249" i="72" s="1"/>
  <c r="G31" i="72"/>
  <c r="H32" i="72" s="1"/>
  <c r="G93" i="72"/>
  <c r="H94" i="72" s="1"/>
  <c r="E123" i="72"/>
  <c r="F123" i="72" s="1"/>
  <c r="G124" i="72" l="1"/>
  <c r="H125" i="72" s="1"/>
  <c r="E93" i="72"/>
  <c r="F93" i="72" s="1"/>
  <c r="E31" i="72"/>
  <c r="F31" i="72" s="1"/>
  <c r="G154" i="72"/>
  <c r="H155" i="72" s="1"/>
  <c r="I156" i="72" s="1"/>
  <c r="E279" i="72"/>
  <c r="F279" i="72" s="1"/>
  <c r="G280" i="72" s="1"/>
  <c r="E280" i="72" l="1"/>
  <c r="F280" i="72" s="1"/>
  <c r="G32" i="72"/>
  <c r="E32" i="72" s="1"/>
  <c r="F32" i="72" s="1"/>
  <c r="E154" i="72"/>
  <c r="F154" i="72" s="1"/>
  <c r="G94" i="72"/>
  <c r="E94" i="72" s="1"/>
  <c r="F94" i="72" s="1"/>
  <c r="AL94" i="72" s="1"/>
  <c r="E124" i="72"/>
  <c r="F124" i="72" s="1"/>
  <c r="AL32" i="72" l="1"/>
  <c r="G125" i="72"/>
  <c r="E125" i="72" s="1"/>
  <c r="F125" i="72" s="1"/>
  <c r="AL125" i="72" s="1"/>
  <c r="AL127" i="72" s="1"/>
  <c r="G155" i="72"/>
  <c r="H156" i="72" s="1"/>
  <c r="E155" i="72" l="1"/>
  <c r="F155" i="72" s="1"/>
  <c r="G156" i="72" l="1"/>
  <c r="E29" i="26" l="1" a="1"/>
  <c r="E29" i="26" s="1"/>
  <c r="I192" i="35" s="1"/>
  <c r="E156" i="72"/>
  <c r="F156" i="72" s="1"/>
  <c r="F37" i="26" s="1" a="1"/>
  <c r="F37" i="26" s="1"/>
  <c r="G221" i="35" s="1"/>
  <c r="H30" i="26" l="1" a="1"/>
  <c r="H30" i="26" s="1"/>
  <c r="I214" i="35" s="1"/>
  <c r="E38" i="26" a="1"/>
  <c r="E38" i="26" s="1"/>
  <c r="I201" i="35" s="1"/>
  <c r="E23" i="26" a="1"/>
  <c r="E23" i="26" s="1"/>
  <c r="I186" i="35" s="1"/>
  <c r="D39" i="26" a="1"/>
  <c r="D39" i="26" s="1"/>
  <c r="H202" i="35" s="1"/>
  <c r="G36" i="26" a="1"/>
  <c r="G36" i="26" s="1"/>
  <c r="H220" i="35" s="1"/>
  <c r="I69" i="58" s="1"/>
  <c r="F34" i="26" a="1"/>
  <c r="F34" i="26" s="1"/>
  <c r="G218" i="35" s="1"/>
  <c r="H61" i="58" s="1"/>
  <c r="H61" i="41" s="1"/>
  <c r="F25" i="26" a="1"/>
  <c r="F25" i="26" s="1"/>
  <c r="G209" i="35" s="1"/>
  <c r="H24" i="58" s="1"/>
  <c r="H24" i="41" s="1"/>
  <c r="D32" i="26" a="1"/>
  <c r="D32" i="26" s="1"/>
  <c r="H195" i="35" s="1"/>
  <c r="I53" i="37" s="1"/>
  <c r="E33" i="26" a="1"/>
  <c r="E33" i="26" s="1"/>
  <c r="I196" i="35" s="1"/>
  <c r="E41" i="26" a="1"/>
  <c r="E41" i="26" s="1"/>
  <c r="I204" i="35" s="1"/>
  <c r="J89" i="37" s="1"/>
  <c r="D35" i="26" a="1"/>
  <c r="D35" i="26" s="1"/>
  <c r="H198" i="35" s="1"/>
  <c r="G31" i="26" a="1"/>
  <c r="G31" i="26" s="1"/>
  <c r="F31" i="26" a="1"/>
  <c r="F31" i="26" s="1"/>
  <c r="F35" i="26" a="1"/>
  <c r="F35" i="26" s="1"/>
  <c r="G219" i="35" s="1"/>
  <c r="H35" i="26" a="1"/>
  <c r="H35" i="26" s="1"/>
  <c r="I219" i="35" s="1"/>
  <c r="E26" i="26" a="1"/>
  <c r="E26" i="26" s="1"/>
  <c r="I189" i="35" s="1"/>
  <c r="J30" i="37" s="1"/>
  <c r="G37" i="26" a="1"/>
  <c r="G37" i="26" s="1"/>
  <c r="H221" i="35" s="1"/>
  <c r="I72" i="58" s="1"/>
  <c r="G24" i="26" a="1"/>
  <c r="G24" i="26" s="1"/>
  <c r="H208" i="35" s="1"/>
  <c r="I21" i="58" s="1"/>
  <c r="G29" i="26" a="1"/>
  <c r="G29" i="26" s="1"/>
  <c r="H213" i="35" s="1"/>
  <c r="I40" i="58" s="1"/>
  <c r="H41" i="26" a="1"/>
  <c r="H41" i="26" s="1"/>
  <c r="I225" i="35" s="1"/>
  <c r="J88" i="58" s="1"/>
  <c r="E37" i="26" a="1"/>
  <c r="E37" i="26" s="1"/>
  <c r="I200" i="35" s="1"/>
  <c r="J74" i="37" s="1"/>
  <c r="H31" i="26" a="1"/>
  <c r="H31" i="26" s="1"/>
  <c r="I215" i="35" s="1"/>
  <c r="H32" i="26" a="1"/>
  <c r="H32" i="26" s="1"/>
  <c r="I216" i="35" s="1"/>
  <c r="D25" i="26" a="1"/>
  <c r="D25" i="26" s="1"/>
  <c r="H188" i="35" s="1"/>
  <c r="G33" i="26" a="1"/>
  <c r="G33" i="26" s="1"/>
  <c r="H217" i="35" s="1"/>
  <c r="G26" i="26" a="1"/>
  <c r="G26" i="26" s="1"/>
  <c r="H210" i="35" s="1"/>
  <c r="F26" i="26" a="1"/>
  <c r="F26" i="26" s="1"/>
  <c r="G210" i="35" s="1"/>
  <c r="H39" i="26" a="1"/>
  <c r="H39" i="26" s="1"/>
  <c r="F42" i="26" a="1"/>
  <c r="F42" i="26" s="1"/>
  <c r="G226" i="35" s="1"/>
  <c r="D42" i="26" a="1"/>
  <c r="D42" i="26" s="1"/>
  <c r="H205" i="35" s="1"/>
  <c r="H24" i="26" a="1"/>
  <c r="H24" i="26" s="1"/>
  <c r="I208" i="35" s="1"/>
  <c r="G28" i="26" a="1"/>
  <c r="G28" i="26" s="1"/>
  <c r="H212" i="35" s="1"/>
  <c r="F27" i="26" a="1"/>
  <c r="F27" i="26" s="1"/>
  <c r="G34" i="26" a="1"/>
  <c r="G34" i="26" s="1"/>
  <c r="H218" i="35" s="1"/>
  <c r="F24" i="26" a="1"/>
  <c r="F24" i="26" s="1"/>
  <c r="G208" i="35" s="1"/>
  <c r="G41" i="26" a="1"/>
  <c r="G41" i="26" s="1"/>
  <c r="H225" i="35" s="1"/>
  <c r="E40" i="26" a="1"/>
  <c r="E40" i="26" s="1"/>
  <c r="I203" i="35" s="1"/>
  <c r="H42" i="26" a="1"/>
  <c r="H42" i="26" s="1"/>
  <c r="I226" i="35" s="1"/>
  <c r="H26" i="26" a="1"/>
  <c r="H26" i="26" s="1"/>
  <c r="I210" i="35" s="1"/>
  <c r="E25" i="26" a="1"/>
  <c r="E25" i="26" s="1"/>
  <c r="I188" i="35" s="1"/>
  <c r="E35" i="26" a="1"/>
  <c r="E35" i="26" s="1"/>
  <c r="E28" i="26" a="1"/>
  <c r="E28" i="26" s="1"/>
  <c r="I191" i="35" s="1"/>
  <c r="E32" i="26" a="1"/>
  <c r="E32" i="26" s="1"/>
  <c r="I195" i="35" s="1"/>
  <c r="E24" i="26" a="1"/>
  <c r="E24" i="26" s="1"/>
  <c r="I187" i="35" s="1"/>
  <c r="F38" i="26" a="1"/>
  <c r="F38" i="26" s="1"/>
  <c r="G222" i="35" s="1"/>
  <c r="E39" i="26" a="1"/>
  <c r="E39" i="26" s="1"/>
  <c r="H25" i="26" a="1"/>
  <c r="H25" i="26" s="1"/>
  <c r="I209" i="35" s="1"/>
  <c r="G42" i="26" a="1"/>
  <c r="G42" i="26" s="1"/>
  <c r="H226" i="35" s="1"/>
  <c r="D33" i="26" a="1"/>
  <c r="D33" i="26" s="1"/>
  <c r="H196" i="35" s="1"/>
  <c r="F32" i="26" a="1"/>
  <c r="F32" i="26" s="1"/>
  <c r="G216" i="35" s="1"/>
  <c r="F33" i="26" a="1"/>
  <c r="F33" i="26" s="1"/>
  <c r="G217" i="35" s="1"/>
  <c r="E30" i="26" a="1"/>
  <c r="E30" i="26" s="1"/>
  <c r="I193" i="35" s="1"/>
  <c r="D38" i="26" a="1"/>
  <c r="D38" i="26" s="1"/>
  <c r="H201" i="35" s="1"/>
  <c r="H36" i="26" a="1"/>
  <c r="H36" i="26" s="1"/>
  <c r="I220" i="35" s="1"/>
  <c r="F40" i="26" a="1"/>
  <c r="F40" i="26" s="1"/>
  <c r="G224" i="35" s="1"/>
  <c r="D29" i="26" a="1"/>
  <c r="D29" i="26" s="1"/>
  <c r="H192" i="35" s="1"/>
  <c r="G32" i="26" a="1"/>
  <c r="G32" i="26" s="1"/>
  <c r="H216" i="35" s="1"/>
  <c r="H28" i="26" a="1"/>
  <c r="H28" i="26" s="1"/>
  <c r="I212" i="35" s="1"/>
  <c r="H23" i="26" a="1"/>
  <c r="H23" i="26" s="1"/>
  <c r="E36" i="26" a="1"/>
  <c r="E36" i="26" s="1"/>
  <c r="I199" i="35" s="1"/>
  <c r="F28" i="26" a="1"/>
  <c r="F28" i="26" s="1"/>
  <c r="G212" i="35" s="1"/>
  <c r="D37" i="26" a="1"/>
  <c r="D37" i="26" s="1"/>
  <c r="H200" i="35" s="1"/>
  <c r="D28" i="26" a="1"/>
  <c r="D28" i="26" s="1"/>
  <c r="H191" i="35" s="1"/>
  <c r="D23" i="26" a="1"/>
  <c r="D23" i="26" s="1"/>
  <c r="D31" i="26" a="1"/>
  <c r="D31" i="26" s="1"/>
  <c r="G40" i="26" a="1"/>
  <c r="G40" i="26" s="1"/>
  <c r="H224" i="35" s="1"/>
  <c r="F29" i="26" a="1"/>
  <c r="F29" i="26" s="1"/>
  <c r="G213" i="35" s="1"/>
  <c r="D30" i="26" a="1"/>
  <c r="D30" i="26" s="1"/>
  <c r="H193" i="35" s="1"/>
  <c r="E34" i="26" a="1"/>
  <c r="E34" i="26" s="1"/>
  <c r="I197" i="35" s="1"/>
  <c r="G27" i="26" a="1"/>
  <c r="G27" i="26" s="1"/>
  <c r="F23" i="26" a="1"/>
  <c r="F23" i="26" s="1"/>
  <c r="E42" i="26" a="1"/>
  <c r="E42" i="26" s="1"/>
  <c r="I205" i="35" s="1"/>
  <c r="F36" i="26" a="1"/>
  <c r="F36" i="26" s="1"/>
  <c r="G220" i="35" s="1"/>
  <c r="D40" i="26" a="1"/>
  <c r="D40" i="26" s="1"/>
  <c r="H203" i="35" s="1"/>
  <c r="E31" i="26" a="1"/>
  <c r="E31" i="26" s="1"/>
  <c r="G30" i="26" a="1"/>
  <c r="G30" i="26" s="1"/>
  <c r="H214" i="35" s="1"/>
  <c r="H27" i="26" a="1"/>
  <c r="H27" i="26" s="1"/>
  <c r="H34" i="26" a="1"/>
  <c r="H34" i="26" s="1"/>
  <c r="I218" i="35" s="1"/>
  <c r="H40" i="26" a="1"/>
  <c r="H40" i="26" s="1"/>
  <c r="I224" i="35" s="1"/>
  <c r="G38" i="26" a="1"/>
  <c r="G38" i="26" s="1"/>
  <c r="H222" i="35" s="1"/>
  <c r="F41" i="26" a="1"/>
  <c r="F41" i="26" s="1"/>
  <c r="G225" i="35" s="1"/>
  <c r="D26" i="26" a="1"/>
  <c r="D26" i="26" s="1"/>
  <c r="H189" i="35" s="1"/>
  <c r="H37" i="26" a="1"/>
  <c r="H37" i="26" s="1"/>
  <c r="I221" i="35" s="1"/>
  <c r="G39" i="26" a="1"/>
  <c r="G39" i="26" s="1"/>
  <c r="H33" i="26" a="1"/>
  <c r="H33" i="26" s="1"/>
  <c r="I217" i="35" s="1"/>
  <c r="F30" i="26" a="1"/>
  <c r="F30" i="26" s="1"/>
  <c r="G214" i="35" s="1"/>
  <c r="E27" i="26" a="1"/>
  <c r="E27" i="26" s="1"/>
  <c r="H29" i="26" a="1"/>
  <c r="H29" i="26" s="1"/>
  <c r="I213" i="35" s="1"/>
  <c r="F39" i="26" a="1"/>
  <c r="F39" i="26" s="1"/>
  <c r="H38" i="26" a="1"/>
  <c r="H38" i="26" s="1"/>
  <c r="I222" i="35" s="1"/>
  <c r="G25" i="26" a="1"/>
  <c r="G25" i="26" s="1"/>
  <c r="H209" i="35" s="1"/>
  <c r="D27" i="26" a="1"/>
  <c r="D27" i="26" s="1"/>
  <c r="D24" i="26" a="1"/>
  <c r="D24" i="26" s="1"/>
  <c r="H187" i="35" s="1"/>
  <c r="G35" i="26" a="1"/>
  <c r="G35" i="26" s="1"/>
  <c r="D36" i="26" a="1"/>
  <c r="D36" i="26" s="1"/>
  <c r="H199" i="35" s="1"/>
  <c r="D34" i="26" a="1"/>
  <c r="D34" i="26" s="1"/>
  <c r="H197" i="35" s="1"/>
  <c r="G23" i="26" a="1"/>
  <c r="G23" i="26" s="1"/>
  <c r="D41" i="26" a="1"/>
  <c r="D41" i="26" s="1"/>
  <c r="H204" i="35" s="1"/>
  <c r="J77" i="37"/>
  <c r="J76" i="37"/>
  <c r="J78" i="37"/>
  <c r="J75" i="37"/>
  <c r="H215" i="35"/>
  <c r="G215" i="35"/>
  <c r="J39" i="37"/>
  <c r="J42" i="37"/>
  <c r="J40" i="37"/>
  <c r="J41" i="37"/>
  <c r="J57" i="37"/>
  <c r="J56" i="37"/>
  <c r="J55" i="37"/>
  <c r="J58" i="37"/>
  <c r="H73" i="58"/>
  <c r="H73" i="41" s="1"/>
  <c r="H71" i="58"/>
  <c r="H71" i="41" s="1"/>
  <c r="H72" i="58"/>
  <c r="H72" i="41" s="1"/>
  <c r="H74" i="58"/>
  <c r="H74" i="41" s="1"/>
  <c r="J43" i="58"/>
  <c r="J46" i="58"/>
  <c r="J45" i="58"/>
  <c r="J44" i="58"/>
  <c r="I74" i="58"/>
  <c r="I73" i="58" l="1"/>
  <c r="I71" i="58"/>
  <c r="I70" i="58"/>
  <c r="I68" i="58"/>
  <c r="H60" i="58"/>
  <c r="H60" i="41" s="1"/>
  <c r="H62" i="58"/>
  <c r="H62" i="41" s="1"/>
  <c r="I54" i="37"/>
  <c r="I51" i="37"/>
  <c r="I52" i="37"/>
  <c r="I67" i="58"/>
  <c r="H26" i="58"/>
  <c r="H26" i="41" s="1"/>
  <c r="H25" i="58"/>
  <c r="H25" i="41" s="1"/>
  <c r="H23" i="58"/>
  <c r="H23" i="41" s="1"/>
  <c r="H59" i="58"/>
  <c r="H59" i="41" s="1"/>
  <c r="J90" i="37"/>
  <c r="J88" i="37"/>
  <c r="J88" i="41" s="1"/>
  <c r="J29" i="37"/>
  <c r="J27" i="37"/>
  <c r="J28" i="37"/>
  <c r="F52" i="26"/>
  <c r="I20" i="58"/>
  <c r="J87" i="37"/>
  <c r="J90" i="58"/>
  <c r="I41" i="58"/>
  <c r="J71" i="37"/>
  <c r="I19" i="58"/>
  <c r="J73" i="37"/>
  <c r="I42" i="58"/>
  <c r="I39" i="58"/>
  <c r="I22" i="58"/>
  <c r="J89" i="58"/>
  <c r="J89" i="41" s="1"/>
  <c r="J87" i="58"/>
  <c r="J72" i="37"/>
  <c r="E52" i="26"/>
  <c r="H52" i="26" s="1"/>
  <c r="I57" i="37"/>
  <c r="I55" i="37"/>
  <c r="I56" i="37"/>
  <c r="I58" i="37"/>
  <c r="I59" i="37"/>
  <c r="I62" i="37"/>
  <c r="I61" i="37"/>
  <c r="I60" i="37"/>
  <c r="F54" i="26"/>
  <c r="H223" i="35"/>
  <c r="J93" i="37"/>
  <c r="J92" i="37"/>
  <c r="J91" i="37"/>
  <c r="J94" i="37"/>
  <c r="J67" i="37"/>
  <c r="J68" i="37"/>
  <c r="J69" i="37"/>
  <c r="J70" i="37"/>
  <c r="I92" i="58"/>
  <c r="I91" i="58"/>
  <c r="I93" i="58"/>
  <c r="I94" i="58"/>
  <c r="I88" i="58"/>
  <c r="I89" i="58"/>
  <c r="I87" i="58"/>
  <c r="I90" i="58"/>
  <c r="I26" i="37"/>
  <c r="I24" i="37"/>
  <c r="I25" i="37"/>
  <c r="I23" i="37"/>
  <c r="G50" i="26"/>
  <c r="I207" i="35"/>
  <c r="F51" i="26"/>
  <c r="H211" i="35"/>
  <c r="J36" i="58"/>
  <c r="J35" i="58"/>
  <c r="J38" i="58"/>
  <c r="J37" i="58"/>
  <c r="D54" i="26"/>
  <c r="I202" i="35"/>
  <c r="I60" i="58"/>
  <c r="I62" i="58"/>
  <c r="I59" i="58"/>
  <c r="I61" i="58"/>
  <c r="C53" i="26"/>
  <c r="J55" i="58"/>
  <c r="J55" i="41" s="1"/>
  <c r="J58" i="58"/>
  <c r="J56" i="58"/>
  <c r="J56" i="41" s="1"/>
  <c r="J57" i="58"/>
  <c r="J57" i="41" s="1"/>
  <c r="H21" i="58"/>
  <c r="H21" i="41" s="1"/>
  <c r="H19" i="58"/>
  <c r="H19" i="41" s="1"/>
  <c r="H20" i="58"/>
  <c r="H20" i="41" s="1"/>
  <c r="H22" i="58"/>
  <c r="H22" i="41" s="1"/>
  <c r="I21" i="37"/>
  <c r="I21" i="41" s="1"/>
  <c r="I19" i="37"/>
  <c r="I20" i="37"/>
  <c r="I22" i="37"/>
  <c r="H88" i="58"/>
  <c r="H88" i="41" s="1"/>
  <c r="H87" i="58"/>
  <c r="H87" i="41" s="1"/>
  <c r="H89" i="58"/>
  <c r="H89" i="41" s="1"/>
  <c r="H90" i="58"/>
  <c r="H90" i="41" s="1"/>
  <c r="J60" i="37"/>
  <c r="J61" i="37"/>
  <c r="J59" i="37"/>
  <c r="J62" i="37"/>
  <c r="I51" i="58"/>
  <c r="I52" i="58"/>
  <c r="I52" i="41" s="1"/>
  <c r="I54" i="58"/>
  <c r="I53" i="58"/>
  <c r="I53" i="41" s="1"/>
  <c r="H77" i="58"/>
  <c r="H77" i="41" s="1"/>
  <c r="H76" i="58"/>
  <c r="H76" i="41" s="1"/>
  <c r="H75" i="58"/>
  <c r="H75" i="41" s="1"/>
  <c r="H78" i="58"/>
  <c r="H78" i="41" s="1"/>
  <c r="E51" i="26"/>
  <c r="H51" i="26" s="1"/>
  <c r="G211" i="35"/>
  <c r="I66" i="37"/>
  <c r="I65" i="37"/>
  <c r="I63" i="37"/>
  <c r="I64" i="37"/>
  <c r="H69" i="58"/>
  <c r="H69" i="41" s="1"/>
  <c r="H70" i="58"/>
  <c r="H70" i="41" s="1"/>
  <c r="H67" i="58"/>
  <c r="H67" i="41" s="1"/>
  <c r="H68" i="58"/>
  <c r="H68" i="41" s="1"/>
  <c r="J51" i="58"/>
  <c r="J52" i="58"/>
  <c r="J54" i="58"/>
  <c r="J53" i="58"/>
  <c r="G52" i="26"/>
  <c r="H190" i="35"/>
  <c r="C51" i="26"/>
  <c r="I75" i="58"/>
  <c r="I76" i="58"/>
  <c r="I77" i="58"/>
  <c r="I78" i="58"/>
  <c r="I44" i="37"/>
  <c r="I46" i="37"/>
  <c r="I45" i="37"/>
  <c r="I43" i="37"/>
  <c r="I39" i="37"/>
  <c r="I42" i="37"/>
  <c r="I41" i="37"/>
  <c r="I40" i="37"/>
  <c r="I40" i="41" s="1"/>
  <c r="J20" i="37"/>
  <c r="J22" i="37"/>
  <c r="J19" i="37"/>
  <c r="J21" i="37"/>
  <c r="I38" i="58"/>
  <c r="I37" i="58"/>
  <c r="I35" i="58"/>
  <c r="I36" i="58"/>
  <c r="J16" i="37"/>
  <c r="J17" i="37"/>
  <c r="J18" i="37"/>
  <c r="J15" i="37"/>
  <c r="F50" i="26"/>
  <c r="H207" i="35"/>
  <c r="J23" i="58"/>
  <c r="J25" i="58"/>
  <c r="J24" i="58"/>
  <c r="J26" i="58"/>
  <c r="I24" i="58"/>
  <c r="I26" i="58"/>
  <c r="I25" i="58"/>
  <c r="I23" i="58"/>
  <c r="J84" i="58"/>
  <c r="J83" i="58"/>
  <c r="J86" i="58"/>
  <c r="J85" i="58"/>
  <c r="H42" i="58"/>
  <c r="H42" i="41" s="1"/>
  <c r="H41" i="58"/>
  <c r="H41" i="41" s="1"/>
  <c r="H40" i="58"/>
  <c r="H40" i="41" s="1"/>
  <c r="H39" i="58"/>
  <c r="H39" i="41" s="1"/>
  <c r="H83" i="58"/>
  <c r="H83" i="41" s="1"/>
  <c r="H84" i="58"/>
  <c r="H84" i="41" s="1"/>
  <c r="H85" i="58"/>
  <c r="H85" i="41" s="1"/>
  <c r="H86" i="58"/>
  <c r="H86" i="41" s="1"/>
  <c r="J51" i="37"/>
  <c r="J52" i="37"/>
  <c r="J53" i="37"/>
  <c r="J54" i="37"/>
  <c r="J21" i="58"/>
  <c r="J20" i="58"/>
  <c r="J22" i="58"/>
  <c r="J19" i="58"/>
  <c r="D50" i="26"/>
  <c r="J73" i="58"/>
  <c r="J71" i="58"/>
  <c r="J72" i="58"/>
  <c r="J74" i="58"/>
  <c r="J74" i="41" s="1"/>
  <c r="J77" i="58"/>
  <c r="J77" i="41" s="1"/>
  <c r="J75" i="58"/>
  <c r="J75" i="41" s="1"/>
  <c r="J76" i="58"/>
  <c r="J76" i="41" s="1"/>
  <c r="J78" i="58"/>
  <c r="J78" i="41" s="1"/>
  <c r="J62" i="58"/>
  <c r="J60" i="58"/>
  <c r="J61" i="58"/>
  <c r="J59" i="58"/>
  <c r="I85" i="58"/>
  <c r="I83" i="58"/>
  <c r="I86" i="58"/>
  <c r="I84" i="58"/>
  <c r="J70" i="58"/>
  <c r="J68" i="58"/>
  <c r="J69" i="58"/>
  <c r="J67" i="58"/>
  <c r="J36" i="37"/>
  <c r="J37" i="37"/>
  <c r="J35" i="37"/>
  <c r="J35" i="41" s="1"/>
  <c r="J38" i="37"/>
  <c r="J38" i="41" s="1"/>
  <c r="I94" i="37"/>
  <c r="I93" i="37"/>
  <c r="I91" i="37"/>
  <c r="I92" i="37"/>
  <c r="H36" i="58"/>
  <c r="H36" i="41" s="1"/>
  <c r="H35" i="58"/>
  <c r="H35" i="41" s="1"/>
  <c r="H38" i="58"/>
  <c r="H38" i="41" s="1"/>
  <c r="H37" i="58"/>
  <c r="H37" i="41" s="1"/>
  <c r="H50" i="58"/>
  <c r="H50" i="41" s="1"/>
  <c r="H48" i="58"/>
  <c r="H48" i="41" s="1"/>
  <c r="H49" i="58"/>
  <c r="H49" i="41" s="1"/>
  <c r="H47" i="58"/>
  <c r="H47" i="41" s="1"/>
  <c r="I29" i="37"/>
  <c r="I27" i="37"/>
  <c r="I28" i="37"/>
  <c r="I30" i="37"/>
  <c r="J47" i="58"/>
  <c r="J48" i="58"/>
  <c r="J49" i="58"/>
  <c r="J50" i="58"/>
  <c r="G53" i="26"/>
  <c r="J58" i="41"/>
  <c r="I50" i="58"/>
  <c r="I48" i="58"/>
  <c r="I49" i="58"/>
  <c r="I47" i="58"/>
  <c r="J65" i="58"/>
  <c r="J64" i="58"/>
  <c r="J63" i="58"/>
  <c r="J66" i="58"/>
  <c r="E54" i="26"/>
  <c r="H54" i="26" s="1"/>
  <c r="G223" i="35"/>
  <c r="G51" i="26"/>
  <c r="I211" i="35"/>
  <c r="C52" i="26"/>
  <c r="H194" i="35"/>
  <c r="I77" i="37"/>
  <c r="I76" i="37"/>
  <c r="I75" i="37"/>
  <c r="I78" i="37"/>
  <c r="D53" i="26"/>
  <c r="I198" i="35"/>
  <c r="H91" i="58"/>
  <c r="H91" i="41" s="1"/>
  <c r="H94" i="58"/>
  <c r="H94" i="41" s="1"/>
  <c r="H92" i="58"/>
  <c r="H92" i="41" s="1"/>
  <c r="H93" i="58"/>
  <c r="H93" i="41" s="1"/>
  <c r="E50" i="26"/>
  <c r="H50" i="26" s="1"/>
  <c r="G207" i="35"/>
  <c r="J40" i="58"/>
  <c r="J40" i="41" s="1"/>
  <c r="J39" i="58"/>
  <c r="J39" i="41" s="1"/>
  <c r="J41" i="58"/>
  <c r="J41" i="41" s="1"/>
  <c r="J42" i="58"/>
  <c r="J42" i="41" s="1"/>
  <c r="I46" i="58"/>
  <c r="I44" i="58"/>
  <c r="I45" i="58"/>
  <c r="I43" i="58"/>
  <c r="C50" i="26"/>
  <c r="H186" i="35"/>
  <c r="J45" i="37"/>
  <c r="J45" i="41" s="1"/>
  <c r="J43" i="37"/>
  <c r="J43" i="41" s="1"/>
  <c r="J44" i="37"/>
  <c r="J44" i="41" s="1"/>
  <c r="J46" i="37"/>
  <c r="J46" i="41" s="1"/>
  <c r="J23" i="37"/>
  <c r="J24" i="37"/>
  <c r="J26" i="37"/>
  <c r="J25" i="37"/>
  <c r="G54" i="26"/>
  <c r="I223" i="35"/>
  <c r="I67" i="37"/>
  <c r="I69" i="37"/>
  <c r="I69" i="41" s="1"/>
  <c r="I68" i="37"/>
  <c r="I68" i="41" s="1"/>
  <c r="I70" i="37"/>
  <c r="I70" i="41" s="1"/>
  <c r="F53" i="26"/>
  <c r="H219" i="35"/>
  <c r="D51" i="26"/>
  <c r="I190" i="35"/>
  <c r="D52" i="26"/>
  <c r="I194" i="35"/>
  <c r="I36" i="37"/>
  <c r="I37" i="37"/>
  <c r="I35" i="37"/>
  <c r="I38" i="37"/>
  <c r="H57" i="58"/>
  <c r="H57" i="41" s="1"/>
  <c r="H56" i="58"/>
  <c r="H56" i="41" s="1"/>
  <c r="H55" i="58"/>
  <c r="H55" i="41" s="1"/>
  <c r="H58" i="58"/>
  <c r="H58" i="41" s="1"/>
  <c r="J27" i="58"/>
  <c r="J30" i="58"/>
  <c r="J30" i="41" s="1"/>
  <c r="J28" i="58"/>
  <c r="J29" i="58"/>
  <c r="J29" i="41" s="1"/>
  <c r="H29" i="58"/>
  <c r="H29" i="41" s="1"/>
  <c r="H28" i="58"/>
  <c r="H28" i="41" s="1"/>
  <c r="H27" i="58"/>
  <c r="H27" i="41" s="1"/>
  <c r="H30" i="58"/>
  <c r="H30" i="41" s="1"/>
  <c r="E53" i="26"/>
  <c r="H53" i="26" s="1"/>
  <c r="H64" i="58"/>
  <c r="H64" i="41" s="1"/>
  <c r="H63" i="58"/>
  <c r="H63" i="41" s="1"/>
  <c r="H66" i="58"/>
  <c r="H66" i="41" s="1"/>
  <c r="H65" i="58"/>
  <c r="H65" i="41" s="1"/>
  <c r="I88" i="37"/>
  <c r="I89" i="37"/>
  <c r="I87" i="37"/>
  <c r="I90" i="37"/>
  <c r="H45" i="58"/>
  <c r="H45" i="41" s="1"/>
  <c r="H43" i="58"/>
  <c r="H43" i="41" s="1"/>
  <c r="H46" i="58"/>
  <c r="H46" i="41" s="1"/>
  <c r="H44" i="58"/>
  <c r="H44" i="41" s="1"/>
  <c r="I84" i="37"/>
  <c r="I86" i="37"/>
  <c r="I83" i="37"/>
  <c r="I85" i="37"/>
  <c r="I73" i="37"/>
  <c r="I73" i="41" s="1"/>
  <c r="I72" i="37"/>
  <c r="I72" i="41" s="1"/>
  <c r="I71" i="37"/>
  <c r="I71" i="41" s="1"/>
  <c r="I74" i="37"/>
  <c r="I74" i="41" s="1"/>
  <c r="H52" i="58"/>
  <c r="H52" i="41" s="1"/>
  <c r="H51" i="58"/>
  <c r="H51" i="41" s="1"/>
  <c r="H53" i="58"/>
  <c r="H53" i="41" s="1"/>
  <c r="H54" i="58"/>
  <c r="H54" i="41" s="1"/>
  <c r="J92" i="58"/>
  <c r="J94" i="58"/>
  <c r="J91" i="58"/>
  <c r="J93" i="58"/>
  <c r="I29" i="58"/>
  <c r="I28" i="58"/>
  <c r="I27" i="58"/>
  <c r="I30" i="58"/>
  <c r="I82" i="37"/>
  <c r="I79" i="37"/>
  <c r="I81" i="37"/>
  <c r="I80" i="37"/>
  <c r="J83" i="37"/>
  <c r="J86" i="37"/>
  <c r="J85" i="37"/>
  <c r="J84" i="37"/>
  <c r="I55" i="58"/>
  <c r="I56" i="58"/>
  <c r="I58" i="58"/>
  <c r="I57" i="58"/>
  <c r="C54" i="26"/>
  <c r="I54" i="26" s="1"/>
  <c r="I42" i="41" l="1"/>
  <c r="I54" i="41"/>
  <c r="J71" i="41"/>
  <c r="J87" i="41"/>
  <c r="J72" i="41"/>
  <c r="I52" i="26"/>
  <c r="I19" i="41"/>
  <c r="J73" i="41"/>
  <c r="I20" i="41"/>
  <c r="J23" i="41"/>
  <c r="I67" i="41"/>
  <c r="J28" i="41"/>
  <c r="I51" i="41"/>
  <c r="J90" i="41"/>
  <c r="I35" i="41"/>
  <c r="I87" i="41"/>
  <c r="J27" i="41"/>
  <c r="I41" i="41"/>
  <c r="J86" i="41"/>
  <c r="I22" i="41"/>
  <c r="J25" i="41"/>
  <c r="I89" i="41"/>
  <c r="J26" i="41"/>
  <c r="I37" i="41"/>
  <c r="I39" i="41"/>
  <c r="I88" i="41"/>
  <c r="J24" i="41"/>
  <c r="I38" i="41"/>
  <c r="I94" i="41"/>
  <c r="J85" i="41"/>
  <c r="J52" i="26"/>
  <c r="I78" i="41"/>
  <c r="I86" i="41"/>
  <c r="I90" i="41"/>
  <c r="I36" i="41"/>
  <c r="J37" i="41"/>
  <c r="J53" i="41"/>
  <c r="J52" i="41"/>
  <c r="J54" i="41"/>
  <c r="I50" i="26"/>
  <c r="I76" i="41"/>
  <c r="I77" i="41"/>
  <c r="I51" i="26"/>
  <c r="I93" i="41"/>
  <c r="I85" i="41"/>
  <c r="J51" i="41"/>
  <c r="J51" i="26"/>
  <c r="J20" i="41"/>
  <c r="I92" i="41"/>
  <c r="J50" i="26"/>
  <c r="I91" i="41"/>
  <c r="I29" i="41"/>
  <c r="I84" i="41"/>
  <c r="J83" i="41"/>
  <c r="J81" i="58"/>
  <c r="J80" i="58"/>
  <c r="J82" i="58"/>
  <c r="J79" i="58"/>
  <c r="I27" i="41"/>
  <c r="J22" i="41"/>
  <c r="J92" i="41"/>
  <c r="I53" i="26"/>
  <c r="I34" i="58"/>
  <c r="I33" i="58"/>
  <c r="I32" i="58"/>
  <c r="I31" i="58"/>
  <c r="I81" i="58"/>
  <c r="I81" i="41" s="1"/>
  <c r="I80" i="58"/>
  <c r="I80" i="41" s="1"/>
  <c r="I79" i="58"/>
  <c r="I79" i="41" s="1"/>
  <c r="I82" i="58"/>
  <c r="I82" i="41" s="1"/>
  <c r="J65" i="37"/>
  <c r="J65" i="41" s="1"/>
  <c r="J64" i="37"/>
  <c r="J64" i="41" s="1"/>
  <c r="J63" i="37"/>
  <c r="J63" i="41" s="1"/>
  <c r="J66" i="37"/>
  <c r="J66" i="41" s="1"/>
  <c r="I31" i="37"/>
  <c r="I33" i="37"/>
  <c r="I32" i="37"/>
  <c r="I32" i="41" s="1"/>
  <c r="I34" i="37"/>
  <c r="J93" i="41"/>
  <c r="J53" i="26"/>
  <c r="J17" i="58"/>
  <c r="J15" i="58"/>
  <c r="J16" i="58"/>
  <c r="J18" i="58"/>
  <c r="I60" i="41"/>
  <c r="I64" i="58"/>
  <c r="I64" i="41" s="1"/>
  <c r="I63" i="58"/>
  <c r="I63" i="41" s="1"/>
  <c r="I65" i="58"/>
  <c r="I65" i="41" s="1"/>
  <c r="I66" i="58"/>
  <c r="I66" i="41" s="1"/>
  <c r="J62" i="41"/>
  <c r="I61" i="41"/>
  <c r="I75" i="41"/>
  <c r="J36" i="41"/>
  <c r="I43" i="41"/>
  <c r="J59" i="41"/>
  <c r="I23" i="41"/>
  <c r="J70" i="41"/>
  <c r="I62" i="41"/>
  <c r="I45" i="41"/>
  <c r="H33" i="58"/>
  <c r="H33" i="41" s="1"/>
  <c r="H34" i="58"/>
  <c r="H34" i="41" s="1"/>
  <c r="H32" i="58"/>
  <c r="H32" i="41" s="1"/>
  <c r="H31" i="58"/>
  <c r="H31" i="41" s="1"/>
  <c r="J61" i="41"/>
  <c r="I25" i="41"/>
  <c r="J69" i="41"/>
  <c r="I59" i="41"/>
  <c r="H81" i="58"/>
  <c r="H81" i="41" s="1"/>
  <c r="H80" i="58"/>
  <c r="H80" i="41" s="1"/>
  <c r="H79" i="58"/>
  <c r="H79" i="41" s="1"/>
  <c r="H82" i="58"/>
  <c r="H82" i="41" s="1"/>
  <c r="H17" i="58"/>
  <c r="H15" i="58"/>
  <c r="H16" i="58"/>
  <c r="H18" i="58"/>
  <c r="I46" i="41"/>
  <c r="J60" i="41"/>
  <c r="J80" i="37"/>
  <c r="J82" i="37"/>
  <c r="J79" i="37"/>
  <c r="J81" i="37"/>
  <c r="I24" i="41"/>
  <c r="J68" i="41"/>
  <c r="I58" i="41"/>
  <c r="J49" i="37"/>
  <c r="J49" i="41" s="1"/>
  <c r="J47" i="37"/>
  <c r="J47" i="41" s="1"/>
  <c r="J48" i="37"/>
  <c r="J48" i="41" s="1"/>
  <c r="J50" i="37"/>
  <c r="J50" i="41" s="1"/>
  <c r="I47" i="37"/>
  <c r="I47" i="41" s="1"/>
  <c r="I49" i="37"/>
  <c r="I49" i="41" s="1"/>
  <c r="I48" i="37"/>
  <c r="I48" i="41" s="1"/>
  <c r="I50" i="37"/>
  <c r="I50" i="41" s="1"/>
  <c r="I44" i="41"/>
  <c r="J54" i="26"/>
  <c r="I26" i="41"/>
  <c r="J67" i="41"/>
  <c r="I56" i="41"/>
  <c r="J84" i="41"/>
  <c r="I83" i="41"/>
  <c r="I16" i="37"/>
  <c r="I15" i="37"/>
  <c r="I17" i="37"/>
  <c r="I18" i="37"/>
  <c r="I30" i="41"/>
  <c r="I18" i="58"/>
  <c r="I17" i="58"/>
  <c r="I15" i="58"/>
  <c r="I16" i="58"/>
  <c r="J21" i="41"/>
  <c r="J94" i="41"/>
  <c r="I55" i="41"/>
  <c r="J31" i="37"/>
  <c r="J33" i="37"/>
  <c r="J32" i="37"/>
  <c r="J34" i="37"/>
  <c r="J32" i="58"/>
  <c r="J31" i="58"/>
  <c r="J33" i="58"/>
  <c r="J34" i="58"/>
  <c r="I28" i="41"/>
  <c r="J19" i="41"/>
  <c r="J91" i="41"/>
  <c r="I57" i="41"/>
  <c r="J79" i="41" l="1"/>
  <c r="J80" i="41"/>
  <c r="J81" i="41"/>
  <c r="J424" i="37"/>
  <c r="E29" i="53" s="1"/>
  <c r="F29" i="53" s="1"/>
  <c r="J82" i="41"/>
  <c r="I31" i="41"/>
  <c r="J32" i="41"/>
  <c r="J34" i="41"/>
  <c r="I18" i="41"/>
  <c r="I34" i="41"/>
  <c r="J423" i="37"/>
  <c r="J33" i="41"/>
  <c r="I15" i="41"/>
  <c r="I423" i="37"/>
  <c r="I424" i="37"/>
  <c r="F97" i="66" s="1"/>
  <c r="J423" i="58"/>
  <c r="J424" i="58"/>
  <c r="E35" i="53" s="1"/>
  <c r="F35" i="53" s="1"/>
  <c r="H29" i="53" s="1"/>
  <c r="I33" i="41"/>
  <c r="J15" i="41"/>
  <c r="J18" i="41"/>
  <c r="I16" i="41"/>
  <c r="C58" i="63"/>
  <c r="H18" i="41"/>
  <c r="H16" i="41"/>
  <c r="J17" i="41"/>
  <c r="I17" i="41"/>
  <c r="C18" i="63"/>
  <c r="J31" i="41"/>
  <c r="H15" i="41"/>
  <c r="H424" i="58"/>
  <c r="H424" i="41" s="1"/>
  <c r="H423" i="58"/>
  <c r="C28" i="63"/>
  <c r="H17" i="41"/>
  <c r="C38" i="63"/>
  <c r="J16" i="41"/>
  <c r="I423" i="58"/>
  <c r="I424" i="58"/>
  <c r="F241" i="66" s="1"/>
  <c r="C48" i="63"/>
  <c r="F145" i="66" l="1"/>
  <c r="F289" i="66"/>
  <c r="F98" i="66"/>
  <c r="I423" i="41"/>
  <c r="E311" i="38"/>
  <c r="M98" i="66" s="1"/>
  <c r="E347" i="38"/>
  <c r="M290" i="66" s="1"/>
  <c r="F290" i="66"/>
  <c r="F242" i="66"/>
  <c r="E323" i="38"/>
  <c r="M242" i="66" s="1"/>
  <c r="E17" i="53"/>
  <c r="F17" i="53" s="1"/>
  <c r="J423" i="41"/>
  <c r="E335" i="38"/>
  <c r="M146" i="66" s="1"/>
  <c r="F146" i="66"/>
  <c r="H425" i="58"/>
  <c r="E23" i="53"/>
  <c r="F23" i="53" s="1"/>
  <c r="J425" i="58"/>
  <c r="E11" i="53"/>
  <c r="F11" i="53" s="1"/>
  <c r="I425" i="37"/>
  <c r="I424" i="41"/>
  <c r="H35" i="53"/>
  <c r="G35" i="53" s="1"/>
  <c r="E341" i="38" s="1"/>
  <c r="G29" i="53"/>
  <c r="E329" i="38" s="1"/>
  <c r="F193" i="66"/>
  <c r="I425" i="58"/>
  <c r="F194" i="66"/>
  <c r="H423" i="41"/>
  <c r="E299" i="38"/>
  <c r="M194" i="66" s="1"/>
  <c r="J425" i="37"/>
  <c r="J424" i="41"/>
  <c r="J484" i="58" l="1"/>
  <c r="L289" i="66"/>
  <c r="N242" i="66"/>
  <c r="J484" i="37"/>
  <c r="L145" i="66"/>
  <c r="C19" i="63"/>
  <c r="I425" i="41"/>
  <c r="N3" i="41" s="1"/>
  <c r="C12" i="63"/>
  <c r="N290" i="66"/>
  <c r="H17" i="53"/>
  <c r="G17" i="53" s="1"/>
  <c r="E305" i="38" s="1"/>
  <c r="H5" i="53"/>
  <c r="G5" i="53" s="1"/>
  <c r="E281" i="38" s="1"/>
  <c r="G11" i="53"/>
  <c r="E293" i="38" s="1"/>
  <c r="C59" i="63"/>
  <c r="C52" i="63"/>
  <c r="N98" i="66"/>
  <c r="C29" i="63"/>
  <c r="J425" i="41"/>
  <c r="O3" i="41" s="1"/>
  <c r="C22" i="63"/>
  <c r="N194" i="66"/>
  <c r="H425" i="41"/>
  <c r="M3" i="41" s="1"/>
  <c r="C39" i="63"/>
  <c r="C32" i="63"/>
  <c r="H23" i="53"/>
  <c r="G23" i="53" s="1"/>
  <c r="E317" i="38" s="1"/>
  <c r="C49" i="63"/>
  <c r="C42" i="63"/>
  <c r="N146" i="66"/>
  <c r="J484" i="41" l="1"/>
  <c r="I484" i="58"/>
  <c r="L241" i="66"/>
  <c r="I484" i="37"/>
  <c r="L97" i="66"/>
  <c r="Y194" i="66"/>
  <c r="Z50" i="66"/>
  <c r="Z194" i="66"/>
  <c r="Y50" i="66"/>
  <c r="Z146" i="66"/>
  <c r="Y146" i="66"/>
  <c r="Z290" i="66"/>
  <c r="Y290" i="66"/>
  <c r="Y242" i="66"/>
  <c r="Y98" i="66"/>
  <c r="Z98" i="66"/>
  <c r="Z242" i="66"/>
  <c r="P145" i="66"/>
  <c r="N145" i="66"/>
  <c r="L193" i="66"/>
  <c r="H484" i="58"/>
  <c r="P289" i="66"/>
  <c r="N289" i="66"/>
  <c r="O289" i="66" s="1"/>
  <c r="L49" i="66"/>
  <c r="H484" i="37"/>
  <c r="H484" i="41" l="1"/>
  <c r="P193" i="66"/>
  <c r="V193" i="66" s="1"/>
  <c r="X193" i="66" s="1"/>
  <c r="R193" i="66"/>
  <c r="T193" i="66" s="1"/>
  <c r="N193" i="66"/>
  <c r="O145" i="66"/>
  <c r="Z289" i="66"/>
  <c r="Y145" i="66"/>
  <c r="Y289" i="66"/>
  <c r="Z145" i="66"/>
  <c r="V289" i="66"/>
  <c r="X289" i="66" s="1"/>
  <c r="U289" i="66"/>
  <c r="Q289" i="66"/>
  <c r="R289" i="66" s="1"/>
  <c r="T289" i="66" s="1"/>
  <c r="P97" i="66"/>
  <c r="N97" i="66"/>
  <c r="P49" i="66"/>
  <c r="V49" i="66" s="1"/>
  <c r="X49" i="66" s="1"/>
  <c r="R49" i="66"/>
  <c r="T49" i="66" s="1"/>
  <c r="N49" i="66"/>
  <c r="I484" i="41"/>
  <c r="P241" i="66"/>
  <c r="N241" i="66"/>
  <c r="O241" i="66" s="1"/>
  <c r="U145" i="66" l="1"/>
  <c r="V145" i="66"/>
  <c r="X145" i="66" s="1"/>
  <c r="Q145" i="66"/>
  <c r="R145" i="66" s="1"/>
  <c r="T145" i="66" s="1"/>
  <c r="O193" i="66"/>
  <c r="Q241" i="66"/>
  <c r="R241" i="66" s="1"/>
  <c r="T241" i="66" s="1"/>
  <c r="V241" i="66"/>
  <c r="X241" i="66" s="1"/>
  <c r="U241" i="66"/>
  <c r="Z193" i="66"/>
  <c r="O49" i="66"/>
  <c r="Y49" i="66"/>
  <c r="Y193" i="66"/>
  <c r="Z49" i="66"/>
  <c r="O97" i="66"/>
  <c r="Z241" i="66"/>
  <c r="Y97" i="66"/>
  <c r="Y241" i="66"/>
  <c r="Z97" i="66"/>
  <c r="Q49" i="66" l="1"/>
  <c r="U49" i="66"/>
  <c r="U193" i="66"/>
  <c r="Q193" i="66"/>
  <c r="Q97" i="66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<sst xmlns="http://schemas.openxmlformats.org/spreadsheetml/2006/main" count="4746" uniqueCount="340">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</sst>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236872.5084400234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01852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82870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1759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52314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87036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98610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33333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56481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29877.345805353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3366.7866613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49685.2325082356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0160.0098253172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0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8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1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27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0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6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8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7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6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29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9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13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13079562.578313589</v>
      </c>
      <c r="R37" s="342">
        <f t="shared" ref="R37:R38" si="0">1-Q37/$Q$35</f>
        <v>0.34602187108432059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12133526.796486642</v>
      </c>
      <c r="R38" s="342">
        <f t="shared" si="0"/>
        <v>0.39332366017566789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310</v>
      </c>
    </row>
    <row r="55" spans="1:1" x14ac:dyDescent="0.25">
      <c r="A55" s="389" t="s">
        <v>311</v>
      </c>
    </row>
    <row r="56" spans="1:1" x14ac:dyDescent="0.25">
      <c r="A56" s="364" t="s">
        <v>314</v>
      </c>
    </row>
    <row r="57" spans="1:1" x14ac:dyDescent="0.25">
      <c r="A57" s="349" t="s">
        <v>316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336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146238.5061125248</v>
      </c>
      <c r="O30" s="271">
        <f t="shared" si="6"/>
        <v>116449.18079330679</v>
      </c>
      <c r="P30" s="271">
        <f t="shared" si="6"/>
        <v>3030352.3130941684</v>
      </c>
      <c r="Q30" s="271">
        <f t="shared" si="6"/>
        <v>146238.5061125248</v>
      </c>
      <c r="R30" s="271">
        <f t="shared" si="6"/>
        <v>116449.18079330679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12550.819206693195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12550.819206693195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326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42184.627494662134</v>
      </c>
      <c r="D50" s="109">
        <f t="shared" ca="1" si="0"/>
        <v>115726.15144460159</v>
      </c>
      <c r="E50" s="109">
        <f t="shared" ca="1" si="0"/>
        <v>0</v>
      </c>
      <c r="F50" s="109">
        <f t="shared" ca="1" si="0"/>
        <v>8858.7341081642226</v>
      </c>
      <c r="G50" s="109">
        <f t="shared" ca="1" si="0"/>
        <v>24041.220505714809</v>
      </c>
      <c r="H50" s="109">
        <f t="shared" ref="H50:H54" ca="1" si="2">SUM(B50,E50)</f>
        <v>0</v>
      </c>
      <c r="I50" s="109">
        <f t="shared" ca="1" si="1"/>
        <v>51043.361602826357</v>
      </c>
      <c r="J50" s="109">
        <f t="shared" ca="1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8">
        <f ca="1">IF($C3-G$1&lt;År1,0,F2*(1-VLOOKUP($A3,[1]Hugst!$R$5:$W$9,MATCH(ROUNDUP((G$1)/10,0)*10,[1]Hugst!$R$4:$W$4,0))))</f>
        <v>3888.4929729246492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8">
        <f ca="1">IF($C4-G$1&lt;År1,0,F3*(1-VLOOKUP($A4,[1]Hugst!$R$5:$W$9,MATCH(ROUNDUP((G$1)/10,0)*10,[1]Hugst!$R$4:$W$4,0))))</f>
        <v>3877.6262229246627</v>
      </c>
      <c r="H4" s="168">
        <f ca="1">IF($C4-H$1&lt;År1,0,G3*(1-VLOOKUP($A4,[1]Hugst!$R$5:$W$9,MATCH(ROUNDUP((H$1)/10,0)*10,[1]Hugst!$R$4:$W$4,0))))</f>
        <v>3888.4929729246492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8">
        <f ca="1">IF($C5-G$1&lt;År1,0,F4*(1-VLOOKUP($A5,[1]Hugst!$R$5:$W$9,MATCH(ROUNDUP((G$1)/10,0)*10,[1]Hugst!$R$4:$W$4,0))))</f>
        <v>3866.8138066747183</v>
      </c>
      <c r="H5" s="168">
        <f ca="1">IF($C5-H$1&lt;År1,0,G4*(1-VLOOKUP($A5,[1]Hugst!$R$5:$W$9,MATCH(ROUNDUP((H$1)/10,0)*10,[1]Hugst!$R$4:$W$4,0))))</f>
        <v>3877.6262229246627</v>
      </c>
      <c r="I5" s="168">
        <f ca="1">IF($C5-I$1&lt;År1,0,H4*(1-VLOOKUP($A5,[1]Hugst!$R$5:$W$9,MATCH(ROUNDUP((I$1)/10,0)*10,[1]Hugst!$R$4:$W$4,0))))</f>
        <v>3888.4929729246492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8">
        <f ca="1">IF($C6-G$1&lt;År1,0,F5*(1-VLOOKUP($A6,[1]Hugst!$R$5:$W$9,MATCH(ROUNDUP((G$1)/10,0)*10,[1]Hugst!$R$4:$W$4,0))))</f>
        <v>3856.0554525058674</v>
      </c>
      <c r="H6" s="168">
        <f ca="1">IF($C6-H$1&lt;År1,0,G5*(1-VLOOKUP($A6,[1]Hugst!$R$5:$W$9,MATCH(ROUNDUP((H$1)/10,0)*10,[1]Hugst!$R$4:$W$4,0))))</f>
        <v>3866.8138066747183</v>
      </c>
      <c r="I6" s="168">
        <f ca="1">IF($C6-I$1&lt;År1,0,H5*(1-VLOOKUP($A6,[1]Hugst!$R$5:$W$9,MATCH(ROUNDUP((I$1)/10,0)*10,[1]Hugst!$R$4:$W$4,0))))</f>
        <v>3877.6262229246627</v>
      </c>
      <c r="J6" s="168">
        <f ca="1">IF($C6-J$1&lt;År1,0,I5*(1-VLOOKUP($A6,[1]Hugst!$R$5:$W$9,MATCH(ROUNDUP((J$1)/10,0)*10,[1]Hugst!$R$4:$W$4,0))))</f>
        <v>3888.4929729246492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8">
        <f ca="1">IF($C7-G$1&lt;År1,0,F6*(1-VLOOKUP($A7,[1]Hugst!$R$5:$W$9,MATCH(ROUNDUP((G$1)/10,0)*10,[1]Hugst!$R$4:$W$4,0))))</f>
        <v>3845.350890108019</v>
      </c>
      <c r="H7" s="168">
        <f ca="1">IF($C7-H$1&lt;År1,0,G6*(1-VLOOKUP($A7,[1]Hugst!$R$5:$W$9,MATCH(ROUNDUP((H$1)/10,0)*10,[1]Hugst!$R$4:$W$4,0))))</f>
        <v>3856.0554525058674</v>
      </c>
      <c r="I7" s="168">
        <f ca="1">IF($C7-I$1&lt;År1,0,H6*(1-VLOOKUP($A7,[1]Hugst!$R$5:$W$9,MATCH(ROUNDUP((I$1)/10,0)*10,[1]Hugst!$R$4:$W$4,0))))</f>
        <v>3866.8138066747183</v>
      </c>
      <c r="J7" s="168">
        <f ca="1">IF($C7-J$1&lt;År1,0,I6*(1-VLOOKUP($A7,[1]Hugst!$R$5:$W$9,MATCH(ROUNDUP((J$1)/10,0)*10,[1]Hugst!$R$4:$W$4,0))))</f>
        <v>3877.6262229246627</v>
      </c>
      <c r="K7" s="168">
        <f ca="1">IF($C7-K$1&lt;År1,0,J6*(1-VLOOKUP($A7,[1]Hugst!$R$5:$W$9,MATCH(ROUNDUP((K$1)/10,0)*10,[1]Hugst!$R$4:$W$4,0))))</f>
        <v>3888.4929729246492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8">
        <f ca="1">IF($C8-G$1&lt;År1,0,F7*(1-VLOOKUP($A8,[1]Hugst!$R$5:$W$9,MATCH(ROUNDUP((G$1)/10,0)*10,[1]Hugst!$R$4:$W$4,0))))</f>
        <v>3834.6998505220822</v>
      </c>
      <c r="H8" s="168">
        <f ca="1">IF($C8-H$1&lt;År1,0,G7*(1-VLOOKUP($A8,[1]Hugst!$R$5:$W$9,MATCH(ROUNDUP((H$1)/10,0)*10,[1]Hugst!$R$4:$W$4,0))))</f>
        <v>3845.350890108019</v>
      </c>
      <c r="I8" s="168">
        <f ca="1">IF($C8-I$1&lt;År1,0,H7*(1-VLOOKUP($A8,[1]Hugst!$R$5:$W$9,MATCH(ROUNDUP((I$1)/10,0)*10,[1]Hugst!$R$4:$W$4,0))))</f>
        <v>3856.0554525058674</v>
      </c>
      <c r="J8" s="168">
        <f ca="1">IF($C8-J$1&lt;År1,0,I7*(1-VLOOKUP($A8,[1]Hugst!$R$5:$W$9,MATCH(ROUNDUP((J$1)/10,0)*10,[1]Hugst!$R$4:$W$4,0))))</f>
        <v>3866.8138066747183</v>
      </c>
      <c r="K8" s="168">
        <f ca="1">IF($C8-K$1&lt;År1,0,J7*(1-VLOOKUP($A8,[1]Hugst!$R$5:$W$9,MATCH(ROUNDUP((K$1)/10,0)*10,[1]Hugst!$R$4:$W$4,0))))</f>
        <v>3877.6262229246627</v>
      </c>
      <c r="L8" s="168">
        <f ca="1">IF($C8-L$1&lt;År1,0,K7*(1-VLOOKUP($A8,[1]Hugst!$R$5:$W$9,MATCH(ROUNDUP((L$1)/10,0)*10,[1]Hugst!$R$4:$W$4,0))))</f>
        <v>3888.4929729246492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8">
        <f ca="1">IF($C9-G$1&lt;År1,0,F8*(1-VLOOKUP($A9,[1]Hugst!$R$5:$W$9,MATCH(ROUNDUP((G$1)/10,0)*10,[1]Hugst!$R$4:$W$4,0))))</f>
        <v>3824.1020661341449</v>
      </c>
      <c r="H9" s="168">
        <f ca="1">IF($C9-H$1&lt;År1,0,G8*(1-VLOOKUP($A9,[1]Hugst!$R$5:$W$9,MATCH(ROUNDUP((H$1)/10,0)*10,[1]Hugst!$R$4:$W$4,0))))</f>
        <v>3834.6998505220822</v>
      </c>
      <c r="I9" s="168">
        <f ca="1">IF($C9-I$1&lt;År1,0,H8*(1-VLOOKUP($A9,[1]Hugst!$R$5:$W$9,MATCH(ROUNDUP((I$1)/10,0)*10,[1]Hugst!$R$4:$W$4,0))))</f>
        <v>3845.350890108019</v>
      </c>
      <c r="J9" s="168">
        <f ca="1">IF($C9-J$1&lt;År1,0,I8*(1-VLOOKUP($A9,[1]Hugst!$R$5:$W$9,MATCH(ROUNDUP((J$1)/10,0)*10,[1]Hugst!$R$4:$W$4,0))))</f>
        <v>3856.0554525058674</v>
      </c>
      <c r="K9" s="168">
        <f ca="1">IF($C9-K$1&lt;År1,0,J8*(1-VLOOKUP($A9,[1]Hugst!$R$5:$W$9,MATCH(ROUNDUP((K$1)/10,0)*10,[1]Hugst!$R$4:$W$4,0))))</f>
        <v>3866.8138066747183</v>
      </c>
      <c r="L9" s="168">
        <f ca="1">IF($C9-L$1&lt;År1,0,K8*(1-VLOOKUP($A9,[1]Hugst!$R$5:$W$9,MATCH(ROUNDUP((L$1)/10,0)*10,[1]Hugst!$R$4:$W$4,0))))</f>
        <v>3877.6262229246627</v>
      </c>
      <c r="M9" s="168">
        <f ca="1">IF($C9-M$1&lt;År1,0,L8*(1-VLOOKUP($A9,[1]Hugst!$R$5:$W$9,MATCH(ROUNDUP((M$1)/10,0)*10,[1]Hugst!$R$4:$W$4,0))))</f>
        <v>3888.4929729246492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8">
        <f ca="1">IF($C10-G$1&lt;År1,0,F9*(1-VLOOKUP($A10,[1]Hugst!$R$5:$W$9,MATCH(ROUNDUP((G$1)/10,0)*10,[1]Hugst!$R$4:$W$4,0))))</f>
        <v>3813.5572706680819</v>
      </c>
      <c r="H10" s="168">
        <f ca="1">IF($C10-H$1&lt;År1,0,G9*(1-VLOOKUP($A10,[1]Hugst!$R$5:$W$9,MATCH(ROUNDUP((H$1)/10,0)*10,[1]Hugst!$R$4:$W$4,0))))</f>
        <v>3824.1020661341449</v>
      </c>
      <c r="I10" s="168">
        <f ca="1">IF($C10-I$1&lt;År1,0,H9*(1-VLOOKUP($A10,[1]Hugst!$R$5:$W$9,MATCH(ROUNDUP((I$1)/10,0)*10,[1]Hugst!$R$4:$W$4,0))))</f>
        <v>3834.6998505220822</v>
      </c>
      <c r="J10" s="168">
        <f ca="1">IF($C10-J$1&lt;År1,0,I9*(1-VLOOKUP($A10,[1]Hugst!$R$5:$W$9,MATCH(ROUNDUP((J$1)/10,0)*10,[1]Hugst!$R$4:$W$4,0))))</f>
        <v>3845.350890108019</v>
      </c>
      <c r="K10" s="168">
        <f ca="1">IF($C10-K$1&lt;År1,0,J9*(1-VLOOKUP($A10,[1]Hugst!$R$5:$W$9,MATCH(ROUNDUP((K$1)/10,0)*10,[1]Hugst!$R$4:$W$4,0))))</f>
        <v>3856.0554525058674</v>
      </c>
      <c r="L10" s="168">
        <f ca="1">IF($C10-L$1&lt;År1,0,K9*(1-VLOOKUP($A10,[1]Hugst!$R$5:$W$9,MATCH(ROUNDUP((L$1)/10,0)*10,[1]Hugst!$R$4:$W$4,0))))</f>
        <v>3866.8138066747183</v>
      </c>
      <c r="M10" s="168">
        <f ca="1">IF($C10-M$1&lt;År1,0,L9*(1-VLOOKUP($A10,[1]Hugst!$R$5:$W$9,MATCH(ROUNDUP((M$1)/10,0)*10,[1]Hugst!$R$4:$W$4,0))))</f>
        <v>3877.6262229246627</v>
      </c>
      <c r="N10" s="168">
        <f ca="1">IF($C10-N$1&lt;År1,0,M9*(1-VLOOKUP($A10,[1]Hugst!$R$5:$W$9,MATCH(ROUNDUP((N$1)/10,0)*10,[1]Hugst!$R$4:$W$4,0))))</f>
        <v>3888.4929729246492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8">
        <f ca="1">IF($C11-G$1&lt;År1,0,F10*(1-VLOOKUP($A11,[1]Hugst!$R$5:$W$9,MATCH(ROUNDUP((G$1)/10,0)*10,[1]Hugst!$R$4:$W$4,0))))</f>
        <v>3803.0651991793261</v>
      </c>
      <c r="H11" s="168">
        <f ca="1">IF($C11-H$1&lt;År1,0,G10*(1-VLOOKUP($A11,[1]Hugst!$R$5:$W$9,MATCH(ROUNDUP((H$1)/10,0)*10,[1]Hugst!$R$4:$W$4,0))))</f>
        <v>3813.5572706680819</v>
      </c>
      <c r="I11" s="168">
        <f ca="1">IF($C11-I$1&lt;År1,0,H10*(1-VLOOKUP($A11,[1]Hugst!$R$5:$W$9,MATCH(ROUNDUP((I$1)/10,0)*10,[1]Hugst!$R$4:$W$4,0))))</f>
        <v>3824.1020661341449</v>
      </c>
      <c r="J11" s="168">
        <f ca="1">IF($C11-J$1&lt;År1,0,I10*(1-VLOOKUP($A11,[1]Hugst!$R$5:$W$9,MATCH(ROUNDUP((J$1)/10,0)*10,[1]Hugst!$R$4:$W$4,0))))</f>
        <v>3834.6998505220822</v>
      </c>
      <c r="K11" s="168">
        <f ca="1">IF($C11-K$1&lt;År1,0,J10*(1-VLOOKUP($A11,[1]Hugst!$R$5:$W$9,MATCH(ROUNDUP((K$1)/10,0)*10,[1]Hugst!$R$4:$W$4,0))))</f>
        <v>3845.350890108019</v>
      </c>
      <c r="L11" s="168">
        <f ca="1">IF($C11-L$1&lt;År1,0,K10*(1-VLOOKUP($A11,[1]Hugst!$R$5:$W$9,MATCH(ROUNDUP((L$1)/10,0)*10,[1]Hugst!$R$4:$W$4,0))))</f>
        <v>3856.0554525058674</v>
      </c>
      <c r="M11" s="168">
        <f ca="1">IF($C11-M$1&lt;År1,0,L10*(1-VLOOKUP($A11,[1]Hugst!$R$5:$W$9,MATCH(ROUNDUP((M$1)/10,0)*10,[1]Hugst!$R$4:$W$4,0))))</f>
        <v>3866.8138066747183</v>
      </c>
      <c r="N11" s="168">
        <f ca="1">IF($C11-N$1&lt;År1,0,M10*(1-VLOOKUP($A11,[1]Hugst!$R$5:$W$9,MATCH(ROUNDUP((N$1)/10,0)*10,[1]Hugst!$R$4:$W$4,0))))</f>
        <v>3877.6262229246627</v>
      </c>
      <c r="O11" s="168">
        <f ca="1">IF($C11-O$1&lt;År1,0,N10*(1-VLOOKUP($A11,[1]Hugst!$R$5:$W$9,MATCH(ROUNDUP((O$1)/10,0)*10,[1]Hugst!$R$4:$W$4,0))))</f>
        <v>3888.4929729246492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8">
        <f ca="1">IF($C12-G$1&lt;År1,0,F11*(1-VLOOKUP($A12,[1]Hugst!$R$5:$W$9,MATCH(ROUNDUP((G$1)/10,0)*10,[1]Hugst!$R$4:$W$4,0))))</f>
        <v>3792.6255880480589</v>
      </c>
      <c r="H12" s="168">
        <f ca="1">IF($C12-H$1&lt;År1,0,G11*(1-VLOOKUP($A12,[1]Hugst!$R$5:$W$9,MATCH(ROUNDUP((H$1)/10,0)*10,[1]Hugst!$R$4:$W$4,0))))</f>
        <v>3803.0651991793261</v>
      </c>
      <c r="I12" s="168">
        <f ca="1">IF($C12-I$1&lt;År1,0,H11*(1-VLOOKUP($A12,[1]Hugst!$R$5:$W$9,MATCH(ROUNDUP((I$1)/10,0)*10,[1]Hugst!$R$4:$W$4,0))))</f>
        <v>3813.5572706680819</v>
      </c>
      <c r="J12" s="168">
        <f ca="1">IF($C12-J$1&lt;År1,0,I11*(1-VLOOKUP($A12,[1]Hugst!$R$5:$W$9,MATCH(ROUNDUP((J$1)/10,0)*10,[1]Hugst!$R$4:$W$4,0))))</f>
        <v>3824.1020661341449</v>
      </c>
      <c r="K12" s="168">
        <f ca="1">IF($C12-K$1&lt;År1,0,J11*(1-VLOOKUP($A12,[1]Hugst!$R$5:$W$9,MATCH(ROUNDUP((K$1)/10,0)*10,[1]Hugst!$R$4:$W$4,0))))</f>
        <v>3834.6998505220822</v>
      </c>
      <c r="L12" s="168">
        <f ca="1">IF($C12-L$1&lt;År1,0,K11*(1-VLOOKUP($A12,[1]Hugst!$R$5:$W$9,MATCH(ROUNDUP((L$1)/10,0)*10,[1]Hugst!$R$4:$W$4,0))))</f>
        <v>3845.350890108019</v>
      </c>
      <c r="M12" s="168">
        <f ca="1">IF($C12-M$1&lt;År1,0,L11*(1-VLOOKUP($A12,[1]Hugst!$R$5:$W$9,MATCH(ROUNDUP((M$1)/10,0)*10,[1]Hugst!$R$4:$W$4,0))))</f>
        <v>3856.0554525058674</v>
      </c>
      <c r="N12" s="168">
        <f ca="1">IF($C12-N$1&lt;År1,0,M11*(1-VLOOKUP($A12,[1]Hugst!$R$5:$W$9,MATCH(ROUNDUP((N$1)/10,0)*10,[1]Hugst!$R$4:$W$4,0))))</f>
        <v>3866.8138066747183</v>
      </c>
      <c r="O12" s="168">
        <f ca="1">IF($C12-O$1&lt;År1,0,N11*(1-VLOOKUP($A12,[1]Hugst!$R$5:$W$9,MATCH(ROUNDUP((O$1)/10,0)*10,[1]Hugst!$R$4:$W$4,0))))</f>
        <v>3877.6262229246627</v>
      </c>
      <c r="P12" s="168">
        <f ca="1">IF($C12-P$1&lt;År1,0,O11*(1-VLOOKUP($A12,[1]Hugst!$R$5:$W$9,MATCH(ROUNDUP((P$1)/10,0)*10,[1]Hugst!$R$4:$W$4,0))))</f>
        <v>3888.4929729246492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8">
        <f ca="1">IF($C13-G$1&lt;År1,0,F12*(1-VLOOKUP($A13,[1]Hugst!$R$5:$W$9,MATCH(ROUNDUP((G$1)/10,0)*10,[1]Hugst!$R$4:$W$4,0))))</f>
        <v>3782.2381749725159</v>
      </c>
      <c r="H13" s="168">
        <f ca="1">IF($C13-H$1&lt;År1,0,G12*(1-VLOOKUP($A13,[1]Hugst!$R$5:$W$9,MATCH(ROUNDUP((H$1)/10,0)*10,[1]Hugst!$R$4:$W$4,0))))</f>
        <v>3792.6255880480589</v>
      </c>
      <c r="I13" s="168">
        <f ca="1">IF($C13-I$1&lt;År1,0,H12*(1-VLOOKUP($A13,[1]Hugst!$R$5:$W$9,MATCH(ROUNDUP((I$1)/10,0)*10,[1]Hugst!$R$4:$W$4,0))))</f>
        <v>3803.0651991793261</v>
      </c>
      <c r="J13" s="168">
        <f ca="1">IF($C13-J$1&lt;År1,0,I12*(1-VLOOKUP($A13,[1]Hugst!$R$5:$W$9,MATCH(ROUNDUP((J$1)/10,0)*10,[1]Hugst!$R$4:$W$4,0))))</f>
        <v>3813.5572706680819</v>
      </c>
      <c r="K13" s="168">
        <f ca="1">IF($C13-K$1&lt;År1,0,J12*(1-VLOOKUP($A13,[1]Hugst!$R$5:$W$9,MATCH(ROUNDUP((K$1)/10,0)*10,[1]Hugst!$R$4:$W$4,0))))</f>
        <v>3824.1020661341449</v>
      </c>
      <c r="L13" s="168">
        <f ca="1">IF($C13-L$1&lt;År1,0,K12*(1-VLOOKUP($A13,[1]Hugst!$R$5:$W$9,MATCH(ROUNDUP((L$1)/10,0)*10,[1]Hugst!$R$4:$W$4,0))))</f>
        <v>3834.6998505220822</v>
      </c>
      <c r="M13" s="168">
        <f ca="1">IF($C13-M$1&lt;År1,0,L12*(1-VLOOKUP($A13,[1]Hugst!$R$5:$W$9,MATCH(ROUNDUP((M$1)/10,0)*10,[1]Hugst!$R$4:$W$4,0))))</f>
        <v>3845.350890108019</v>
      </c>
      <c r="N13" s="168">
        <f ca="1">IF($C13-N$1&lt;År1,0,M12*(1-VLOOKUP($A13,[1]Hugst!$R$5:$W$9,MATCH(ROUNDUP((N$1)/10,0)*10,[1]Hugst!$R$4:$W$4,0))))</f>
        <v>3856.0554525058674</v>
      </c>
      <c r="O13" s="168">
        <f ca="1">IF($C13-O$1&lt;År1,0,N12*(1-VLOOKUP($A13,[1]Hugst!$R$5:$W$9,MATCH(ROUNDUP((O$1)/10,0)*10,[1]Hugst!$R$4:$W$4,0))))</f>
        <v>3866.8138066747183</v>
      </c>
      <c r="P13" s="168">
        <f ca="1">IF($C13-P$1&lt;År1,0,O12*(1-VLOOKUP($A13,[1]Hugst!$R$5:$W$9,MATCH(ROUNDUP((P$1)/10,0)*10,[1]Hugst!$R$4:$W$4,0))))</f>
        <v>3877.6262229246627</v>
      </c>
      <c r="Q13" s="168">
        <f ca="1">IF($C13-Q$1&lt;År1,0,P12*(1-VLOOKUP($A13,[1]Hugst!$R$5:$W$9,MATCH(ROUNDUP((Q$1)/10,0)*10,[1]Hugst!$R$4:$W$4,0))))</f>
        <v>3888.4929729246492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8">
        <f ca="1">IF($C14-G$1&lt;År1,0,F13*(1-VLOOKUP($A14,[1]Hugst!$R$5:$W$9,MATCH(ROUNDUP((G$1)/10,0)*10,[1]Hugst!$R$4:$W$4,0))))</f>
        <v>3771.902698962178</v>
      </c>
      <c r="H14" s="168">
        <f ca="1">IF($C14-H$1&lt;År1,0,G13*(1-VLOOKUP($A14,[1]Hugst!$R$5:$W$9,MATCH(ROUNDUP((H$1)/10,0)*10,[1]Hugst!$R$4:$W$4,0))))</f>
        <v>3782.2381749725159</v>
      </c>
      <c r="I14" s="168">
        <f ca="1">IF($C14-I$1&lt;År1,0,H13*(1-VLOOKUP($A14,[1]Hugst!$R$5:$W$9,MATCH(ROUNDUP((I$1)/10,0)*10,[1]Hugst!$R$4:$W$4,0))))</f>
        <v>3792.6255880480589</v>
      </c>
      <c r="J14" s="168">
        <f ca="1">IF($C14-J$1&lt;År1,0,I13*(1-VLOOKUP($A14,[1]Hugst!$R$5:$W$9,MATCH(ROUNDUP((J$1)/10,0)*10,[1]Hugst!$R$4:$W$4,0))))</f>
        <v>3803.0651991793261</v>
      </c>
      <c r="K14" s="168">
        <f ca="1">IF($C14-K$1&lt;År1,0,J13*(1-VLOOKUP($A14,[1]Hugst!$R$5:$W$9,MATCH(ROUNDUP((K$1)/10,0)*10,[1]Hugst!$R$4:$W$4,0))))</f>
        <v>3813.5572706680819</v>
      </c>
      <c r="L14" s="168">
        <f ca="1">IF($C14-L$1&lt;År1,0,K13*(1-VLOOKUP($A14,[1]Hugst!$R$5:$W$9,MATCH(ROUNDUP((L$1)/10,0)*10,[1]Hugst!$R$4:$W$4,0))))</f>
        <v>3824.1020661341449</v>
      </c>
      <c r="M14" s="168">
        <f ca="1">IF($C14-M$1&lt;År1,0,L13*(1-VLOOKUP($A14,[1]Hugst!$R$5:$W$9,MATCH(ROUNDUP((M$1)/10,0)*10,[1]Hugst!$R$4:$W$4,0))))</f>
        <v>3834.6998505220822</v>
      </c>
      <c r="N14" s="168">
        <f ca="1">IF($C14-N$1&lt;År1,0,M13*(1-VLOOKUP($A14,[1]Hugst!$R$5:$W$9,MATCH(ROUNDUP((N$1)/10,0)*10,[1]Hugst!$R$4:$W$4,0))))</f>
        <v>3845.350890108019</v>
      </c>
      <c r="O14" s="168">
        <f ca="1">IF($C14-O$1&lt;År1,0,N13*(1-VLOOKUP($A14,[1]Hugst!$R$5:$W$9,MATCH(ROUNDUP((O$1)/10,0)*10,[1]Hugst!$R$4:$W$4,0))))</f>
        <v>3856.0554525058674</v>
      </c>
      <c r="P14" s="168">
        <f ca="1">IF($C14-P$1&lt;År1,0,O13*(1-VLOOKUP($A14,[1]Hugst!$R$5:$W$9,MATCH(ROUNDUP((P$1)/10,0)*10,[1]Hugst!$R$4:$W$4,0))))</f>
        <v>3866.8138066747183</v>
      </c>
      <c r="Q14" s="168">
        <f ca="1">IF($C14-Q$1&lt;År1,0,P13*(1-VLOOKUP($A14,[1]Hugst!$R$5:$W$9,MATCH(ROUNDUP((Q$1)/10,0)*10,[1]Hugst!$R$4:$W$4,0))))</f>
        <v>3877.6262229246627</v>
      </c>
      <c r="R14" s="168">
        <f ca="1">IF($C14-R$1&lt;År1,0,Q13*(1-VLOOKUP($A14,[1]Hugst!$R$5:$W$9,MATCH(ROUNDUP((R$1)/10,0)*10,[1]Hugst!$R$4:$W$4,0))))</f>
        <v>3888.4929729246492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8">
        <f ca="1">IF($C15-G$1&lt;År1,0,F14*(1-VLOOKUP($A15,[1]Hugst!$R$5:$W$9,MATCH(ROUNDUP((G$1)/10,0)*10,[1]Hugst!$R$4:$W$4,0))))</f>
        <v>3761.6189003320032</v>
      </c>
      <c r="H15" s="168">
        <f ca="1">IF($C15-H$1&lt;År1,0,G14*(1-VLOOKUP($A15,[1]Hugst!$R$5:$W$9,MATCH(ROUNDUP((H$1)/10,0)*10,[1]Hugst!$R$4:$W$4,0))))</f>
        <v>3771.902698962178</v>
      </c>
      <c r="I15" s="168">
        <f ca="1">IF($C15-I$1&lt;År1,0,H14*(1-VLOOKUP($A15,[1]Hugst!$R$5:$W$9,MATCH(ROUNDUP((I$1)/10,0)*10,[1]Hugst!$R$4:$W$4,0))))</f>
        <v>3782.2381749725159</v>
      </c>
      <c r="J15" s="168">
        <f ca="1">IF($C15-J$1&lt;År1,0,I14*(1-VLOOKUP($A15,[1]Hugst!$R$5:$W$9,MATCH(ROUNDUP((J$1)/10,0)*10,[1]Hugst!$R$4:$W$4,0))))</f>
        <v>3792.6255880480589</v>
      </c>
      <c r="K15" s="168">
        <f ca="1">IF($C15-K$1&lt;År1,0,J14*(1-VLOOKUP($A15,[1]Hugst!$R$5:$W$9,MATCH(ROUNDUP((K$1)/10,0)*10,[1]Hugst!$R$4:$W$4,0))))</f>
        <v>3803.0651991793261</v>
      </c>
      <c r="L15" s="168">
        <f ca="1">IF($C15-L$1&lt;År1,0,K14*(1-VLOOKUP($A15,[1]Hugst!$R$5:$W$9,MATCH(ROUNDUP((L$1)/10,0)*10,[1]Hugst!$R$4:$W$4,0))))</f>
        <v>3813.5572706680819</v>
      </c>
      <c r="M15" s="168">
        <f ca="1">IF($C15-M$1&lt;År1,0,L14*(1-VLOOKUP($A15,[1]Hugst!$R$5:$W$9,MATCH(ROUNDUP((M$1)/10,0)*10,[1]Hugst!$R$4:$W$4,0))))</f>
        <v>3824.1020661341449</v>
      </c>
      <c r="N15" s="168">
        <f ca="1">IF($C15-N$1&lt;År1,0,M14*(1-VLOOKUP($A15,[1]Hugst!$R$5:$W$9,MATCH(ROUNDUP((N$1)/10,0)*10,[1]Hugst!$R$4:$W$4,0))))</f>
        <v>3834.6998505220822</v>
      </c>
      <c r="O15" s="168">
        <f ca="1">IF($C15-O$1&lt;År1,0,N14*(1-VLOOKUP($A15,[1]Hugst!$R$5:$W$9,MATCH(ROUNDUP((O$1)/10,0)*10,[1]Hugst!$R$4:$W$4,0))))</f>
        <v>3845.350890108019</v>
      </c>
      <c r="P15" s="168">
        <f ca="1">IF($C15-P$1&lt;År1,0,O14*(1-VLOOKUP($A15,[1]Hugst!$R$5:$W$9,MATCH(ROUNDUP((P$1)/10,0)*10,[1]Hugst!$R$4:$W$4,0))))</f>
        <v>3856.0554525058674</v>
      </c>
      <c r="Q15" s="168">
        <f ca="1">IF($C15-Q$1&lt;År1,0,P14*(1-VLOOKUP($A15,[1]Hugst!$R$5:$W$9,MATCH(ROUNDUP((Q$1)/10,0)*10,[1]Hugst!$R$4:$W$4,0))))</f>
        <v>3866.8138066747183</v>
      </c>
      <c r="R15" s="168">
        <f ca="1">IF($C15-R$1&lt;År1,0,Q14*(1-VLOOKUP($A15,[1]Hugst!$R$5:$W$9,MATCH(ROUNDUP((R$1)/10,0)*10,[1]Hugst!$R$4:$W$4,0))))</f>
        <v>3877.6262229246627</v>
      </c>
      <c r="S15" s="168">
        <f ca="1">IF($C15-S$1&lt;År1,0,R14*(1-VLOOKUP($A15,[1]Hugst!$R$5:$W$9,MATCH(ROUNDUP((S$1)/10,0)*10,[1]Hugst!$R$4:$W$4,0))))</f>
        <v>3888.4929729246492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8">
        <f ca="1">IF($C16-G$1&lt;År1,0,F15*(1-VLOOKUP($A16,[1]Hugst!$R$5:$W$9,MATCH(ROUNDUP((G$1)/10,0)*10,[1]Hugst!$R$4:$W$4,0))))</f>
        <v>3751.3865206949849</v>
      </c>
      <c r="H16" s="168">
        <f ca="1">IF($C16-H$1&lt;År1,0,G15*(1-VLOOKUP($A16,[1]Hugst!$R$5:$W$9,MATCH(ROUNDUP((H$1)/10,0)*10,[1]Hugst!$R$4:$W$4,0))))</f>
        <v>3761.6189003320032</v>
      </c>
      <c r="I16" s="168">
        <f ca="1">IF($C16-I$1&lt;År1,0,H15*(1-VLOOKUP($A16,[1]Hugst!$R$5:$W$9,MATCH(ROUNDUP((I$1)/10,0)*10,[1]Hugst!$R$4:$W$4,0))))</f>
        <v>3771.902698962178</v>
      </c>
      <c r="J16" s="168">
        <f ca="1">IF($C16-J$1&lt;År1,0,I15*(1-VLOOKUP($A16,[1]Hugst!$R$5:$W$9,MATCH(ROUNDUP((J$1)/10,0)*10,[1]Hugst!$R$4:$W$4,0))))</f>
        <v>3782.2381749725159</v>
      </c>
      <c r="K16" s="168">
        <f ca="1">IF($C16-K$1&lt;År1,0,J15*(1-VLOOKUP($A16,[1]Hugst!$R$5:$W$9,MATCH(ROUNDUP((K$1)/10,0)*10,[1]Hugst!$R$4:$W$4,0))))</f>
        <v>3792.6255880480589</v>
      </c>
      <c r="L16" s="168">
        <f ca="1">IF($C16-L$1&lt;År1,0,K15*(1-VLOOKUP($A16,[1]Hugst!$R$5:$W$9,MATCH(ROUNDUP((L$1)/10,0)*10,[1]Hugst!$R$4:$W$4,0))))</f>
        <v>3803.0651991793261</v>
      </c>
      <c r="M16" s="168">
        <f ca="1">IF($C16-M$1&lt;År1,0,L15*(1-VLOOKUP($A16,[1]Hugst!$R$5:$W$9,MATCH(ROUNDUP((M$1)/10,0)*10,[1]Hugst!$R$4:$W$4,0))))</f>
        <v>3813.5572706680819</v>
      </c>
      <c r="N16" s="168">
        <f ca="1">IF($C16-N$1&lt;År1,0,M15*(1-VLOOKUP($A16,[1]Hugst!$R$5:$W$9,MATCH(ROUNDUP((N$1)/10,0)*10,[1]Hugst!$R$4:$W$4,0))))</f>
        <v>3824.1020661341449</v>
      </c>
      <c r="O16" s="168">
        <f ca="1">IF($C16-O$1&lt;År1,0,N15*(1-VLOOKUP($A16,[1]Hugst!$R$5:$W$9,MATCH(ROUNDUP((O$1)/10,0)*10,[1]Hugst!$R$4:$W$4,0))))</f>
        <v>3834.6998505220822</v>
      </c>
      <c r="P16" s="168">
        <f ca="1">IF($C16-P$1&lt;År1,0,O15*(1-VLOOKUP($A16,[1]Hugst!$R$5:$W$9,MATCH(ROUNDUP((P$1)/10,0)*10,[1]Hugst!$R$4:$W$4,0))))</f>
        <v>3845.350890108019</v>
      </c>
      <c r="Q16" s="168">
        <f ca="1">IF($C16-Q$1&lt;År1,0,P15*(1-VLOOKUP($A16,[1]Hugst!$R$5:$W$9,MATCH(ROUNDUP((Q$1)/10,0)*10,[1]Hugst!$R$4:$W$4,0))))</f>
        <v>3856.0554525058674</v>
      </c>
      <c r="R16" s="168">
        <f ca="1">IF($C16-R$1&lt;År1,0,Q15*(1-VLOOKUP($A16,[1]Hugst!$R$5:$W$9,MATCH(ROUNDUP((R$1)/10,0)*10,[1]Hugst!$R$4:$W$4,0))))</f>
        <v>3866.8138066747183</v>
      </c>
      <c r="S16" s="168">
        <f ca="1">IF($C16-S$1&lt;År1,0,R15*(1-VLOOKUP($A16,[1]Hugst!$R$5:$W$9,MATCH(ROUNDUP((S$1)/10,0)*10,[1]Hugst!$R$4:$W$4,0))))</f>
        <v>3877.6262229246627</v>
      </c>
      <c r="T16" s="168">
        <f ca="1">IF($C16-T$1&lt;År1,0,S15*(1-VLOOKUP($A16,[1]Hugst!$R$5:$W$9,MATCH(ROUNDUP((T$1)/10,0)*10,[1]Hugst!$R$4:$W$4,0))))</f>
        <v>3888.4929729246492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8">
        <f ca="1">IF($C17-G$1&lt;År1,0,F16*(1-VLOOKUP($A17,[1]Hugst!$R$5:$W$9,MATCH(ROUNDUP((G$1)/10,0)*10,[1]Hugst!$R$4:$W$4,0))))</f>
        <v>3741.2053029561503</v>
      </c>
      <c r="H17" s="168">
        <f ca="1">IF($C17-H$1&lt;År1,0,G16*(1-VLOOKUP($A17,[1]Hugst!$R$5:$W$9,MATCH(ROUNDUP((H$1)/10,0)*10,[1]Hugst!$R$4:$W$4,0))))</f>
        <v>3751.3865206949849</v>
      </c>
      <c r="I17" s="168">
        <f ca="1">IF($C17-I$1&lt;År1,0,H16*(1-VLOOKUP($A17,[1]Hugst!$R$5:$W$9,MATCH(ROUNDUP((I$1)/10,0)*10,[1]Hugst!$R$4:$W$4,0))))</f>
        <v>3761.6189003320032</v>
      </c>
      <c r="J17" s="168">
        <f ca="1">IF($C17-J$1&lt;År1,0,I16*(1-VLOOKUP($A17,[1]Hugst!$R$5:$W$9,MATCH(ROUNDUP((J$1)/10,0)*10,[1]Hugst!$R$4:$W$4,0))))</f>
        <v>3771.902698962178</v>
      </c>
      <c r="K17" s="168">
        <f ca="1">IF($C17-K$1&lt;År1,0,J16*(1-VLOOKUP($A17,[1]Hugst!$R$5:$W$9,MATCH(ROUNDUP((K$1)/10,0)*10,[1]Hugst!$R$4:$W$4,0))))</f>
        <v>3782.2381749725159</v>
      </c>
      <c r="L17" s="168">
        <f ca="1">IF($C17-L$1&lt;År1,0,K16*(1-VLOOKUP($A17,[1]Hugst!$R$5:$W$9,MATCH(ROUNDUP((L$1)/10,0)*10,[1]Hugst!$R$4:$W$4,0))))</f>
        <v>3792.6255880480589</v>
      </c>
      <c r="M17" s="168">
        <f ca="1">IF($C17-M$1&lt;År1,0,L16*(1-VLOOKUP($A17,[1]Hugst!$R$5:$W$9,MATCH(ROUNDUP((M$1)/10,0)*10,[1]Hugst!$R$4:$W$4,0))))</f>
        <v>3803.0651991793261</v>
      </c>
      <c r="N17" s="168">
        <f ca="1">IF($C17-N$1&lt;År1,0,M16*(1-VLOOKUP($A17,[1]Hugst!$R$5:$W$9,MATCH(ROUNDUP((N$1)/10,0)*10,[1]Hugst!$R$4:$W$4,0))))</f>
        <v>3813.5572706680819</v>
      </c>
      <c r="O17" s="168">
        <f ca="1">IF($C17-O$1&lt;År1,0,N16*(1-VLOOKUP($A17,[1]Hugst!$R$5:$W$9,MATCH(ROUNDUP((O$1)/10,0)*10,[1]Hugst!$R$4:$W$4,0))))</f>
        <v>3824.1020661341449</v>
      </c>
      <c r="P17" s="168">
        <f ca="1">IF($C17-P$1&lt;År1,0,O16*(1-VLOOKUP($A17,[1]Hugst!$R$5:$W$9,MATCH(ROUNDUP((P$1)/10,0)*10,[1]Hugst!$R$4:$W$4,0))))</f>
        <v>3834.6998505220822</v>
      </c>
      <c r="Q17" s="168">
        <f ca="1">IF($C17-Q$1&lt;År1,0,P16*(1-VLOOKUP($A17,[1]Hugst!$R$5:$W$9,MATCH(ROUNDUP((Q$1)/10,0)*10,[1]Hugst!$R$4:$W$4,0))))</f>
        <v>3845.350890108019</v>
      </c>
      <c r="R17" s="168">
        <f ca="1">IF($C17-R$1&lt;År1,0,Q16*(1-VLOOKUP($A17,[1]Hugst!$R$5:$W$9,MATCH(ROUNDUP((R$1)/10,0)*10,[1]Hugst!$R$4:$W$4,0))))</f>
        <v>3856.0554525058674</v>
      </c>
      <c r="S17" s="168">
        <f ca="1">IF($C17-S$1&lt;År1,0,R16*(1-VLOOKUP($A17,[1]Hugst!$R$5:$W$9,MATCH(ROUNDUP((S$1)/10,0)*10,[1]Hugst!$R$4:$W$4,0))))</f>
        <v>3866.8138066747183</v>
      </c>
      <c r="T17" s="168">
        <f ca="1">IF($C17-T$1&lt;År1,0,S16*(1-VLOOKUP($A17,[1]Hugst!$R$5:$W$9,MATCH(ROUNDUP((T$1)/10,0)*10,[1]Hugst!$R$4:$W$4,0))))</f>
        <v>3877.6262229246627</v>
      </c>
      <c r="U17" s="168">
        <f ca="1">IF($C17-U$1&lt;År1,0,T16*(1-VLOOKUP($A17,[1]Hugst!$R$5:$W$9,MATCH(ROUNDUP((U$1)/10,0)*10,[1]Hugst!$R$4:$W$4,0))))</f>
        <v>3888.4929729246492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8">
        <f ca="1">IF($C18-G$1&lt;År1,0,F17*(1-VLOOKUP($A18,[1]Hugst!$R$5:$W$9,MATCH(ROUNDUP((G$1)/10,0)*10,[1]Hugst!$R$4:$W$4,0))))</f>
        <v>3731.0749913059844</v>
      </c>
      <c r="H18" s="168">
        <f ca="1">IF($C18-H$1&lt;År1,0,G17*(1-VLOOKUP($A18,[1]Hugst!$R$5:$W$9,MATCH(ROUNDUP((H$1)/10,0)*10,[1]Hugst!$R$4:$W$4,0))))</f>
        <v>3741.2053029561503</v>
      </c>
      <c r="I18" s="168">
        <f ca="1">IF($C18-I$1&lt;År1,0,H17*(1-VLOOKUP($A18,[1]Hugst!$R$5:$W$9,MATCH(ROUNDUP((I$1)/10,0)*10,[1]Hugst!$R$4:$W$4,0))))</f>
        <v>3751.3865206949849</v>
      </c>
      <c r="J18" s="168">
        <f ca="1">IF($C18-J$1&lt;År1,0,I17*(1-VLOOKUP($A18,[1]Hugst!$R$5:$W$9,MATCH(ROUNDUP((J$1)/10,0)*10,[1]Hugst!$R$4:$W$4,0))))</f>
        <v>3761.6189003320032</v>
      </c>
      <c r="K18" s="168">
        <f ca="1">IF($C18-K$1&lt;År1,0,J17*(1-VLOOKUP($A18,[1]Hugst!$R$5:$W$9,MATCH(ROUNDUP((K$1)/10,0)*10,[1]Hugst!$R$4:$W$4,0))))</f>
        <v>3771.902698962178</v>
      </c>
      <c r="L18" s="168">
        <f ca="1">IF($C18-L$1&lt;År1,0,K17*(1-VLOOKUP($A18,[1]Hugst!$R$5:$W$9,MATCH(ROUNDUP((L$1)/10,0)*10,[1]Hugst!$R$4:$W$4,0))))</f>
        <v>3782.2381749725159</v>
      </c>
      <c r="M18" s="168">
        <f ca="1">IF($C18-M$1&lt;År1,0,L17*(1-VLOOKUP($A18,[1]Hugst!$R$5:$W$9,MATCH(ROUNDUP((M$1)/10,0)*10,[1]Hugst!$R$4:$W$4,0))))</f>
        <v>3792.6255880480589</v>
      </c>
      <c r="N18" s="168">
        <f ca="1">IF($C18-N$1&lt;År1,0,M17*(1-VLOOKUP($A18,[1]Hugst!$R$5:$W$9,MATCH(ROUNDUP((N$1)/10,0)*10,[1]Hugst!$R$4:$W$4,0))))</f>
        <v>3803.0651991793261</v>
      </c>
      <c r="O18" s="168">
        <f ca="1">IF($C18-O$1&lt;År1,0,N17*(1-VLOOKUP($A18,[1]Hugst!$R$5:$W$9,MATCH(ROUNDUP((O$1)/10,0)*10,[1]Hugst!$R$4:$W$4,0))))</f>
        <v>3813.5572706680819</v>
      </c>
      <c r="P18" s="168">
        <f ca="1">IF($C18-P$1&lt;År1,0,O17*(1-VLOOKUP($A18,[1]Hugst!$R$5:$W$9,MATCH(ROUNDUP((P$1)/10,0)*10,[1]Hugst!$R$4:$W$4,0))))</f>
        <v>3824.1020661341449</v>
      </c>
      <c r="Q18" s="168">
        <f ca="1">IF($C18-Q$1&lt;År1,0,P17*(1-VLOOKUP($A18,[1]Hugst!$R$5:$W$9,MATCH(ROUNDUP((Q$1)/10,0)*10,[1]Hugst!$R$4:$W$4,0))))</f>
        <v>3834.6998505220822</v>
      </c>
      <c r="R18" s="168">
        <f ca="1">IF($C18-R$1&lt;År1,0,Q17*(1-VLOOKUP($A18,[1]Hugst!$R$5:$W$9,MATCH(ROUNDUP((R$1)/10,0)*10,[1]Hugst!$R$4:$W$4,0))))</f>
        <v>3845.350890108019</v>
      </c>
      <c r="S18" s="168">
        <f ca="1">IF($C18-S$1&lt;År1,0,R17*(1-VLOOKUP($A18,[1]Hugst!$R$5:$W$9,MATCH(ROUNDUP((S$1)/10,0)*10,[1]Hugst!$R$4:$W$4,0))))</f>
        <v>3856.0554525058674</v>
      </c>
      <c r="T18" s="168">
        <f ca="1">IF($C18-T$1&lt;År1,0,S17*(1-VLOOKUP($A18,[1]Hugst!$R$5:$W$9,MATCH(ROUNDUP((T$1)/10,0)*10,[1]Hugst!$R$4:$W$4,0))))</f>
        <v>3866.8138066747183</v>
      </c>
      <c r="U18" s="168">
        <f ca="1">IF($C18-U$1&lt;År1,0,T17*(1-VLOOKUP($A18,[1]Hugst!$R$5:$W$9,MATCH(ROUNDUP((U$1)/10,0)*10,[1]Hugst!$R$4:$W$4,0))))</f>
        <v>3877.6262229246627</v>
      </c>
      <c r="V18" s="168">
        <f ca="1">IF($C18-V$1&lt;År1,0,U17*(1-VLOOKUP($A18,[1]Hugst!$R$5:$W$9,MATCH(ROUNDUP((V$1)/10,0)*10,[1]Hugst!$R$4:$W$4,0))))</f>
        <v>3888.4929729246492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8">
        <f ca="1">IF($C19-G$1&lt;År1,0,F18*(1-VLOOKUP($A19,[1]Hugst!$R$5:$W$9,MATCH(ROUNDUP((G$1)/10,0)*10,[1]Hugst!$R$4:$W$4,0))))</f>
        <v>3720.995331214086</v>
      </c>
      <c r="H19" s="168">
        <f ca="1">IF($C19-H$1&lt;År1,0,G18*(1-VLOOKUP($A19,[1]Hugst!$R$5:$W$9,MATCH(ROUNDUP((H$1)/10,0)*10,[1]Hugst!$R$4:$W$4,0))))</f>
        <v>3731.0749913059844</v>
      </c>
      <c r="I19" s="168">
        <f ca="1">IF($C19-I$1&lt;År1,0,H18*(1-VLOOKUP($A19,[1]Hugst!$R$5:$W$9,MATCH(ROUNDUP((I$1)/10,0)*10,[1]Hugst!$R$4:$W$4,0))))</f>
        <v>3741.2053029561503</v>
      </c>
      <c r="J19" s="168">
        <f ca="1">IF($C19-J$1&lt;År1,0,I18*(1-VLOOKUP($A19,[1]Hugst!$R$5:$W$9,MATCH(ROUNDUP((J$1)/10,0)*10,[1]Hugst!$R$4:$W$4,0))))</f>
        <v>3751.3865206949849</v>
      </c>
      <c r="K19" s="168">
        <f ca="1">IF($C19-K$1&lt;År1,0,J18*(1-VLOOKUP($A19,[1]Hugst!$R$5:$W$9,MATCH(ROUNDUP((K$1)/10,0)*10,[1]Hugst!$R$4:$W$4,0))))</f>
        <v>3761.6189003320032</v>
      </c>
      <c r="L19" s="168">
        <f ca="1">IF($C19-L$1&lt;År1,0,K18*(1-VLOOKUP($A19,[1]Hugst!$R$5:$W$9,MATCH(ROUNDUP((L$1)/10,0)*10,[1]Hugst!$R$4:$W$4,0))))</f>
        <v>3771.902698962178</v>
      </c>
      <c r="M19" s="168">
        <f ca="1">IF($C19-M$1&lt;År1,0,L18*(1-VLOOKUP($A19,[1]Hugst!$R$5:$W$9,MATCH(ROUNDUP((M$1)/10,0)*10,[1]Hugst!$R$4:$W$4,0))))</f>
        <v>3782.2381749725159</v>
      </c>
      <c r="N19" s="168">
        <f ca="1">IF($C19-N$1&lt;År1,0,M18*(1-VLOOKUP($A19,[1]Hugst!$R$5:$W$9,MATCH(ROUNDUP((N$1)/10,0)*10,[1]Hugst!$R$4:$W$4,0))))</f>
        <v>3792.6255880480589</v>
      </c>
      <c r="O19" s="168">
        <f ca="1">IF($C19-O$1&lt;År1,0,N18*(1-VLOOKUP($A19,[1]Hugst!$R$5:$W$9,MATCH(ROUNDUP((O$1)/10,0)*10,[1]Hugst!$R$4:$W$4,0))))</f>
        <v>3803.0651991793261</v>
      </c>
      <c r="P19" s="168">
        <f ca="1">IF($C19-P$1&lt;År1,0,O18*(1-VLOOKUP($A19,[1]Hugst!$R$5:$W$9,MATCH(ROUNDUP((P$1)/10,0)*10,[1]Hugst!$R$4:$W$4,0))))</f>
        <v>3813.5572706680819</v>
      </c>
      <c r="Q19" s="168">
        <f ca="1">IF($C19-Q$1&lt;År1,0,P18*(1-VLOOKUP($A19,[1]Hugst!$R$5:$W$9,MATCH(ROUNDUP((Q$1)/10,0)*10,[1]Hugst!$R$4:$W$4,0))))</f>
        <v>3824.1020661341449</v>
      </c>
      <c r="R19" s="168">
        <f ca="1">IF($C19-R$1&lt;År1,0,Q18*(1-VLOOKUP($A19,[1]Hugst!$R$5:$W$9,MATCH(ROUNDUP((R$1)/10,0)*10,[1]Hugst!$R$4:$W$4,0))))</f>
        <v>3834.6998505220822</v>
      </c>
      <c r="S19" s="168">
        <f ca="1">IF($C19-S$1&lt;År1,0,R18*(1-VLOOKUP($A19,[1]Hugst!$R$5:$W$9,MATCH(ROUNDUP((S$1)/10,0)*10,[1]Hugst!$R$4:$W$4,0))))</f>
        <v>3845.350890108019</v>
      </c>
      <c r="T19" s="168">
        <f ca="1">IF($C19-T$1&lt;År1,0,S18*(1-VLOOKUP($A19,[1]Hugst!$R$5:$W$9,MATCH(ROUNDUP((T$1)/10,0)*10,[1]Hugst!$R$4:$W$4,0))))</f>
        <v>3856.0554525058674</v>
      </c>
      <c r="U19" s="168">
        <f ca="1">IF($C19-U$1&lt;År1,0,T18*(1-VLOOKUP($A19,[1]Hugst!$R$5:$W$9,MATCH(ROUNDUP((U$1)/10,0)*10,[1]Hugst!$R$4:$W$4,0))))</f>
        <v>3866.8138066747183</v>
      </c>
      <c r="V19" s="168">
        <f ca="1">IF($C19-V$1&lt;År1,0,U18*(1-VLOOKUP($A19,[1]Hugst!$R$5:$W$9,MATCH(ROUNDUP((V$1)/10,0)*10,[1]Hugst!$R$4:$W$4,0))))</f>
        <v>3877.6262229246627</v>
      </c>
      <c r="W19" s="168">
        <f ca="1">IF($C19-W$1&lt;År1,0,V18*(1-VLOOKUP($A19,[1]Hugst!$R$5:$W$9,MATCH(ROUNDUP((W$1)/10,0)*10,[1]Hugst!$R$4:$W$4,0))))</f>
        <v>3888.4929729246492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8">
        <f ca="1">IF($C20-G$1&lt;År1,0,F19*(1-VLOOKUP($A20,[1]Hugst!$R$5:$W$9,MATCH(ROUNDUP((G$1)/10,0)*10,[1]Hugst!$R$4:$W$4,0))))</f>
        <v>3710.9660694226477</v>
      </c>
      <c r="H20" s="168">
        <f ca="1">IF($C20-H$1&lt;År1,0,G19*(1-VLOOKUP($A20,[1]Hugst!$R$5:$W$9,MATCH(ROUNDUP((H$1)/10,0)*10,[1]Hugst!$R$4:$W$4,0))))</f>
        <v>3720.995331214086</v>
      </c>
      <c r="I20" s="168">
        <f ca="1">IF($C20-I$1&lt;År1,0,H19*(1-VLOOKUP($A20,[1]Hugst!$R$5:$W$9,MATCH(ROUNDUP((I$1)/10,0)*10,[1]Hugst!$R$4:$W$4,0))))</f>
        <v>3731.0749913059844</v>
      </c>
      <c r="J20" s="168">
        <f ca="1">IF($C20-J$1&lt;År1,0,I19*(1-VLOOKUP($A20,[1]Hugst!$R$5:$W$9,MATCH(ROUNDUP((J$1)/10,0)*10,[1]Hugst!$R$4:$W$4,0))))</f>
        <v>3741.2053029561503</v>
      </c>
      <c r="K20" s="168">
        <f ca="1">IF($C20-K$1&lt;År1,0,J19*(1-VLOOKUP($A20,[1]Hugst!$R$5:$W$9,MATCH(ROUNDUP((K$1)/10,0)*10,[1]Hugst!$R$4:$W$4,0))))</f>
        <v>3751.3865206949849</v>
      </c>
      <c r="L20" s="168">
        <f ca="1">IF($C20-L$1&lt;År1,0,K19*(1-VLOOKUP($A20,[1]Hugst!$R$5:$W$9,MATCH(ROUNDUP((L$1)/10,0)*10,[1]Hugst!$R$4:$W$4,0))))</f>
        <v>3761.6189003320032</v>
      </c>
      <c r="M20" s="168">
        <f ca="1">IF($C20-M$1&lt;År1,0,L19*(1-VLOOKUP($A20,[1]Hugst!$R$5:$W$9,MATCH(ROUNDUP((M$1)/10,0)*10,[1]Hugst!$R$4:$W$4,0))))</f>
        <v>3771.902698962178</v>
      </c>
      <c r="N20" s="168">
        <f ca="1">IF($C20-N$1&lt;År1,0,M19*(1-VLOOKUP($A20,[1]Hugst!$R$5:$W$9,MATCH(ROUNDUP((N$1)/10,0)*10,[1]Hugst!$R$4:$W$4,0))))</f>
        <v>3782.2381749725159</v>
      </c>
      <c r="O20" s="168">
        <f ca="1">IF($C20-O$1&lt;År1,0,N19*(1-VLOOKUP($A20,[1]Hugst!$R$5:$W$9,MATCH(ROUNDUP((O$1)/10,0)*10,[1]Hugst!$R$4:$W$4,0))))</f>
        <v>3792.6255880480589</v>
      </c>
      <c r="P20" s="168">
        <f ca="1">IF($C20-P$1&lt;År1,0,O19*(1-VLOOKUP($A20,[1]Hugst!$R$5:$W$9,MATCH(ROUNDUP((P$1)/10,0)*10,[1]Hugst!$R$4:$W$4,0))))</f>
        <v>3803.0651991793261</v>
      </c>
      <c r="Q20" s="168">
        <f ca="1">IF($C20-Q$1&lt;År1,0,P19*(1-VLOOKUP($A20,[1]Hugst!$R$5:$W$9,MATCH(ROUNDUP((Q$1)/10,0)*10,[1]Hugst!$R$4:$W$4,0))))</f>
        <v>3813.5572706680819</v>
      </c>
      <c r="R20" s="168">
        <f ca="1">IF($C20-R$1&lt;År1,0,Q19*(1-VLOOKUP($A20,[1]Hugst!$R$5:$W$9,MATCH(ROUNDUP((R$1)/10,0)*10,[1]Hugst!$R$4:$W$4,0))))</f>
        <v>3824.1020661341449</v>
      </c>
      <c r="S20" s="168">
        <f ca="1">IF($C20-S$1&lt;År1,0,R19*(1-VLOOKUP($A20,[1]Hugst!$R$5:$W$9,MATCH(ROUNDUP((S$1)/10,0)*10,[1]Hugst!$R$4:$W$4,0))))</f>
        <v>3834.6998505220822</v>
      </c>
      <c r="T20" s="168">
        <f ca="1">IF($C20-T$1&lt;År1,0,S19*(1-VLOOKUP($A20,[1]Hugst!$R$5:$W$9,MATCH(ROUNDUP((T$1)/10,0)*10,[1]Hugst!$R$4:$W$4,0))))</f>
        <v>3845.350890108019</v>
      </c>
      <c r="U20" s="168">
        <f ca="1">IF($C20-U$1&lt;År1,0,T19*(1-VLOOKUP($A20,[1]Hugst!$R$5:$W$9,MATCH(ROUNDUP((U$1)/10,0)*10,[1]Hugst!$R$4:$W$4,0))))</f>
        <v>3856.0554525058674</v>
      </c>
      <c r="V20" s="168">
        <f ca="1">IF($C20-V$1&lt;År1,0,U19*(1-VLOOKUP($A20,[1]Hugst!$R$5:$W$9,MATCH(ROUNDUP((V$1)/10,0)*10,[1]Hugst!$R$4:$W$4,0))))</f>
        <v>3866.8138066747183</v>
      </c>
      <c r="W20" s="168">
        <f ca="1">IF($C20-W$1&lt;År1,0,V19*(1-VLOOKUP($A20,[1]Hugst!$R$5:$W$9,MATCH(ROUNDUP((W$1)/10,0)*10,[1]Hugst!$R$4:$W$4,0))))</f>
        <v>3877.6262229246627</v>
      </c>
      <c r="X20" s="168">
        <f ca="1">IF($C20-X$1&lt;År1,0,W19*(1-VLOOKUP($A20,[1]Hugst!$R$5:$W$9,MATCH(ROUNDUP((X$1)/10,0)*10,[1]Hugst!$R$4:$W$4,0))))</f>
        <v>3888.4929729246492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8">
        <f ca="1">IF($C21-G$1&lt;År1,0,F20*(1-VLOOKUP($A21,[1]Hugst!$R$5:$W$9,MATCH(ROUNDUP((G$1)/10,0)*10,[1]Hugst!$R$4:$W$4,0))))</f>
        <v>3700.9869539401698</v>
      </c>
      <c r="H21" s="168">
        <f ca="1">IF($C21-H$1&lt;År1,0,G20*(1-VLOOKUP($A21,[1]Hugst!$R$5:$W$9,MATCH(ROUNDUP((H$1)/10,0)*10,[1]Hugst!$R$4:$W$4,0))))</f>
        <v>3710.9660694226477</v>
      </c>
      <c r="I21" s="168">
        <f ca="1">IF($C21-I$1&lt;År1,0,H20*(1-VLOOKUP($A21,[1]Hugst!$R$5:$W$9,MATCH(ROUNDUP((I$1)/10,0)*10,[1]Hugst!$R$4:$W$4,0))))</f>
        <v>3720.995331214086</v>
      </c>
      <c r="J21" s="168">
        <f ca="1">IF($C21-J$1&lt;År1,0,I20*(1-VLOOKUP($A21,[1]Hugst!$R$5:$W$9,MATCH(ROUNDUP((J$1)/10,0)*10,[1]Hugst!$R$4:$W$4,0))))</f>
        <v>3731.0749913059844</v>
      </c>
      <c r="K21" s="168">
        <f ca="1">IF($C21-K$1&lt;År1,0,J20*(1-VLOOKUP($A21,[1]Hugst!$R$5:$W$9,MATCH(ROUNDUP((K$1)/10,0)*10,[1]Hugst!$R$4:$W$4,0))))</f>
        <v>3741.2053029561503</v>
      </c>
      <c r="L21" s="168">
        <f ca="1">IF($C21-L$1&lt;År1,0,K20*(1-VLOOKUP($A21,[1]Hugst!$R$5:$W$9,MATCH(ROUNDUP((L$1)/10,0)*10,[1]Hugst!$R$4:$W$4,0))))</f>
        <v>3751.3865206949849</v>
      </c>
      <c r="M21" s="168">
        <f ca="1">IF($C21-M$1&lt;År1,0,L20*(1-VLOOKUP($A21,[1]Hugst!$R$5:$W$9,MATCH(ROUNDUP((M$1)/10,0)*10,[1]Hugst!$R$4:$W$4,0))))</f>
        <v>3761.6189003320032</v>
      </c>
      <c r="N21" s="168">
        <f ca="1">IF($C21-N$1&lt;År1,0,M20*(1-VLOOKUP($A21,[1]Hugst!$R$5:$W$9,MATCH(ROUNDUP((N$1)/10,0)*10,[1]Hugst!$R$4:$W$4,0))))</f>
        <v>3771.902698962178</v>
      </c>
      <c r="O21" s="168">
        <f ca="1">IF($C21-O$1&lt;År1,0,N20*(1-VLOOKUP($A21,[1]Hugst!$R$5:$W$9,MATCH(ROUNDUP((O$1)/10,0)*10,[1]Hugst!$R$4:$W$4,0))))</f>
        <v>3782.2381749725159</v>
      </c>
      <c r="P21" s="168">
        <f ca="1">IF($C21-P$1&lt;År1,0,O20*(1-VLOOKUP($A21,[1]Hugst!$R$5:$W$9,MATCH(ROUNDUP((P$1)/10,0)*10,[1]Hugst!$R$4:$W$4,0))))</f>
        <v>3792.6255880480589</v>
      </c>
      <c r="Q21" s="168">
        <f ca="1">IF($C21-Q$1&lt;År1,0,P20*(1-VLOOKUP($A21,[1]Hugst!$R$5:$W$9,MATCH(ROUNDUP((Q$1)/10,0)*10,[1]Hugst!$R$4:$W$4,0))))</f>
        <v>3803.0651991793261</v>
      </c>
      <c r="R21" s="168">
        <f ca="1">IF($C21-R$1&lt;År1,0,Q20*(1-VLOOKUP($A21,[1]Hugst!$R$5:$W$9,MATCH(ROUNDUP((R$1)/10,0)*10,[1]Hugst!$R$4:$W$4,0))))</f>
        <v>3813.5572706680819</v>
      </c>
      <c r="S21" s="168">
        <f ca="1">IF($C21-S$1&lt;År1,0,R20*(1-VLOOKUP($A21,[1]Hugst!$R$5:$W$9,MATCH(ROUNDUP((S$1)/10,0)*10,[1]Hugst!$R$4:$W$4,0))))</f>
        <v>3824.1020661341449</v>
      </c>
      <c r="T21" s="168">
        <f ca="1">IF($C21-T$1&lt;År1,0,S20*(1-VLOOKUP($A21,[1]Hugst!$R$5:$W$9,MATCH(ROUNDUP((T$1)/10,0)*10,[1]Hugst!$R$4:$W$4,0))))</f>
        <v>3834.6998505220822</v>
      </c>
      <c r="U21" s="168">
        <f ca="1">IF($C21-U$1&lt;År1,0,T20*(1-VLOOKUP($A21,[1]Hugst!$R$5:$W$9,MATCH(ROUNDUP((U$1)/10,0)*10,[1]Hugst!$R$4:$W$4,0))))</f>
        <v>3845.350890108019</v>
      </c>
      <c r="V21" s="168">
        <f ca="1">IF($C21-V$1&lt;År1,0,U20*(1-VLOOKUP($A21,[1]Hugst!$R$5:$W$9,MATCH(ROUNDUP((V$1)/10,0)*10,[1]Hugst!$R$4:$W$4,0))))</f>
        <v>3856.0554525058674</v>
      </c>
      <c r="W21" s="168">
        <f ca="1">IF($C21-W$1&lt;År1,0,V20*(1-VLOOKUP($A21,[1]Hugst!$R$5:$W$9,MATCH(ROUNDUP((W$1)/10,0)*10,[1]Hugst!$R$4:$W$4,0))))</f>
        <v>3866.8138066747183</v>
      </c>
      <c r="X21" s="168">
        <f ca="1">IF($C21-X$1&lt;År1,0,W20*(1-VLOOKUP($A21,[1]Hugst!$R$5:$W$9,MATCH(ROUNDUP((X$1)/10,0)*10,[1]Hugst!$R$4:$W$4,0))))</f>
        <v>3877.6262229246627</v>
      </c>
      <c r="Y21" s="168">
        <f ca="1">IF($C21-Y$1&lt;År1,0,X20*(1-VLOOKUP($A21,[1]Hugst!$R$5:$W$9,MATCH(ROUNDUP((Y$1)/10,0)*10,[1]Hugst!$R$4:$W$4,0))))</f>
        <v>3888.4929729246492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8">
        <f ca="1">IF($C22-G$1&lt;År1,0,F21*(1-VLOOKUP($A22,[1]Hugst!$R$5:$W$9,MATCH(ROUNDUP((G$1)/10,0)*10,[1]Hugst!$R$4:$W$4,0))))</f>
        <v>3691.0577340349992</v>
      </c>
      <c r="H22" s="168">
        <f ca="1">IF($C22-H$1&lt;År1,0,G21*(1-VLOOKUP($A22,[1]Hugst!$R$5:$W$9,MATCH(ROUNDUP((H$1)/10,0)*10,[1]Hugst!$R$4:$W$4,0))))</f>
        <v>3700.9869539401698</v>
      </c>
      <c r="I22" s="168">
        <f ca="1">IF($C22-I$1&lt;År1,0,H21*(1-VLOOKUP($A22,[1]Hugst!$R$5:$W$9,MATCH(ROUNDUP((I$1)/10,0)*10,[1]Hugst!$R$4:$W$4,0))))</f>
        <v>3710.9660694226477</v>
      </c>
      <c r="J22" s="168">
        <f ca="1">IF($C22-J$1&lt;År1,0,I21*(1-VLOOKUP($A22,[1]Hugst!$R$5:$W$9,MATCH(ROUNDUP((J$1)/10,0)*10,[1]Hugst!$R$4:$W$4,0))))</f>
        <v>3720.995331214086</v>
      </c>
      <c r="K22" s="168">
        <f ca="1">IF($C22-K$1&lt;År1,0,J21*(1-VLOOKUP($A22,[1]Hugst!$R$5:$W$9,MATCH(ROUNDUP((K$1)/10,0)*10,[1]Hugst!$R$4:$W$4,0))))</f>
        <v>3731.0749913059844</v>
      </c>
      <c r="L22" s="168">
        <f ca="1">IF($C22-L$1&lt;År1,0,K21*(1-VLOOKUP($A22,[1]Hugst!$R$5:$W$9,MATCH(ROUNDUP((L$1)/10,0)*10,[1]Hugst!$R$4:$W$4,0))))</f>
        <v>3741.2053029561503</v>
      </c>
      <c r="M22" s="168">
        <f ca="1">IF($C22-M$1&lt;År1,0,L21*(1-VLOOKUP($A22,[1]Hugst!$R$5:$W$9,MATCH(ROUNDUP((M$1)/10,0)*10,[1]Hugst!$R$4:$W$4,0))))</f>
        <v>3751.3865206949849</v>
      </c>
      <c r="N22" s="168">
        <f ca="1">IF($C22-N$1&lt;År1,0,M21*(1-VLOOKUP($A22,[1]Hugst!$R$5:$W$9,MATCH(ROUNDUP((N$1)/10,0)*10,[1]Hugst!$R$4:$W$4,0))))</f>
        <v>3761.6189003320032</v>
      </c>
      <c r="O22" s="168">
        <f ca="1">IF($C22-O$1&lt;År1,0,N21*(1-VLOOKUP($A22,[1]Hugst!$R$5:$W$9,MATCH(ROUNDUP((O$1)/10,0)*10,[1]Hugst!$R$4:$W$4,0))))</f>
        <v>3771.902698962178</v>
      </c>
      <c r="P22" s="168">
        <f ca="1">IF($C22-P$1&lt;År1,0,O21*(1-VLOOKUP($A22,[1]Hugst!$R$5:$W$9,MATCH(ROUNDUP((P$1)/10,0)*10,[1]Hugst!$R$4:$W$4,0))))</f>
        <v>3782.2381749725159</v>
      </c>
      <c r="Q22" s="168">
        <f ca="1">IF($C22-Q$1&lt;År1,0,P21*(1-VLOOKUP($A22,[1]Hugst!$R$5:$W$9,MATCH(ROUNDUP((Q$1)/10,0)*10,[1]Hugst!$R$4:$W$4,0))))</f>
        <v>3792.6255880480589</v>
      </c>
      <c r="R22" s="168">
        <f ca="1">IF($C22-R$1&lt;År1,0,Q21*(1-VLOOKUP($A22,[1]Hugst!$R$5:$W$9,MATCH(ROUNDUP((R$1)/10,0)*10,[1]Hugst!$R$4:$W$4,0))))</f>
        <v>3803.0651991793261</v>
      </c>
      <c r="S22" s="168">
        <f ca="1">IF($C22-S$1&lt;År1,0,R21*(1-VLOOKUP($A22,[1]Hugst!$R$5:$W$9,MATCH(ROUNDUP((S$1)/10,0)*10,[1]Hugst!$R$4:$W$4,0))))</f>
        <v>3813.5572706680819</v>
      </c>
      <c r="T22" s="168">
        <f ca="1">IF($C22-T$1&lt;År1,0,S21*(1-VLOOKUP($A22,[1]Hugst!$R$5:$W$9,MATCH(ROUNDUP((T$1)/10,0)*10,[1]Hugst!$R$4:$W$4,0))))</f>
        <v>3824.1020661341449</v>
      </c>
      <c r="U22" s="168">
        <f ca="1">IF($C22-U$1&lt;År1,0,T21*(1-VLOOKUP($A22,[1]Hugst!$R$5:$W$9,MATCH(ROUNDUP((U$1)/10,0)*10,[1]Hugst!$R$4:$W$4,0))))</f>
        <v>3834.6998505220822</v>
      </c>
      <c r="V22" s="168">
        <f ca="1">IF($C22-V$1&lt;År1,0,U21*(1-VLOOKUP($A22,[1]Hugst!$R$5:$W$9,MATCH(ROUNDUP((V$1)/10,0)*10,[1]Hugst!$R$4:$W$4,0))))</f>
        <v>3845.350890108019</v>
      </c>
      <c r="W22" s="168">
        <f ca="1">IF($C22-W$1&lt;År1,0,V21*(1-VLOOKUP($A22,[1]Hugst!$R$5:$W$9,MATCH(ROUNDUP((W$1)/10,0)*10,[1]Hugst!$R$4:$W$4,0))))</f>
        <v>3856.0554525058674</v>
      </c>
      <c r="X22" s="168">
        <f ca="1">IF($C22-X$1&lt;År1,0,W21*(1-VLOOKUP($A22,[1]Hugst!$R$5:$W$9,MATCH(ROUNDUP((X$1)/10,0)*10,[1]Hugst!$R$4:$W$4,0))))</f>
        <v>3866.8138066747183</v>
      </c>
      <c r="Y22" s="168">
        <f ca="1">IF($C22-Y$1&lt;År1,0,X21*(1-VLOOKUP($A22,[1]Hugst!$R$5:$W$9,MATCH(ROUNDUP((Y$1)/10,0)*10,[1]Hugst!$R$4:$W$4,0))))</f>
        <v>3877.6262229246627</v>
      </c>
      <c r="Z22" s="168">
        <f ca="1">IF($C22-Z$1&lt;År1,0,Y21*(1-VLOOKUP($A22,[1]Hugst!$R$5:$W$9,MATCH(ROUNDUP((Z$1)/10,0)*10,[1]Hugst!$R$4:$W$4,0))))</f>
        <v>3888.4929729246492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8">
        <f ca="1">IF($C23-G$1&lt;År1,0,F22*(1-VLOOKUP($A23,[1]Hugst!$R$5:$W$9,MATCH(ROUNDUP((G$1)/10,0)*10,[1]Hugst!$R$4:$W$4,0))))</f>
        <v>3681.1781602295086</v>
      </c>
      <c r="H23" s="168">
        <f ca="1">IF($C23-H$1&lt;År1,0,G22*(1-VLOOKUP($A23,[1]Hugst!$R$5:$W$9,MATCH(ROUNDUP((H$1)/10,0)*10,[1]Hugst!$R$4:$W$4,0))))</f>
        <v>3691.0577340349992</v>
      </c>
      <c r="I23" s="168">
        <f ca="1">IF($C23-I$1&lt;År1,0,H22*(1-VLOOKUP($A23,[1]Hugst!$R$5:$W$9,MATCH(ROUNDUP((I$1)/10,0)*10,[1]Hugst!$R$4:$W$4,0))))</f>
        <v>3700.9869539401698</v>
      </c>
      <c r="J23" s="168">
        <f ca="1">IF($C23-J$1&lt;År1,0,I22*(1-VLOOKUP($A23,[1]Hugst!$R$5:$W$9,MATCH(ROUNDUP((J$1)/10,0)*10,[1]Hugst!$R$4:$W$4,0))))</f>
        <v>3710.9660694226477</v>
      </c>
      <c r="K23" s="168">
        <f ca="1">IF($C23-K$1&lt;År1,0,J22*(1-VLOOKUP($A23,[1]Hugst!$R$5:$W$9,MATCH(ROUNDUP((K$1)/10,0)*10,[1]Hugst!$R$4:$W$4,0))))</f>
        <v>3720.995331214086</v>
      </c>
      <c r="L23" s="168">
        <f ca="1">IF($C23-L$1&lt;År1,0,K22*(1-VLOOKUP($A23,[1]Hugst!$R$5:$W$9,MATCH(ROUNDUP((L$1)/10,0)*10,[1]Hugst!$R$4:$W$4,0))))</f>
        <v>3731.0749913059844</v>
      </c>
      <c r="M23" s="168">
        <f ca="1">IF($C23-M$1&lt;År1,0,L22*(1-VLOOKUP($A23,[1]Hugst!$R$5:$W$9,MATCH(ROUNDUP((M$1)/10,0)*10,[1]Hugst!$R$4:$W$4,0))))</f>
        <v>3741.2053029561503</v>
      </c>
      <c r="N23" s="168">
        <f ca="1">IF($C23-N$1&lt;År1,0,M22*(1-VLOOKUP($A23,[1]Hugst!$R$5:$W$9,MATCH(ROUNDUP((N$1)/10,0)*10,[1]Hugst!$R$4:$W$4,0))))</f>
        <v>3751.3865206949849</v>
      </c>
      <c r="O23" s="168">
        <f ca="1">IF($C23-O$1&lt;År1,0,N22*(1-VLOOKUP($A23,[1]Hugst!$R$5:$W$9,MATCH(ROUNDUP((O$1)/10,0)*10,[1]Hugst!$R$4:$W$4,0))))</f>
        <v>3761.6189003320032</v>
      </c>
      <c r="P23" s="168">
        <f ca="1">IF($C23-P$1&lt;År1,0,O22*(1-VLOOKUP($A23,[1]Hugst!$R$5:$W$9,MATCH(ROUNDUP((P$1)/10,0)*10,[1]Hugst!$R$4:$W$4,0))))</f>
        <v>3771.902698962178</v>
      </c>
      <c r="Q23" s="168">
        <f ca="1">IF($C23-Q$1&lt;År1,0,P22*(1-VLOOKUP($A23,[1]Hugst!$R$5:$W$9,MATCH(ROUNDUP((Q$1)/10,0)*10,[1]Hugst!$R$4:$W$4,0))))</f>
        <v>3782.2381749725159</v>
      </c>
      <c r="R23" s="168">
        <f ca="1">IF($C23-R$1&lt;År1,0,Q22*(1-VLOOKUP($A23,[1]Hugst!$R$5:$W$9,MATCH(ROUNDUP((R$1)/10,0)*10,[1]Hugst!$R$4:$W$4,0))))</f>
        <v>3792.6255880480589</v>
      </c>
      <c r="S23" s="168">
        <f ca="1">IF($C23-S$1&lt;År1,0,R22*(1-VLOOKUP($A23,[1]Hugst!$R$5:$W$9,MATCH(ROUNDUP((S$1)/10,0)*10,[1]Hugst!$R$4:$W$4,0))))</f>
        <v>3803.0651991793261</v>
      </c>
      <c r="T23" s="168">
        <f ca="1">IF($C23-T$1&lt;År1,0,S22*(1-VLOOKUP($A23,[1]Hugst!$R$5:$W$9,MATCH(ROUNDUP((T$1)/10,0)*10,[1]Hugst!$R$4:$W$4,0))))</f>
        <v>3813.5572706680819</v>
      </c>
      <c r="U23" s="168">
        <f ca="1">IF($C23-U$1&lt;År1,0,T22*(1-VLOOKUP($A23,[1]Hugst!$R$5:$W$9,MATCH(ROUNDUP((U$1)/10,0)*10,[1]Hugst!$R$4:$W$4,0))))</f>
        <v>3824.1020661341449</v>
      </c>
      <c r="V23" s="168">
        <f ca="1">IF($C23-V$1&lt;År1,0,U22*(1-VLOOKUP($A23,[1]Hugst!$R$5:$W$9,MATCH(ROUNDUP((V$1)/10,0)*10,[1]Hugst!$R$4:$W$4,0))))</f>
        <v>3834.6998505220822</v>
      </c>
      <c r="W23" s="168">
        <f ca="1">IF($C23-W$1&lt;År1,0,V22*(1-VLOOKUP($A23,[1]Hugst!$R$5:$W$9,MATCH(ROUNDUP((W$1)/10,0)*10,[1]Hugst!$R$4:$W$4,0))))</f>
        <v>3845.350890108019</v>
      </c>
      <c r="X23" s="168">
        <f ca="1">IF($C23-X$1&lt;År1,0,W22*(1-VLOOKUP($A23,[1]Hugst!$R$5:$W$9,MATCH(ROUNDUP((X$1)/10,0)*10,[1]Hugst!$R$4:$W$4,0))))</f>
        <v>3856.0554525058674</v>
      </c>
      <c r="Y23" s="168">
        <f ca="1">IF($C23-Y$1&lt;År1,0,X22*(1-VLOOKUP($A23,[1]Hugst!$R$5:$W$9,MATCH(ROUNDUP((Y$1)/10,0)*10,[1]Hugst!$R$4:$W$4,0))))</f>
        <v>3866.8138066747183</v>
      </c>
      <c r="Z23" s="168">
        <f ca="1">IF($C23-Z$1&lt;År1,0,Y22*(1-VLOOKUP($A23,[1]Hugst!$R$5:$W$9,MATCH(ROUNDUP((Z$1)/10,0)*10,[1]Hugst!$R$4:$W$4,0))))</f>
        <v>3877.6262229246627</v>
      </c>
      <c r="AA23" s="168">
        <f ca="1">IF($C23-AA$1&lt;År1,0,Z22*(1-VLOOKUP($A23,[1]Hugst!$R$5:$W$9,MATCH(ROUNDUP((AA$1)/10,0)*10,[1]Hugst!$R$4:$W$4,0))))</f>
        <v>3888.4929729246492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8">
        <f ca="1">IF($C24-G$1&lt;År1,0,F23*(1-VLOOKUP($A24,[1]Hugst!$R$5:$W$9,MATCH(ROUNDUP((G$1)/10,0)*10,[1]Hugst!$R$4:$W$4,0))))</f>
        <v>3671.3479842929955</v>
      </c>
      <c r="H24" s="168">
        <f ca="1">IF($C24-H$1&lt;År1,0,G23*(1-VLOOKUP($A24,[1]Hugst!$R$5:$W$9,MATCH(ROUNDUP((H$1)/10,0)*10,[1]Hugst!$R$4:$W$4,0))))</f>
        <v>3681.1781602295086</v>
      </c>
      <c r="I24" s="168">
        <f ca="1">IF($C24-I$1&lt;År1,0,H23*(1-VLOOKUP($A24,[1]Hugst!$R$5:$W$9,MATCH(ROUNDUP((I$1)/10,0)*10,[1]Hugst!$R$4:$W$4,0))))</f>
        <v>3691.0577340349992</v>
      </c>
      <c r="J24" s="168">
        <f ca="1">IF($C24-J$1&lt;År1,0,I23*(1-VLOOKUP($A24,[1]Hugst!$R$5:$W$9,MATCH(ROUNDUP((J$1)/10,0)*10,[1]Hugst!$R$4:$W$4,0))))</f>
        <v>3700.9869539401698</v>
      </c>
      <c r="K24" s="168">
        <f ca="1">IF($C24-K$1&lt;År1,0,J23*(1-VLOOKUP($A24,[1]Hugst!$R$5:$W$9,MATCH(ROUNDUP((K$1)/10,0)*10,[1]Hugst!$R$4:$W$4,0))))</f>
        <v>3710.9660694226477</v>
      </c>
      <c r="L24" s="168">
        <f ca="1">IF($C24-L$1&lt;År1,0,K23*(1-VLOOKUP($A24,[1]Hugst!$R$5:$W$9,MATCH(ROUNDUP((L$1)/10,0)*10,[1]Hugst!$R$4:$W$4,0))))</f>
        <v>3720.995331214086</v>
      </c>
      <c r="M24" s="168">
        <f ca="1">IF($C24-M$1&lt;År1,0,L23*(1-VLOOKUP($A24,[1]Hugst!$R$5:$W$9,MATCH(ROUNDUP((M$1)/10,0)*10,[1]Hugst!$R$4:$W$4,0))))</f>
        <v>3731.0749913059844</v>
      </c>
      <c r="N24" s="168">
        <f ca="1">IF($C24-N$1&lt;År1,0,M23*(1-VLOOKUP($A24,[1]Hugst!$R$5:$W$9,MATCH(ROUNDUP((N$1)/10,0)*10,[1]Hugst!$R$4:$W$4,0))))</f>
        <v>3741.2053029561503</v>
      </c>
      <c r="O24" s="168">
        <f ca="1">IF($C24-O$1&lt;År1,0,N23*(1-VLOOKUP($A24,[1]Hugst!$R$5:$W$9,MATCH(ROUNDUP((O$1)/10,0)*10,[1]Hugst!$R$4:$W$4,0))))</f>
        <v>3751.3865206949849</v>
      </c>
      <c r="P24" s="168">
        <f ca="1">IF($C24-P$1&lt;År1,0,O23*(1-VLOOKUP($A24,[1]Hugst!$R$5:$W$9,MATCH(ROUNDUP((P$1)/10,0)*10,[1]Hugst!$R$4:$W$4,0))))</f>
        <v>3761.6189003320032</v>
      </c>
      <c r="Q24" s="168">
        <f ca="1">IF($C24-Q$1&lt;År1,0,P23*(1-VLOOKUP($A24,[1]Hugst!$R$5:$W$9,MATCH(ROUNDUP((Q$1)/10,0)*10,[1]Hugst!$R$4:$W$4,0))))</f>
        <v>3771.902698962178</v>
      </c>
      <c r="R24" s="168">
        <f ca="1">IF($C24-R$1&lt;År1,0,Q23*(1-VLOOKUP($A24,[1]Hugst!$R$5:$W$9,MATCH(ROUNDUP((R$1)/10,0)*10,[1]Hugst!$R$4:$W$4,0))))</f>
        <v>3782.2381749725159</v>
      </c>
      <c r="S24" s="168">
        <f ca="1">IF($C24-S$1&lt;År1,0,R23*(1-VLOOKUP($A24,[1]Hugst!$R$5:$W$9,MATCH(ROUNDUP((S$1)/10,0)*10,[1]Hugst!$R$4:$W$4,0))))</f>
        <v>3792.6255880480589</v>
      </c>
      <c r="T24" s="168">
        <f ca="1">IF($C24-T$1&lt;År1,0,S23*(1-VLOOKUP($A24,[1]Hugst!$R$5:$W$9,MATCH(ROUNDUP((T$1)/10,0)*10,[1]Hugst!$R$4:$W$4,0))))</f>
        <v>3803.0651991793261</v>
      </c>
      <c r="U24" s="168">
        <f ca="1">IF($C24-U$1&lt;År1,0,T23*(1-VLOOKUP($A24,[1]Hugst!$R$5:$W$9,MATCH(ROUNDUP((U$1)/10,0)*10,[1]Hugst!$R$4:$W$4,0))))</f>
        <v>3813.5572706680819</v>
      </c>
      <c r="V24" s="168">
        <f ca="1">IF($C24-V$1&lt;År1,0,U23*(1-VLOOKUP($A24,[1]Hugst!$R$5:$W$9,MATCH(ROUNDUP((V$1)/10,0)*10,[1]Hugst!$R$4:$W$4,0))))</f>
        <v>3824.1020661341449</v>
      </c>
      <c r="W24" s="168">
        <f ca="1">IF($C24-W$1&lt;År1,0,V23*(1-VLOOKUP($A24,[1]Hugst!$R$5:$W$9,MATCH(ROUNDUP((W$1)/10,0)*10,[1]Hugst!$R$4:$W$4,0))))</f>
        <v>3834.6998505220822</v>
      </c>
      <c r="X24" s="168">
        <f ca="1">IF($C24-X$1&lt;År1,0,W23*(1-VLOOKUP($A24,[1]Hugst!$R$5:$W$9,MATCH(ROUNDUP((X$1)/10,0)*10,[1]Hugst!$R$4:$W$4,0))))</f>
        <v>3845.350890108019</v>
      </c>
      <c r="Y24" s="168">
        <f ca="1">IF($C24-Y$1&lt;År1,0,X23*(1-VLOOKUP($A24,[1]Hugst!$R$5:$W$9,MATCH(ROUNDUP((Y$1)/10,0)*10,[1]Hugst!$R$4:$W$4,0))))</f>
        <v>3856.0554525058674</v>
      </c>
      <c r="Z24" s="168">
        <f ca="1">IF($C24-Z$1&lt;År1,0,Y23*(1-VLOOKUP($A24,[1]Hugst!$R$5:$W$9,MATCH(ROUNDUP((Z$1)/10,0)*10,[1]Hugst!$R$4:$W$4,0))))</f>
        <v>3866.8138066747183</v>
      </c>
      <c r="AA24" s="168">
        <f ca="1">IF($C24-AA$1&lt;År1,0,Z23*(1-VLOOKUP($A24,[1]Hugst!$R$5:$W$9,MATCH(ROUNDUP((AA$1)/10,0)*10,[1]Hugst!$R$4:$W$4,0))))</f>
        <v>3877.6262229246627</v>
      </c>
      <c r="AB24" s="168">
        <f ca="1">IF($C24-AB$1&lt;År1,0,AA23*(1-VLOOKUP($A24,[1]Hugst!$R$5:$W$9,MATCH(ROUNDUP((AB$1)/10,0)*10,[1]Hugst!$R$4:$W$4,0))))</f>
        <v>3888.4929729246492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8">
        <f ca="1">IF($C25-G$1&lt;År1,0,F24*(1-VLOOKUP($A25,[1]Hugst!$R$5:$W$9,MATCH(ROUNDUP((G$1)/10,0)*10,[1]Hugst!$R$4:$W$4,0))))</f>
        <v>3661.5669592362101</v>
      </c>
      <c r="H25" s="168">
        <f ca="1">IF($C25-H$1&lt;År1,0,G24*(1-VLOOKUP($A25,[1]Hugst!$R$5:$W$9,MATCH(ROUNDUP((H$1)/10,0)*10,[1]Hugst!$R$4:$W$4,0))))</f>
        <v>3671.3479842929955</v>
      </c>
      <c r="I25" s="168">
        <f ca="1">IF($C25-I$1&lt;År1,0,H24*(1-VLOOKUP($A25,[1]Hugst!$R$5:$W$9,MATCH(ROUNDUP((I$1)/10,0)*10,[1]Hugst!$R$4:$W$4,0))))</f>
        <v>3681.1781602295086</v>
      </c>
      <c r="J25" s="168">
        <f ca="1">IF($C25-J$1&lt;År1,0,I24*(1-VLOOKUP($A25,[1]Hugst!$R$5:$W$9,MATCH(ROUNDUP((J$1)/10,0)*10,[1]Hugst!$R$4:$W$4,0))))</f>
        <v>3691.0577340349992</v>
      </c>
      <c r="K25" s="168">
        <f ca="1">IF($C25-K$1&lt;År1,0,J24*(1-VLOOKUP($A25,[1]Hugst!$R$5:$W$9,MATCH(ROUNDUP((K$1)/10,0)*10,[1]Hugst!$R$4:$W$4,0))))</f>
        <v>3700.9869539401698</v>
      </c>
      <c r="L25" s="168">
        <f ca="1">IF($C25-L$1&lt;År1,0,K24*(1-VLOOKUP($A25,[1]Hugst!$R$5:$W$9,MATCH(ROUNDUP((L$1)/10,0)*10,[1]Hugst!$R$4:$W$4,0))))</f>
        <v>3710.9660694226477</v>
      </c>
      <c r="M25" s="168">
        <f ca="1">IF($C25-M$1&lt;År1,0,L24*(1-VLOOKUP($A25,[1]Hugst!$R$5:$W$9,MATCH(ROUNDUP((M$1)/10,0)*10,[1]Hugst!$R$4:$W$4,0))))</f>
        <v>3720.995331214086</v>
      </c>
      <c r="N25" s="168">
        <f ca="1">IF($C25-N$1&lt;År1,0,M24*(1-VLOOKUP($A25,[1]Hugst!$R$5:$W$9,MATCH(ROUNDUP((N$1)/10,0)*10,[1]Hugst!$R$4:$W$4,0))))</f>
        <v>3731.0749913059844</v>
      </c>
      <c r="O25" s="168">
        <f ca="1">IF($C25-O$1&lt;År1,0,N24*(1-VLOOKUP($A25,[1]Hugst!$R$5:$W$9,MATCH(ROUNDUP((O$1)/10,0)*10,[1]Hugst!$R$4:$W$4,0))))</f>
        <v>3741.2053029561503</v>
      </c>
      <c r="P25" s="168">
        <f ca="1">IF($C25-P$1&lt;År1,0,O24*(1-VLOOKUP($A25,[1]Hugst!$R$5:$W$9,MATCH(ROUNDUP((P$1)/10,0)*10,[1]Hugst!$R$4:$W$4,0))))</f>
        <v>3751.3865206949849</v>
      </c>
      <c r="Q25" s="168">
        <f ca="1">IF($C25-Q$1&lt;År1,0,P24*(1-VLOOKUP($A25,[1]Hugst!$R$5:$W$9,MATCH(ROUNDUP((Q$1)/10,0)*10,[1]Hugst!$R$4:$W$4,0))))</f>
        <v>3761.6189003320032</v>
      </c>
      <c r="R25" s="168">
        <f ca="1">IF($C25-R$1&lt;År1,0,Q24*(1-VLOOKUP($A25,[1]Hugst!$R$5:$W$9,MATCH(ROUNDUP((R$1)/10,0)*10,[1]Hugst!$R$4:$W$4,0))))</f>
        <v>3771.902698962178</v>
      </c>
      <c r="S25" s="168">
        <f ca="1">IF($C25-S$1&lt;År1,0,R24*(1-VLOOKUP($A25,[1]Hugst!$R$5:$W$9,MATCH(ROUNDUP((S$1)/10,0)*10,[1]Hugst!$R$4:$W$4,0))))</f>
        <v>3782.2381749725159</v>
      </c>
      <c r="T25" s="168">
        <f ca="1">IF($C25-T$1&lt;År1,0,S24*(1-VLOOKUP($A25,[1]Hugst!$R$5:$W$9,MATCH(ROUNDUP((T$1)/10,0)*10,[1]Hugst!$R$4:$W$4,0))))</f>
        <v>3792.6255880480589</v>
      </c>
      <c r="U25" s="168">
        <f ca="1">IF($C25-U$1&lt;År1,0,T24*(1-VLOOKUP($A25,[1]Hugst!$R$5:$W$9,MATCH(ROUNDUP((U$1)/10,0)*10,[1]Hugst!$R$4:$W$4,0))))</f>
        <v>3803.0651991793261</v>
      </c>
      <c r="V25" s="168">
        <f ca="1">IF($C25-V$1&lt;År1,0,U24*(1-VLOOKUP($A25,[1]Hugst!$R$5:$W$9,MATCH(ROUNDUP((V$1)/10,0)*10,[1]Hugst!$R$4:$W$4,0))))</f>
        <v>3813.5572706680819</v>
      </c>
      <c r="W25" s="168">
        <f ca="1">IF($C25-W$1&lt;År1,0,V24*(1-VLOOKUP($A25,[1]Hugst!$R$5:$W$9,MATCH(ROUNDUP((W$1)/10,0)*10,[1]Hugst!$R$4:$W$4,0))))</f>
        <v>3824.1020661341449</v>
      </c>
      <c r="X25" s="168">
        <f ca="1">IF($C25-X$1&lt;År1,0,W24*(1-VLOOKUP($A25,[1]Hugst!$R$5:$W$9,MATCH(ROUNDUP((X$1)/10,0)*10,[1]Hugst!$R$4:$W$4,0))))</f>
        <v>3834.6998505220822</v>
      </c>
      <c r="Y25" s="168">
        <f ca="1">IF($C25-Y$1&lt;År1,0,X24*(1-VLOOKUP($A25,[1]Hugst!$R$5:$W$9,MATCH(ROUNDUP((Y$1)/10,0)*10,[1]Hugst!$R$4:$W$4,0))))</f>
        <v>3845.350890108019</v>
      </c>
      <c r="Z25" s="168">
        <f ca="1">IF($C25-Z$1&lt;År1,0,Y24*(1-VLOOKUP($A25,[1]Hugst!$R$5:$W$9,MATCH(ROUNDUP((Z$1)/10,0)*10,[1]Hugst!$R$4:$W$4,0))))</f>
        <v>3856.0554525058674</v>
      </c>
      <c r="AA25" s="168">
        <f ca="1">IF($C25-AA$1&lt;År1,0,Z24*(1-VLOOKUP($A25,[1]Hugst!$R$5:$W$9,MATCH(ROUNDUP((AA$1)/10,0)*10,[1]Hugst!$R$4:$W$4,0))))</f>
        <v>3866.8138066747183</v>
      </c>
      <c r="AB25" s="168">
        <f ca="1">IF($C25-AB$1&lt;År1,0,AA24*(1-VLOOKUP($A25,[1]Hugst!$R$5:$W$9,MATCH(ROUNDUP((AB$1)/10,0)*10,[1]Hugst!$R$4:$W$4,0))))</f>
        <v>3877.6262229246627</v>
      </c>
      <c r="AC25" s="168">
        <f ca="1">IF($C25-AC$1&lt;År1,0,AB24*(1-VLOOKUP($A25,[1]Hugst!$R$5:$W$9,MATCH(ROUNDUP((AC$1)/10,0)*10,[1]Hugst!$R$4:$W$4,0))))</f>
        <v>3888.4929729246492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8">
        <f ca="1">IF($C26-G$1&lt;År1,0,F25*(1-VLOOKUP($A26,[1]Hugst!$R$5:$W$9,MATCH(ROUNDUP((G$1)/10,0)*10,[1]Hugst!$R$4:$W$4,0))))</f>
        <v>3651.8348393045453</v>
      </c>
      <c r="H26" s="168">
        <f ca="1">IF($C26-H$1&lt;År1,0,G25*(1-VLOOKUP($A26,[1]Hugst!$R$5:$W$9,MATCH(ROUNDUP((H$1)/10,0)*10,[1]Hugst!$R$4:$W$4,0))))</f>
        <v>3661.5669592362101</v>
      </c>
      <c r="I26" s="168">
        <f ca="1">IF($C26-I$1&lt;År1,0,H25*(1-VLOOKUP($A26,[1]Hugst!$R$5:$W$9,MATCH(ROUNDUP((I$1)/10,0)*10,[1]Hugst!$R$4:$W$4,0))))</f>
        <v>3671.3479842929955</v>
      </c>
      <c r="J26" s="168">
        <f ca="1">IF($C26-J$1&lt;År1,0,I25*(1-VLOOKUP($A26,[1]Hugst!$R$5:$W$9,MATCH(ROUNDUP((J$1)/10,0)*10,[1]Hugst!$R$4:$W$4,0))))</f>
        <v>3681.1781602295086</v>
      </c>
      <c r="K26" s="168">
        <f ca="1">IF($C26-K$1&lt;År1,0,J25*(1-VLOOKUP($A26,[1]Hugst!$R$5:$W$9,MATCH(ROUNDUP((K$1)/10,0)*10,[1]Hugst!$R$4:$W$4,0))))</f>
        <v>3691.0577340349992</v>
      </c>
      <c r="L26" s="168">
        <f ca="1">IF($C26-L$1&lt;År1,0,K25*(1-VLOOKUP($A26,[1]Hugst!$R$5:$W$9,MATCH(ROUNDUP((L$1)/10,0)*10,[1]Hugst!$R$4:$W$4,0))))</f>
        <v>3700.9869539401698</v>
      </c>
      <c r="M26" s="168">
        <f ca="1">IF($C26-M$1&lt;År1,0,L25*(1-VLOOKUP($A26,[1]Hugst!$R$5:$W$9,MATCH(ROUNDUP((M$1)/10,0)*10,[1]Hugst!$R$4:$W$4,0))))</f>
        <v>3710.9660694226477</v>
      </c>
      <c r="N26" s="168">
        <f ca="1">IF($C26-N$1&lt;År1,0,M25*(1-VLOOKUP($A26,[1]Hugst!$R$5:$W$9,MATCH(ROUNDUP((N$1)/10,0)*10,[1]Hugst!$R$4:$W$4,0))))</f>
        <v>3720.995331214086</v>
      </c>
      <c r="O26" s="168">
        <f ca="1">IF($C26-O$1&lt;År1,0,N25*(1-VLOOKUP($A26,[1]Hugst!$R$5:$W$9,MATCH(ROUNDUP((O$1)/10,0)*10,[1]Hugst!$R$4:$W$4,0))))</f>
        <v>3731.0749913059844</v>
      </c>
      <c r="P26" s="168">
        <f ca="1">IF($C26-P$1&lt;År1,0,O25*(1-VLOOKUP($A26,[1]Hugst!$R$5:$W$9,MATCH(ROUNDUP((P$1)/10,0)*10,[1]Hugst!$R$4:$W$4,0))))</f>
        <v>3741.2053029561503</v>
      </c>
      <c r="Q26" s="168">
        <f ca="1">IF($C26-Q$1&lt;År1,0,P25*(1-VLOOKUP($A26,[1]Hugst!$R$5:$W$9,MATCH(ROUNDUP((Q$1)/10,0)*10,[1]Hugst!$R$4:$W$4,0))))</f>
        <v>3751.3865206949849</v>
      </c>
      <c r="R26" s="168">
        <f ca="1">IF($C26-R$1&lt;År1,0,Q25*(1-VLOOKUP($A26,[1]Hugst!$R$5:$W$9,MATCH(ROUNDUP((R$1)/10,0)*10,[1]Hugst!$R$4:$W$4,0))))</f>
        <v>3761.6189003320032</v>
      </c>
      <c r="S26" s="168">
        <f ca="1">IF($C26-S$1&lt;År1,0,R25*(1-VLOOKUP($A26,[1]Hugst!$R$5:$W$9,MATCH(ROUNDUP((S$1)/10,0)*10,[1]Hugst!$R$4:$W$4,0))))</f>
        <v>3771.902698962178</v>
      </c>
      <c r="T26" s="168">
        <f ca="1">IF($C26-T$1&lt;År1,0,S25*(1-VLOOKUP($A26,[1]Hugst!$R$5:$W$9,MATCH(ROUNDUP((T$1)/10,0)*10,[1]Hugst!$R$4:$W$4,0))))</f>
        <v>3782.2381749725159</v>
      </c>
      <c r="U26" s="168">
        <f ca="1">IF($C26-U$1&lt;År1,0,T25*(1-VLOOKUP($A26,[1]Hugst!$R$5:$W$9,MATCH(ROUNDUP((U$1)/10,0)*10,[1]Hugst!$R$4:$W$4,0))))</f>
        <v>3792.6255880480589</v>
      </c>
      <c r="V26" s="168">
        <f ca="1">IF($C26-V$1&lt;År1,0,U25*(1-VLOOKUP($A26,[1]Hugst!$R$5:$W$9,MATCH(ROUNDUP((V$1)/10,0)*10,[1]Hugst!$R$4:$W$4,0))))</f>
        <v>3803.0651991793261</v>
      </c>
      <c r="W26" s="168">
        <f ca="1">IF($C26-W$1&lt;År1,0,V25*(1-VLOOKUP($A26,[1]Hugst!$R$5:$W$9,MATCH(ROUNDUP((W$1)/10,0)*10,[1]Hugst!$R$4:$W$4,0))))</f>
        <v>3813.5572706680819</v>
      </c>
      <c r="X26" s="168">
        <f ca="1">IF($C26-X$1&lt;År1,0,W25*(1-VLOOKUP($A26,[1]Hugst!$R$5:$W$9,MATCH(ROUNDUP((X$1)/10,0)*10,[1]Hugst!$R$4:$W$4,0))))</f>
        <v>3824.1020661341449</v>
      </c>
      <c r="Y26" s="168">
        <f ca="1">IF($C26-Y$1&lt;År1,0,X25*(1-VLOOKUP($A26,[1]Hugst!$R$5:$W$9,MATCH(ROUNDUP((Y$1)/10,0)*10,[1]Hugst!$R$4:$W$4,0))))</f>
        <v>3834.6998505220822</v>
      </c>
      <c r="Z26" s="168">
        <f ca="1">IF($C26-Z$1&lt;År1,0,Y25*(1-VLOOKUP($A26,[1]Hugst!$R$5:$W$9,MATCH(ROUNDUP((Z$1)/10,0)*10,[1]Hugst!$R$4:$W$4,0))))</f>
        <v>3845.350890108019</v>
      </c>
      <c r="AA26" s="168">
        <f ca="1">IF($C26-AA$1&lt;År1,0,Z25*(1-VLOOKUP($A26,[1]Hugst!$R$5:$W$9,MATCH(ROUNDUP((AA$1)/10,0)*10,[1]Hugst!$R$4:$W$4,0))))</f>
        <v>3856.0554525058674</v>
      </c>
      <c r="AB26" s="168">
        <f ca="1">IF($C26-AB$1&lt;År1,0,AA25*(1-VLOOKUP($A26,[1]Hugst!$R$5:$W$9,MATCH(ROUNDUP((AB$1)/10,0)*10,[1]Hugst!$R$4:$W$4,0))))</f>
        <v>3866.8138066747183</v>
      </c>
      <c r="AC26" s="168">
        <f ca="1">IF($C26-AC$1&lt;År1,0,AB25*(1-VLOOKUP($A26,[1]Hugst!$R$5:$W$9,MATCH(ROUNDUP((AC$1)/10,0)*10,[1]Hugst!$R$4:$W$4,0))))</f>
        <v>3877.6262229246627</v>
      </c>
      <c r="AD26" s="168">
        <f ca="1">IF($C26-AD$1&lt;År1,0,AC25*(1-VLOOKUP($A26,[1]Hugst!$R$5:$W$9,MATCH(ROUNDUP((AD$1)/10,0)*10,[1]Hugst!$R$4:$W$4,0))))</f>
        <v>3888.4929729246492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8">
        <f ca="1">IF($C27-G$1&lt;År1,0,F26*(1-VLOOKUP($A27,[1]Hugst!$R$5:$W$9,MATCH(ROUNDUP((G$1)/10,0)*10,[1]Hugst!$R$4:$W$4,0))))</f>
        <v>3642.1513799726818</v>
      </c>
      <c r="H27" s="168">
        <f ca="1">IF($C27-H$1&lt;År1,0,G26*(1-VLOOKUP($A27,[1]Hugst!$R$5:$W$9,MATCH(ROUNDUP((H$1)/10,0)*10,[1]Hugst!$R$4:$W$4,0))))</f>
        <v>3651.8348393045453</v>
      </c>
      <c r="I27" s="168">
        <f ca="1">IF($C27-I$1&lt;År1,0,H26*(1-VLOOKUP($A27,[1]Hugst!$R$5:$W$9,MATCH(ROUNDUP((I$1)/10,0)*10,[1]Hugst!$R$4:$W$4,0))))</f>
        <v>3661.5669592362101</v>
      </c>
      <c r="J27" s="168">
        <f ca="1">IF($C27-J$1&lt;År1,0,I26*(1-VLOOKUP($A27,[1]Hugst!$R$5:$W$9,MATCH(ROUNDUP((J$1)/10,0)*10,[1]Hugst!$R$4:$W$4,0))))</f>
        <v>3671.3479842929955</v>
      </c>
      <c r="K27" s="168">
        <f ca="1">IF($C27-K$1&lt;År1,0,J26*(1-VLOOKUP($A27,[1]Hugst!$R$5:$W$9,MATCH(ROUNDUP((K$1)/10,0)*10,[1]Hugst!$R$4:$W$4,0))))</f>
        <v>3681.1781602295086</v>
      </c>
      <c r="L27" s="168">
        <f ca="1">IF($C27-L$1&lt;År1,0,K26*(1-VLOOKUP($A27,[1]Hugst!$R$5:$W$9,MATCH(ROUNDUP((L$1)/10,0)*10,[1]Hugst!$R$4:$W$4,0))))</f>
        <v>3691.0577340349992</v>
      </c>
      <c r="M27" s="168">
        <f ca="1">IF($C27-M$1&lt;År1,0,L26*(1-VLOOKUP($A27,[1]Hugst!$R$5:$W$9,MATCH(ROUNDUP((M$1)/10,0)*10,[1]Hugst!$R$4:$W$4,0))))</f>
        <v>3700.9869539401698</v>
      </c>
      <c r="N27" s="168">
        <f ca="1">IF($C27-N$1&lt;År1,0,M26*(1-VLOOKUP($A27,[1]Hugst!$R$5:$W$9,MATCH(ROUNDUP((N$1)/10,0)*10,[1]Hugst!$R$4:$W$4,0))))</f>
        <v>3710.9660694226477</v>
      </c>
      <c r="O27" s="168">
        <f ca="1">IF($C27-O$1&lt;År1,0,N26*(1-VLOOKUP($A27,[1]Hugst!$R$5:$W$9,MATCH(ROUNDUP((O$1)/10,0)*10,[1]Hugst!$R$4:$W$4,0))))</f>
        <v>3720.995331214086</v>
      </c>
      <c r="P27" s="168">
        <f ca="1">IF($C27-P$1&lt;År1,0,O26*(1-VLOOKUP($A27,[1]Hugst!$R$5:$W$9,MATCH(ROUNDUP((P$1)/10,0)*10,[1]Hugst!$R$4:$W$4,0))))</f>
        <v>3731.0749913059844</v>
      </c>
      <c r="Q27" s="168">
        <f ca="1">IF($C27-Q$1&lt;År1,0,P26*(1-VLOOKUP($A27,[1]Hugst!$R$5:$W$9,MATCH(ROUNDUP((Q$1)/10,0)*10,[1]Hugst!$R$4:$W$4,0))))</f>
        <v>3741.2053029561503</v>
      </c>
      <c r="R27" s="168">
        <f ca="1">IF($C27-R$1&lt;År1,0,Q26*(1-VLOOKUP($A27,[1]Hugst!$R$5:$W$9,MATCH(ROUNDUP((R$1)/10,0)*10,[1]Hugst!$R$4:$W$4,0))))</f>
        <v>3751.3865206949849</v>
      </c>
      <c r="S27" s="168">
        <f ca="1">IF($C27-S$1&lt;År1,0,R26*(1-VLOOKUP($A27,[1]Hugst!$R$5:$W$9,MATCH(ROUNDUP((S$1)/10,0)*10,[1]Hugst!$R$4:$W$4,0))))</f>
        <v>3761.6189003320032</v>
      </c>
      <c r="T27" s="168">
        <f ca="1">IF($C27-T$1&lt;År1,0,S26*(1-VLOOKUP($A27,[1]Hugst!$R$5:$W$9,MATCH(ROUNDUP((T$1)/10,0)*10,[1]Hugst!$R$4:$W$4,0))))</f>
        <v>3771.902698962178</v>
      </c>
      <c r="U27" s="168">
        <f ca="1">IF($C27-U$1&lt;År1,0,T26*(1-VLOOKUP($A27,[1]Hugst!$R$5:$W$9,MATCH(ROUNDUP((U$1)/10,0)*10,[1]Hugst!$R$4:$W$4,0))))</f>
        <v>3782.2381749725159</v>
      </c>
      <c r="V27" s="168">
        <f ca="1">IF($C27-V$1&lt;År1,0,U26*(1-VLOOKUP($A27,[1]Hugst!$R$5:$W$9,MATCH(ROUNDUP((V$1)/10,0)*10,[1]Hugst!$R$4:$W$4,0))))</f>
        <v>3792.6255880480589</v>
      </c>
      <c r="W27" s="168">
        <f ca="1">IF($C27-W$1&lt;År1,0,V26*(1-VLOOKUP($A27,[1]Hugst!$R$5:$W$9,MATCH(ROUNDUP((W$1)/10,0)*10,[1]Hugst!$R$4:$W$4,0))))</f>
        <v>3803.0651991793261</v>
      </c>
      <c r="X27" s="168">
        <f ca="1">IF($C27-X$1&lt;År1,0,W26*(1-VLOOKUP($A27,[1]Hugst!$R$5:$W$9,MATCH(ROUNDUP((X$1)/10,0)*10,[1]Hugst!$R$4:$W$4,0))))</f>
        <v>3813.5572706680819</v>
      </c>
      <c r="Y27" s="168">
        <f ca="1">IF($C27-Y$1&lt;År1,0,X26*(1-VLOOKUP($A27,[1]Hugst!$R$5:$W$9,MATCH(ROUNDUP((Y$1)/10,0)*10,[1]Hugst!$R$4:$W$4,0))))</f>
        <v>3824.1020661341449</v>
      </c>
      <c r="Z27" s="168">
        <f ca="1">IF($C27-Z$1&lt;År1,0,Y26*(1-VLOOKUP($A27,[1]Hugst!$R$5:$W$9,MATCH(ROUNDUP((Z$1)/10,0)*10,[1]Hugst!$R$4:$W$4,0))))</f>
        <v>3834.6998505220822</v>
      </c>
      <c r="AA27" s="168">
        <f ca="1">IF($C27-AA$1&lt;År1,0,Z26*(1-VLOOKUP($A27,[1]Hugst!$R$5:$W$9,MATCH(ROUNDUP((AA$1)/10,0)*10,[1]Hugst!$R$4:$W$4,0))))</f>
        <v>3845.350890108019</v>
      </c>
      <c r="AB27" s="168">
        <f ca="1">IF($C27-AB$1&lt;År1,0,AA26*(1-VLOOKUP($A27,[1]Hugst!$R$5:$W$9,MATCH(ROUNDUP((AB$1)/10,0)*10,[1]Hugst!$R$4:$W$4,0))))</f>
        <v>3856.0554525058674</v>
      </c>
      <c r="AC27" s="168">
        <f ca="1">IF($C27-AC$1&lt;År1,0,AB26*(1-VLOOKUP($A27,[1]Hugst!$R$5:$W$9,MATCH(ROUNDUP((AC$1)/10,0)*10,[1]Hugst!$R$4:$W$4,0))))</f>
        <v>3866.8138066747183</v>
      </c>
      <c r="AD27" s="168">
        <f ca="1">IF($C27-AD$1&lt;År1,0,AC26*(1-VLOOKUP($A27,[1]Hugst!$R$5:$W$9,MATCH(ROUNDUP((AD$1)/10,0)*10,[1]Hugst!$R$4:$W$4,0))))</f>
        <v>3877.6262229246627</v>
      </c>
      <c r="AE27" s="168">
        <f ca="1">IF($C27-AE$1&lt;År1,0,AD26*(1-VLOOKUP($A27,[1]Hugst!$R$5:$W$9,MATCH(ROUNDUP((AE$1)/10,0)*10,[1]Hugst!$R$4:$W$4,0))))</f>
        <v>3888.4929729246492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8">
        <f ca="1">IF($C28-G$1&lt;År1,0,F27*(1-VLOOKUP($A28,[1]Hugst!$R$5:$W$9,MATCH(ROUNDUP((G$1)/10,0)*10,[1]Hugst!$R$4:$W$4,0))))</f>
        <v>3632.516337937428</v>
      </c>
      <c r="H28" s="168">
        <f ca="1">IF($C28-H$1&lt;År1,0,G27*(1-VLOOKUP($A28,[1]Hugst!$R$5:$W$9,MATCH(ROUNDUP((H$1)/10,0)*10,[1]Hugst!$R$4:$W$4,0))))</f>
        <v>3642.1513799726818</v>
      </c>
      <c r="I28" s="168">
        <f ca="1">IF($C28-I$1&lt;År1,0,H27*(1-VLOOKUP($A28,[1]Hugst!$R$5:$W$9,MATCH(ROUNDUP((I$1)/10,0)*10,[1]Hugst!$R$4:$W$4,0))))</f>
        <v>3651.8348393045453</v>
      </c>
      <c r="J28" s="168">
        <f ca="1">IF($C28-J$1&lt;År1,0,I27*(1-VLOOKUP($A28,[1]Hugst!$R$5:$W$9,MATCH(ROUNDUP((J$1)/10,0)*10,[1]Hugst!$R$4:$W$4,0))))</f>
        <v>3661.5669592362101</v>
      </c>
      <c r="K28" s="168">
        <f ca="1">IF($C28-K$1&lt;År1,0,J27*(1-VLOOKUP($A28,[1]Hugst!$R$5:$W$9,MATCH(ROUNDUP((K$1)/10,0)*10,[1]Hugst!$R$4:$W$4,0))))</f>
        <v>3671.3479842929955</v>
      </c>
      <c r="L28" s="168">
        <f ca="1">IF($C28-L$1&lt;År1,0,K27*(1-VLOOKUP($A28,[1]Hugst!$R$5:$W$9,MATCH(ROUNDUP((L$1)/10,0)*10,[1]Hugst!$R$4:$W$4,0))))</f>
        <v>3681.1781602295086</v>
      </c>
      <c r="M28" s="168">
        <f ca="1">IF($C28-M$1&lt;År1,0,L27*(1-VLOOKUP($A28,[1]Hugst!$R$5:$W$9,MATCH(ROUNDUP((M$1)/10,0)*10,[1]Hugst!$R$4:$W$4,0))))</f>
        <v>3691.0577340349992</v>
      </c>
      <c r="N28" s="168">
        <f ca="1">IF($C28-N$1&lt;År1,0,M27*(1-VLOOKUP($A28,[1]Hugst!$R$5:$W$9,MATCH(ROUNDUP((N$1)/10,0)*10,[1]Hugst!$R$4:$W$4,0))))</f>
        <v>3700.9869539401698</v>
      </c>
      <c r="O28" s="168">
        <f ca="1">IF($C28-O$1&lt;År1,0,N27*(1-VLOOKUP($A28,[1]Hugst!$R$5:$W$9,MATCH(ROUNDUP((O$1)/10,0)*10,[1]Hugst!$R$4:$W$4,0))))</f>
        <v>3710.9660694226477</v>
      </c>
      <c r="P28" s="168">
        <f ca="1">IF($C28-P$1&lt;År1,0,O27*(1-VLOOKUP($A28,[1]Hugst!$R$5:$W$9,MATCH(ROUNDUP((P$1)/10,0)*10,[1]Hugst!$R$4:$W$4,0))))</f>
        <v>3720.995331214086</v>
      </c>
      <c r="Q28" s="168">
        <f ca="1">IF($C28-Q$1&lt;År1,0,P27*(1-VLOOKUP($A28,[1]Hugst!$R$5:$W$9,MATCH(ROUNDUP((Q$1)/10,0)*10,[1]Hugst!$R$4:$W$4,0))))</f>
        <v>3731.0749913059844</v>
      </c>
      <c r="R28" s="168">
        <f ca="1">IF($C28-R$1&lt;År1,0,Q27*(1-VLOOKUP($A28,[1]Hugst!$R$5:$W$9,MATCH(ROUNDUP((R$1)/10,0)*10,[1]Hugst!$R$4:$W$4,0))))</f>
        <v>3741.2053029561503</v>
      </c>
      <c r="S28" s="168">
        <f ca="1">IF($C28-S$1&lt;År1,0,R27*(1-VLOOKUP($A28,[1]Hugst!$R$5:$W$9,MATCH(ROUNDUP((S$1)/10,0)*10,[1]Hugst!$R$4:$W$4,0))))</f>
        <v>3751.3865206949849</v>
      </c>
      <c r="T28" s="168">
        <f ca="1">IF($C28-T$1&lt;År1,0,S27*(1-VLOOKUP($A28,[1]Hugst!$R$5:$W$9,MATCH(ROUNDUP((T$1)/10,0)*10,[1]Hugst!$R$4:$W$4,0))))</f>
        <v>3761.6189003320032</v>
      </c>
      <c r="U28" s="168">
        <f ca="1">IF($C28-U$1&lt;År1,0,T27*(1-VLOOKUP($A28,[1]Hugst!$R$5:$W$9,MATCH(ROUNDUP((U$1)/10,0)*10,[1]Hugst!$R$4:$W$4,0))))</f>
        <v>3771.902698962178</v>
      </c>
      <c r="V28" s="168">
        <f ca="1">IF($C28-V$1&lt;År1,0,U27*(1-VLOOKUP($A28,[1]Hugst!$R$5:$W$9,MATCH(ROUNDUP((V$1)/10,0)*10,[1]Hugst!$R$4:$W$4,0))))</f>
        <v>3782.2381749725159</v>
      </c>
      <c r="W28" s="168">
        <f ca="1">IF($C28-W$1&lt;År1,0,V27*(1-VLOOKUP($A28,[1]Hugst!$R$5:$W$9,MATCH(ROUNDUP((W$1)/10,0)*10,[1]Hugst!$R$4:$W$4,0))))</f>
        <v>3792.6255880480589</v>
      </c>
      <c r="X28" s="168">
        <f ca="1">IF($C28-X$1&lt;År1,0,W27*(1-VLOOKUP($A28,[1]Hugst!$R$5:$W$9,MATCH(ROUNDUP((X$1)/10,0)*10,[1]Hugst!$R$4:$W$4,0))))</f>
        <v>3803.0651991793261</v>
      </c>
      <c r="Y28" s="168">
        <f ca="1">IF($C28-Y$1&lt;År1,0,X27*(1-VLOOKUP($A28,[1]Hugst!$R$5:$W$9,MATCH(ROUNDUP((Y$1)/10,0)*10,[1]Hugst!$R$4:$W$4,0))))</f>
        <v>3813.5572706680819</v>
      </c>
      <c r="Z28" s="168">
        <f ca="1">IF($C28-Z$1&lt;År1,0,Y27*(1-VLOOKUP($A28,[1]Hugst!$R$5:$W$9,MATCH(ROUNDUP((Z$1)/10,0)*10,[1]Hugst!$R$4:$W$4,0))))</f>
        <v>3824.1020661341449</v>
      </c>
      <c r="AA28" s="168">
        <f ca="1">IF($C28-AA$1&lt;År1,0,Z27*(1-VLOOKUP($A28,[1]Hugst!$R$5:$W$9,MATCH(ROUNDUP((AA$1)/10,0)*10,[1]Hugst!$R$4:$W$4,0))))</f>
        <v>3834.6998505220822</v>
      </c>
      <c r="AB28" s="168">
        <f ca="1">IF($C28-AB$1&lt;År1,0,AA27*(1-VLOOKUP($A28,[1]Hugst!$R$5:$W$9,MATCH(ROUNDUP((AB$1)/10,0)*10,[1]Hugst!$R$4:$W$4,0))))</f>
        <v>3845.350890108019</v>
      </c>
      <c r="AC28" s="168">
        <f ca="1">IF($C28-AC$1&lt;År1,0,AB27*(1-VLOOKUP($A28,[1]Hugst!$R$5:$W$9,MATCH(ROUNDUP((AC$1)/10,0)*10,[1]Hugst!$R$4:$W$4,0))))</f>
        <v>3856.0554525058674</v>
      </c>
      <c r="AD28" s="168">
        <f ca="1">IF($C28-AD$1&lt;År1,0,AC27*(1-VLOOKUP($A28,[1]Hugst!$R$5:$W$9,MATCH(ROUNDUP((AD$1)/10,0)*10,[1]Hugst!$R$4:$W$4,0))))</f>
        <v>3866.8138066747183</v>
      </c>
      <c r="AE28" s="168">
        <f ca="1">IF($C28-AE$1&lt;År1,0,AD27*(1-VLOOKUP($A28,[1]Hugst!$R$5:$W$9,MATCH(ROUNDUP((AE$1)/10,0)*10,[1]Hugst!$R$4:$W$4,0))))</f>
        <v>3877.6262229246627</v>
      </c>
      <c r="AF28" s="168">
        <f ca="1">IF($C28-AF$1&lt;År1,0,AE27*(1-VLOOKUP($A28,[1]Hugst!$R$5:$W$9,MATCH(ROUNDUP((AF$1)/10,0)*10,[1]Hugst!$R$4:$W$4,0))))</f>
        <v>3888.4929729246492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8">
        <f ca="1">IF($C29-G$1&lt;År1,0,F28*(1-VLOOKUP($A29,[1]Hugst!$R$5:$W$9,MATCH(ROUNDUP((G$1)/10,0)*10,[1]Hugst!$R$4:$W$4,0))))</f>
        <v>3622.9294711124239</v>
      </c>
      <c r="H29" s="168">
        <f ca="1">IF($C29-H$1&lt;År1,0,G28*(1-VLOOKUP($A29,[1]Hugst!$R$5:$W$9,MATCH(ROUNDUP((H$1)/10,0)*10,[1]Hugst!$R$4:$W$4,0))))</f>
        <v>3632.516337937428</v>
      </c>
      <c r="I29" s="168">
        <f ca="1">IF($C29-I$1&lt;År1,0,H28*(1-VLOOKUP($A29,[1]Hugst!$R$5:$W$9,MATCH(ROUNDUP((I$1)/10,0)*10,[1]Hugst!$R$4:$W$4,0))))</f>
        <v>3642.1513799726818</v>
      </c>
      <c r="J29" s="168">
        <f ca="1">IF($C29-J$1&lt;År1,0,I28*(1-VLOOKUP($A29,[1]Hugst!$R$5:$W$9,MATCH(ROUNDUP((J$1)/10,0)*10,[1]Hugst!$R$4:$W$4,0))))</f>
        <v>3651.8348393045453</v>
      </c>
      <c r="K29" s="168">
        <f ca="1">IF($C29-K$1&lt;År1,0,J28*(1-VLOOKUP($A29,[1]Hugst!$R$5:$W$9,MATCH(ROUNDUP((K$1)/10,0)*10,[1]Hugst!$R$4:$W$4,0))))</f>
        <v>3661.5669592362101</v>
      </c>
      <c r="L29" s="168">
        <f ca="1">IF($C29-L$1&lt;År1,0,K28*(1-VLOOKUP($A29,[1]Hugst!$R$5:$W$9,MATCH(ROUNDUP((L$1)/10,0)*10,[1]Hugst!$R$4:$W$4,0))))</f>
        <v>3671.3479842929955</v>
      </c>
      <c r="M29" s="168">
        <f ca="1">IF($C29-M$1&lt;År1,0,L28*(1-VLOOKUP($A29,[1]Hugst!$R$5:$W$9,MATCH(ROUNDUP((M$1)/10,0)*10,[1]Hugst!$R$4:$W$4,0))))</f>
        <v>3681.1781602295086</v>
      </c>
      <c r="N29" s="168">
        <f ca="1">IF($C29-N$1&lt;År1,0,M28*(1-VLOOKUP($A29,[1]Hugst!$R$5:$W$9,MATCH(ROUNDUP((N$1)/10,0)*10,[1]Hugst!$R$4:$W$4,0))))</f>
        <v>3691.0577340349992</v>
      </c>
      <c r="O29" s="168">
        <f ca="1">IF($C29-O$1&lt;År1,0,N28*(1-VLOOKUP($A29,[1]Hugst!$R$5:$W$9,MATCH(ROUNDUP((O$1)/10,0)*10,[1]Hugst!$R$4:$W$4,0))))</f>
        <v>3700.9869539401698</v>
      </c>
      <c r="P29" s="168">
        <f ca="1">IF($C29-P$1&lt;År1,0,O28*(1-VLOOKUP($A29,[1]Hugst!$R$5:$W$9,MATCH(ROUNDUP((P$1)/10,0)*10,[1]Hugst!$R$4:$W$4,0))))</f>
        <v>3710.9660694226477</v>
      </c>
      <c r="Q29" s="168">
        <f ca="1">IF($C29-Q$1&lt;År1,0,P28*(1-VLOOKUP($A29,[1]Hugst!$R$5:$W$9,MATCH(ROUNDUP((Q$1)/10,0)*10,[1]Hugst!$R$4:$W$4,0))))</f>
        <v>3720.995331214086</v>
      </c>
      <c r="R29" s="168">
        <f ca="1">IF($C29-R$1&lt;År1,0,Q28*(1-VLOOKUP($A29,[1]Hugst!$R$5:$W$9,MATCH(ROUNDUP((R$1)/10,0)*10,[1]Hugst!$R$4:$W$4,0))))</f>
        <v>3731.0749913059844</v>
      </c>
      <c r="S29" s="168">
        <f ca="1">IF($C29-S$1&lt;År1,0,R28*(1-VLOOKUP($A29,[1]Hugst!$R$5:$W$9,MATCH(ROUNDUP((S$1)/10,0)*10,[1]Hugst!$R$4:$W$4,0))))</f>
        <v>3741.2053029561503</v>
      </c>
      <c r="T29" s="168">
        <f ca="1">IF($C29-T$1&lt;År1,0,S28*(1-VLOOKUP($A29,[1]Hugst!$R$5:$W$9,MATCH(ROUNDUP((T$1)/10,0)*10,[1]Hugst!$R$4:$W$4,0))))</f>
        <v>3751.3865206949849</v>
      </c>
      <c r="U29" s="168">
        <f ca="1">IF($C29-U$1&lt;År1,0,T28*(1-VLOOKUP($A29,[1]Hugst!$R$5:$W$9,MATCH(ROUNDUP((U$1)/10,0)*10,[1]Hugst!$R$4:$W$4,0))))</f>
        <v>3761.6189003320032</v>
      </c>
      <c r="V29" s="168">
        <f ca="1">IF($C29-V$1&lt;År1,0,U28*(1-VLOOKUP($A29,[1]Hugst!$R$5:$W$9,MATCH(ROUNDUP((V$1)/10,0)*10,[1]Hugst!$R$4:$W$4,0))))</f>
        <v>3771.902698962178</v>
      </c>
      <c r="W29" s="168">
        <f ca="1">IF($C29-W$1&lt;År1,0,V28*(1-VLOOKUP($A29,[1]Hugst!$R$5:$W$9,MATCH(ROUNDUP((W$1)/10,0)*10,[1]Hugst!$R$4:$W$4,0))))</f>
        <v>3782.2381749725159</v>
      </c>
      <c r="X29" s="168">
        <f ca="1">IF($C29-X$1&lt;År1,0,W28*(1-VLOOKUP($A29,[1]Hugst!$R$5:$W$9,MATCH(ROUNDUP((X$1)/10,0)*10,[1]Hugst!$R$4:$W$4,0))))</f>
        <v>3792.6255880480589</v>
      </c>
      <c r="Y29" s="168">
        <f ca="1">IF($C29-Y$1&lt;År1,0,X28*(1-VLOOKUP($A29,[1]Hugst!$R$5:$W$9,MATCH(ROUNDUP((Y$1)/10,0)*10,[1]Hugst!$R$4:$W$4,0))))</f>
        <v>3803.0651991793261</v>
      </c>
      <c r="Z29" s="168">
        <f ca="1">IF($C29-Z$1&lt;År1,0,Y28*(1-VLOOKUP($A29,[1]Hugst!$R$5:$W$9,MATCH(ROUNDUP((Z$1)/10,0)*10,[1]Hugst!$R$4:$W$4,0))))</f>
        <v>3813.5572706680819</v>
      </c>
      <c r="AA29" s="168">
        <f ca="1">IF($C29-AA$1&lt;År1,0,Z28*(1-VLOOKUP($A29,[1]Hugst!$R$5:$W$9,MATCH(ROUNDUP((AA$1)/10,0)*10,[1]Hugst!$R$4:$W$4,0))))</f>
        <v>3824.1020661341449</v>
      </c>
      <c r="AB29" s="168">
        <f ca="1">IF($C29-AB$1&lt;År1,0,AA28*(1-VLOOKUP($A29,[1]Hugst!$R$5:$W$9,MATCH(ROUNDUP((AB$1)/10,0)*10,[1]Hugst!$R$4:$W$4,0))))</f>
        <v>3834.6998505220822</v>
      </c>
      <c r="AC29" s="168">
        <f ca="1">IF($C29-AC$1&lt;År1,0,AB28*(1-VLOOKUP($A29,[1]Hugst!$R$5:$W$9,MATCH(ROUNDUP((AC$1)/10,0)*10,[1]Hugst!$R$4:$W$4,0))))</f>
        <v>3845.350890108019</v>
      </c>
      <c r="AD29" s="168">
        <f ca="1">IF($C29-AD$1&lt;År1,0,AC28*(1-VLOOKUP($A29,[1]Hugst!$R$5:$W$9,MATCH(ROUNDUP((AD$1)/10,0)*10,[1]Hugst!$R$4:$W$4,0))))</f>
        <v>3856.0554525058674</v>
      </c>
      <c r="AE29" s="168">
        <f ca="1">IF($C29-AE$1&lt;År1,0,AD28*(1-VLOOKUP($A29,[1]Hugst!$R$5:$W$9,MATCH(ROUNDUP((AE$1)/10,0)*10,[1]Hugst!$R$4:$W$4,0))))</f>
        <v>3866.8138066747183</v>
      </c>
      <c r="AF29" s="168">
        <f ca="1">IF($C29-AF$1&lt;År1,0,AE28*(1-VLOOKUP($A29,[1]Hugst!$R$5:$W$9,MATCH(ROUNDUP((AF$1)/10,0)*10,[1]Hugst!$R$4:$W$4,0))))</f>
        <v>3877.6262229246627</v>
      </c>
      <c r="AG29" s="168">
        <f ca="1">IF($C29-AG$1&lt;År1,0,AF28*(1-VLOOKUP($A29,[1]Hugst!$R$5:$W$9,MATCH(ROUNDUP((AG$1)/10,0)*10,[1]Hugst!$R$4:$W$4,0))))</f>
        <v>3888.4929729246492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8">
        <f ca="1">IF($C30-G$1&lt;År1,0,F29*(1-VLOOKUP($A30,[1]Hugst!$R$5:$W$9,MATCH(ROUNDUP((G$1)/10,0)*10,[1]Hugst!$R$4:$W$4,0))))</f>
        <v>3613.3905386213883</v>
      </c>
      <c r="H30" s="168">
        <f ca="1">IF($C30-H$1&lt;År1,0,G29*(1-VLOOKUP($A30,[1]Hugst!$R$5:$W$9,MATCH(ROUNDUP((H$1)/10,0)*10,[1]Hugst!$R$4:$W$4,0))))</f>
        <v>3622.9294711124239</v>
      </c>
      <c r="I30" s="168">
        <f ca="1">IF($C30-I$1&lt;År1,0,H29*(1-VLOOKUP($A30,[1]Hugst!$R$5:$W$9,MATCH(ROUNDUP((I$1)/10,0)*10,[1]Hugst!$R$4:$W$4,0))))</f>
        <v>3632.516337937428</v>
      </c>
      <c r="J30" s="168">
        <f ca="1">IF($C30-J$1&lt;År1,0,I29*(1-VLOOKUP($A30,[1]Hugst!$R$5:$W$9,MATCH(ROUNDUP((J$1)/10,0)*10,[1]Hugst!$R$4:$W$4,0))))</f>
        <v>3642.1513799726818</v>
      </c>
      <c r="K30" s="168">
        <f ca="1">IF($C30-K$1&lt;År1,0,J29*(1-VLOOKUP($A30,[1]Hugst!$R$5:$W$9,MATCH(ROUNDUP((K$1)/10,0)*10,[1]Hugst!$R$4:$W$4,0))))</f>
        <v>3651.8348393045453</v>
      </c>
      <c r="L30" s="168">
        <f ca="1">IF($C30-L$1&lt;År1,0,K29*(1-VLOOKUP($A30,[1]Hugst!$R$5:$W$9,MATCH(ROUNDUP((L$1)/10,0)*10,[1]Hugst!$R$4:$W$4,0))))</f>
        <v>3661.5669592362101</v>
      </c>
      <c r="M30" s="168">
        <f ca="1">IF($C30-M$1&lt;År1,0,L29*(1-VLOOKUP($A30,[1]Hugst!$R$5:$W$9,MATCH(ROUNDUP((M$1)/10,0)*10,[1]Hugst!$R$4:$W$4,0))))</f>
        <v>3671.3479842929955</v>
      </c>
      <c r="N30" s="168">
        <f ca="1">IF($C30-N$1&lt;År1,0,M29*(1-VLOOKUP($A30,[1]Hugst!$R$5:$W$9,MATCH(ROUNDUP((N$1)/10,0)*10,[1]Hugst!$R$4:$W$4,0))))</f>
        <v>3681.1781602295086</v>
      </c>
      <c r="O30" s="168">
        <f ca="1">IF($C30-O$1&lt;År1,0,N29*(1-VLOOKUP($A30,[1]Hugst!$R$5:$W$9,MATCH(ROUNDUP((O$1)/10,0)*10,[1]Hugst!$R$4:$W$4,0))))</f>
        <v>3691.0577340349992</v>
      </c>
      <c r="P30" s="168">
        <f ca="1">IF($C30-P$1&lt;År1,0,O29*(1-VLOOKUP($A30,[1]Hugst!$R$5:$W$9,MATCH(ROUNDUP((P$1)/10,0)*10,[1]Hugst!$R$4:$W$4,0))))</f>
        <v>3700.9869539401698</v>
      </c>
      <c r="Q30" s="168">
        <f ca="1">IF($C30-Q$1&lt;År1,0,P29*(1-VLOOKUP($A30,[1]Hugst!$R$5:$W$9,MATCH(ROUNDUP((Q$1)/10,0)*10,[1]Hugst!$R$4:$W$4,0))))</f>
        <v>3710.9660694226477</v>
      </c>
      <c r="R30" s="168">
        <f ca="1">IF($C30-R$1&lt;År1,0,Q29*(1-VLOOKUP($A30,[1]Hugst!$R$5:$W$9,MATCH(ROUNDUP((R$1)/10,0)*10,[1]Hugst!$R$4:$W$4,0))))</f>
        <v>3720.995331214086</v>
      </c>
      <c r="S30" s="168">
        <f ca="1">IF($C30-S$1&lt;År1,0,R29*(1-VLOOKUP($A30,[1]Hugst!$R$5:$W$9,MATCH(ROUNDUP((S$1)/10,0)*10,[1]Hugst!$R$4:$W$4,0))))</f>
        <v>3731.0749913059844</v>
      </c>
      <c r="T30" s="168">
        <f ca="1">IF($C30-T$1&lt;År1,0,S29*(1-VLOOKUP($A30,[1]Hugst!$R$5:$W$9,MATCH(ROUNDUP((T$1)/10,0)*10,[1]Hugst!$R$4:$W$4,0))))</f>
        <v>3741.2053029561503</v>
      </c>
      <c r="U30" s="168">
        <f ca="1">IF($C30-U$1&lt;År1,0,T29*(1-VLOOKUP($A30,[1]Hugst!$R$5:$W$9,MATCH(ROUNDUP((U$1)/10,0)*10,[1]Hugst!$R$4:$W$4,0))))</f>
        <v>3751.3865206949849</v>
      </c>
      <c r="V30" s="168">
        <f ca="1">IF($C30-V$1&lt;År1,0,U29*(1-VLOOKUP($A30,[1]Hugst!$R$5:$W$9,MATCH(ROUNDUP((V$1)/10,0)*10,[1]Hugst!$R$4:$W$4,0))))</f>
        <v>3761.6189003320032</v>
      </c>
      <c r="W30" s="168">
        <f ca="1">IF($C30-W$1&lt;År1,0,V29*(1-VLOOKUP($A30,[1]Hugst!$R$5:$W$9,MATCH(ROUNDUP((W$1)/10,0)*10,[1]Hugst!$R$4:$W$4,0))))</f>
        <v>3771.902698962178</v>
      </c>
      <c r="X30" s="168">
        <f ca="1">IF($C30-X$1&lt;År1,0,W29*(1-VLOOKUP($A30,[1]Hugst!$R$5:$W$9,MATCH(ROUNDUP((X$1)/10,0)*10,[1]Hugst!$R$4:$W$4,0))))</f>
        <v>3782.2381749725159</v>
      </c>
      <c r="Y30" s="168">
        <f ca="1">IF($C30-Y$1&lt;År1,0,X29*(1-VLOOKUP($A30,[1]Hugst!$R$5:$W$9,MATCH(ROUNDUP((Y$1)/10,0)*10,[1]Hugst!$R$4:$W$4,0))))</f>
        <v>3792.6255880480589</v>
      </c>
      <c r="Z30" s="168">
        <f ca="1">IF($C30-Z$1&lt;År1,0,Y29*(1-VLOOKUP($A30,[1]Hugst!$R$5:$W$9,MATCH(ROUNDUP((Z$1)/10,0)*10,[1]Hugst!$R$4:$W$4,0))))</f>
        <v>3803.0651991793261</v>
      </c>
      <c r="AA30" s="168">
        <f ca="1">IF($C30-AA$1&lt;År1,0,Z29*(1-VLOOKUP($A30,[1]Hugst!$R$5:$W$9,MATCH(ROUNDUP((AA$1)/10,0)*10,[1]Hugst!$R$4:$W$4,0))))</f>
        <v>3813.5572706680819</v>
      </c>
      <c r="AB30" s="168">
        <f ca="1">IF($C30-AB$1&lt;År1,0,AA29*(1-VLOOKUP($A30,[1]Hugst!$R$5:$W$9,MATCH(ROUNDUP((AB$1)/10,0)*10,[1]Hugst!$R$4:$W$4,0))))</f>
        <v>3824.1020661341449</v>
      </c>
      <c r="AC30" s="168">
        <f ca="1">IF($C30-AC$1&lt;År1,0,AB29*(1-VLOOKUP($A30,[1]Hugst!$R$5:$W$9,MATCH(ROUNDUP((AC$1)/10,0)*10,[1]Hugst!$R$4:$W$4,0))))</f>
        <v>3834.6998505220822</v>
      </c>
      <c r="AD30" s="168">
        <f ca="1">IF($C30-AD$1&lt;År1,0,AC29*(1-VLOOKUP($A30,[1]Hugst!$R$5:$W$9,MATCH(ROUNDUP((AD$1)/10,0)*10,[1]Hugst!$R$4:$W$4,0))))</f>
        <v>3845.350890108019</v>
      </c>
      <c r="AE30" s="168">
        <f ca="1">IF($C30-AE$1&lt;År1,0,AD29*(1-VLOOKUP($A30,[1]Hugst!$R$5:$W$9,MATCH(ROUNDUP((AE$1)/10,0)*10,[1]Hugst!$R$4:$W$4,0))))</f>
        <v>3856.0554525058674</v>
      </c>
      <c r="AF30" s="168">
        <f ca="1">IF($C30-AF$1&lt;År1,0,AE29*(1-VLOOKUP($A30,[1]Hugst!$R$5:$W$9,MATCH(ROUNDUP((AF$1)/10,0)*10,[1]Hugst!$R$4:$W$4,0))))</f>
        <v>3866.8138066747183</v>
      </c>
      <c r="AG30" s="168">
        <f ca="1">IF($C30-AG$1&lt;År1,0,AF29*(1-VLOOKUP($A30,[1]Hugst!$R$5:$W$9,MATCH(ROUNDUP((AG$1)/10,0)*10,[1]Hugst!$R$4:$W$4,0))))</f>
        <v>3877.6262229246627</v>
      </c>
      <c r="AH30" s="168">
        <f ca="1">IF($C30-AH$1&lt;År1,0,AG29*(1-VLOOKUP($A30,[1]Hugst!$R$5:$W$9,MATCH(ROUNDUP((AH$1)/10,0)*10,[1]Hugst!$R$4:$W$4,0))))</f>
        <v>3888.4929729246492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8">
        <f ca="1">IF($C31-G$1&lt;År1,0,F30*(1-VLOOKUP($A31,[1]Hugst!$R$5:$W$9,MATCH(ROUNDUP((G$1)/10,0)*10,[1]Hugst!$R$4:$W$4,0))))</f>
        <v>3603.8993007929384</v>
      </c>
      <c r="H31" s="168">
        <f ca="1">IF($C31-H$1&lt;År1,0,G30*(1-VLOOKUP($A31,[1]Hugst!$R$5:$W$9,MATCH(ROUNDUP((H$1)/10,0)*10,[1]Hugst!$R$4:$W$4,0))))</f>
        <v>3613.3905386213883</v>
      </c>
      <c r="I31" s="168">
        <f ca="1">IF($C31-I$1&lt;År1,0,H30*(1-VLOOKUP($A31,[1]Hugst!$R$5:$W$9,MATCH(ROUNDUP((I$1)/10,0)*10,[1]Hugst!$R$4:$W$4,0))))</f>
        <v>3622.9294711124239</v>
      </c>
      <c r="J31" s="168">
        <f ca="1">IF($C31-J$1&lt;År1,0,I30*(1-VLOOKUP($A31,[1]Hugst!$R$5:$W$9,MATCH(ROUNDUP((J$1)/10,0)*10,[1]Hugst!$R$4:$W$4,0))))</f>
        <v>3632.516337937428</v>
      </c>
      <c r="K31" s="168">
        <f ca="1">IF($C31-K$1&lt;År1,0,J30*(1-VLOOKUP($A31,[1]Hugst!$R$5:$W$9,MATCH(ROUNDUP((K$1)/10,0)*10,[1]Hugst!$R$4:$W$4,0))))</f>
        <v>3642.1513799726818</v>
      </c>
      <c r="L31" s="168">
        <f ca="1">IF($C31-L$1&lt;År1,0,K30*(1-VLOOKUP($A31,[1]Hugst!$R$5:$W$9,MATCH(ROUNDUP((L$1)/10,0)*10,[1]Hugst!$R$4:$W$4,0))))</f>
        <v>3651.8348393045453</v>
      </c>
      <c r="M31" s="168">
        <f ca="1">IF($C31-M$1&lt;År1,0,L30*(1-VLOOKUP($A31,[1]Hugst!$R$5:$W$9,MATCH(ROUNDUP((M$1)/10,0)*10,[1]Hugst!$R$4:$W$4,0))))</f>
        <v>3661.5669592362101</v>
      </c>
      <c r="N31" s="168">
        <f ca="1">IF($C31-N$1&lt;År1,0,M30*(1-VLOOKUP($A31,[1]Hugst!$R$5:$W$9,MATCH(ROUNDUP((N$1)/10,0)*10,[1]Hugst!$R$4:$W$4,0))))</f>
        <v>3671.3479842929955</v>
      </c>
      <c r="O31" s="168">
        <f ca="1">IF($C31-O$1&lt;År1,0,N30*(1-VLOOKUP($A31,[1]Hugst!$R$5:$W$9,MATCH(ROUNDUP((O$1)/10,0)*10,[1]Hugst!$R$4:$W$4,0))))</f>
        <v>3681.1781602295086</v>
      </c>
      <c r="P31" s="168">
        <f ca="1">IF($C31-P$1&lt;År1,0,O30*(1-VLOOKUP($A31,[1]Hugst!$R$5:$W$9,MATCH(ROUNDUP((P$1)/10,0)*10,[1]Hugst!$R$4:$W$4,0))))</f>
        <v>3691.0577340349992</v>
      </c>
      <c r="Q31" s="168">
        <f ca="1">IF($C31-Q$1&lt;År1,0,P30*(1-VLOOKUP($A31,[1]Hugst!$R$5:$W$9,MATCH(ROUNDUP((Q$1)/10,0)*10,[1]Hugst!$R$4:$W$4,0))))</f>
        <v>3700.9869539401698</v>
      </c>
      <c r="R31" s="168">
        <f ca="1">IF($C31-R$1&lt;År1,0,Q30*(1-VLOOKUP($A31,[1]Hugst!$R$5:$W$9,MATCH(ROUNDUP((R$1)/10,0)*10,[1]Hugst!$R$4:$W$4,0))))</f>
        <v>3710.9660694226477</v>
      </c>
      <c r="S31" s="168">
        <f ca="1">IF($C31-S$1&lt;År1,0,R30*(1-VLOOKUP($A31,[1]Hugst!$R$5:$W$9,MATCH(ROUNDUP((S$1)/10,0)*10,[1]Hugst!$R$4:$W$4,0))))</f>
        <v>3720.995331214086</v>
      </c>
      <c r="T31" s="168">
        <f ca="1">IF($C31-T$1&lt;År1,0,S30*(1-VLOOKUP($A31,[1]Hugst!$R$5:$W$9,MATCH(ROUNDUP((T$1)/10,0)*10,[1]Hugst!$R$4:$W$4,0))))</f>
        <v>3731.0749913059844</v>
      </c>
      <c r="U31" s="168">
        <f ca="1">IF($C31-U$1&lt;År1,0,T30*(1-VLOOKUP($A31,[1]Hugst!$R$5:$W$9,MATCH(ROUNDUP((U$1)/10,0)*10,[1]Hugst!$R$4:$W$4,0))))</f>
        <v>3741.2053029561503</v>
      </c>
      <c r="V31" s="168">
        <f ca="1">IF($C31-V$1&lt;År1,0,U30*(1-VLOOKUP($A31,[1]Hugst!$R$5:$W$9,MATCH(ROUNDUP((V$1)/10,0)*10,[1]Hugst!$R$4:$W$4,0))))</f>
        <v>3751.3865206949849</v>
      </c>
      <c r="W31" s="168">
        <f ca="1">IF($C31-W$1&lt;År1,0,V30*(1-VLOOKUP($A31,[1]Hugst!$R$5:$W$9,MATCH(ROUNDUP((W$1)/10,0)*10,[1]Hugst!$R$4:$W$4,0))))</f>
        <v>3761.6189003320032</v>
      </c>
      <c r="X31" s="168">
        <f ca="1">IF($C31-X$1&lt;År1,0,W30*(1-VLOOKUP($A31,[1]Hugst!$R$5:$W$9,MATCH(ROUNDUP((X$1)/10,0)*10,[1]Hugst!$R$4:$W$4,0))))</f>
        <v>3771.902698962178</v>
      </c>
      <c r="Y31" s="168">
        <f ca="1">IF($C31-Y$1&lt;År1,0,X30*(1-VLOOKUP($A31,[1]Hugst!$R$5:$W$9,MATCH(ROUNDUP((Y$1)/10,0)*10,[1]Hugst!$R$4:$W$4,0))))</f>
        <v>3782.2381749725159</v>
      </c>
      <c r="Z31" s="168">
        <f ca="1">IF($C31-Z$1&lt;År1,0,Y30*(1-VLOOKUP($A31,[1]Hugst!$R$5:$W$9,MATCH(ROUNDUP((Z$1)/10,0)*10,[1]Hugst!$R$4:$W$4,0))))</f>
        <v>3792.6255880480589</v>
      </c>
      <c r="AA31" s="168">
        <f ca="1">IF($C31-AA$1&lt;År1,0,Z30*(1-VLOOKUP($A31,[1]Hugst!$R$5:$W$9,MATCH(ROUNDUP((AA$1)/10,0)*10,[1]Hugst!$R$4:$W$4,0))))</f>
        <v>3803.0651991793261</v>
      </c>
      <c r="AB31" s="168">
        <f ca="1">IF($C31-AB$1&lt;År1,0,AA30*(1-VLOOKUP($A31,[1]Hugst!$R$5:$W$9,MATCH(ROUNDUP((AB$1)/10,0)*10,[1]Hugst!$R$4:$W$4,0))))</f>
        <v>3813.5572706680819</v>
      </c>
      <c r="AC31" s="168">
        <f ca="1">IF($C31-AC$1&lt;År1,0,AB30*(1-VLOOKUP($A31,[1]Hugst!$R$5:$W$9,MATCH(ROUNDUP((AC$1)/10,0)*10,[1]Hugst!$R$4:$W$4,0))))</f>
        <v>3824.1020661341449</v>
      </c>
      <c r="AD31" s="168">
        <f ca="1">IF($C31-AD$1&lt;År1,0,AC30*(1-VLOOKUP($A31,[1]Hugst!$R$5:$W$9,MATCH(ROUNDUP((AD$1)/10,0)*10,[1]Hugst!$R$4:$W$4,0))))</f>
        <v>3834.6998505220822</v>
      </c>
      <c r="AE31" s="168">
        <f ca="1">IF($C31-AE$1&lt;År1,0,AD30*(1-VLOOKUP($A31,[1]Hugst!$R$5:$W$9,MATCH(ROUNDUP((AE$1)/10,0)*10,[1]Hugst!$R$4:$W$4,0))))</f>
        <v>3845.350890108019</v>
      </c>
      <c r="AF31" s="168">
        <f ca="1">IF($C31-AF$1&lt;År1,0,AE30*(1-VLOOKUP($A31,[1]Hugst!$R$5:$W$9,MATCH(ROUNDUP((AF$1)/10,0)*10,[1]Hugst!$R$4:$W$4,0))))</f>
        <v>3856.0554525058674</v>
      </c>
      <c r="AG31" s="168">
        <f ca="1">IF($C31-AG$1&lt;År1,0,AF30*(1-VLOOKUP($A31,[1]Hugst!$R$5:$W$9,MATCH(ROUNDUP((AG$1)/10,0)*10,[1]Hugst!$R$4:$W$4,0))))</f>
        <v>3866.8138066747183</v>
      </c>
      <c r="AH31" s="168">
        <f ca="1">IF($C31-AH$1&lt;År1,0,AG30*(1-VLOOKUP($A31,[1]Hugst!$R$5:$W$9,MATCH(ROUNDUP((AH$1)/10,0)*10,[1]Hugst!$R$4:$W$4,0))))</f>
        <v>3877.6262229246627</v>
      </c>
      <c r="AI31" s="168">
        <f ca="1">IF($C31-AI$1&lt;År1,0,AH30*(1-VLOOKUP($A31,[1]Hugst!$R$5:$W$9,MATCH(ROUNDUP((AI$1)/10,0)*10,[1]Hugst!$R$4:$W$4,0))))</f>
        <v>3888.4929729246492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8">
        <f t="shared" ca="1" si="0"/>
        <v>12.823753421354922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8">
        <f ca="1">IF($C32-G$1&lt;År1,0,F31*(1-VLOOKUP($A32,[1]Hugst!$R$5:$W$9,MATCH(ROUNDUP((G$1)/10,0)*10,[1]Hugst!$R$4:$W$4,0))))</f>
        <v>3594.4555191536638</v>
      </c>
      <c r="H32" s="168">
        <f ca="1">IF($C32-H$1&lt;År1,0,G31*(1-VLOOKUP($A32,[1]Hugst!$R$5:$W$9,MATCH(ROUNDUP((H$1)/10,0)*10,[1]Hugst!$R$4:$W$4,0))))</f>
        <v>3603.8993007929384</v>
      </c>
      <c r="I32" s="168">
        <f ca="1">IF($C32-I$1&lt;År1,0,H31*(1-VLOOKUP($A32,[1]Hugst!$R$5:$W$9,MATCH(ROUNDUP((I$1)/10,0)*10,[1]Hugst!$R$4:$W$4,0))))</f>
        <v>3613.3905386213883</v>
      </c>
      <c r="J32" s="168">
        <f ca="1">IF($C32-J$1&lt;År1,0,I31*(1-VLOOKUP($A32,[1]Hugst!$R$5:$W$9,MATCH(ROUNDUP((J$1)/10,0)*10,[1]Hugst!$R$4:$W$4,0))))</f>
        <v>3622.9294711124239</v>
      </c>
      <c r="K32" s="168">
        <f ca="1">IF($C32-K$1&lt;År1,0,J31*(1-VLOOKUP($A32,[1]Hugst!$R$5:$W$9,MATCH(ROUNDUP((K$1)/10,0)*10,[1]Hugst!$R$4:$W$4,0))))</f>
        <v>3632.516337937428</v>
      </c>
      <c r="L32" s="168">
        <f ca="1">IF($C32-L$1&lt;År1,0,K31*(1-VLOOKUP($A32,[1]Hugst!$R$5:$W$9,MATCH(ROUNDUP((L$1)/10,0)*10,[1]Hugst!$R$4:$W$4,0))))</f>
        <v>3642.1513799726818</v>
      </c>
      <c r="M32" s="168">
        <f ca="1">IF($C32-M$1&lt;År1,0,L31*(1-VLOOKUP($A32,[1]Hugst!$R$5:$W$9,MATCH(ROUNDUP((M$1)/10,0)*10,[1]Hugst!$R$4:$W$4,0))))</f>
        <v>3651.8348393045453</v>
      </c>
      <c r="N32" s="168">
        <f ca="1">IF($C32-N$1&lt;År1,0,M31*(1-VLOOKUP($A32,[1]Hugst!$R$5:$W$9,MATCH(ROUNDUP((N$1)/10,0)*10,[1]Hugst!$R$4:$W$4,0))))</f>
        <v>3661.5669592362101</v>
      </c>
      <c r="O32" s="168">
        <f ca="1">IF($C32-O$1&lt;År1,0,N31*(1-VLOOKUP($A32,[1]Hugst!$R$5:$W$9,MATCH(ROUNDUP((O$1)/10,0)*10,[1]Hugst!$R$4:$W$4,0))))</f>
        <v>3671.3479842929955</v>
      </c>
      <c r="P32" s="168">
        <f ca="1">IF($C32-P$1&lt;År1,0,O31*(1-VLOOKUP($A32,[1]Hugst!$R$5:$W$9,MATCH(ROUNDUP((P$1)/10,0)*10,[1]Hugst!$R$4:$W$4,0))))</f>
        <v>3681.1781602295086</v>
      </c>
      <c r="Q32" s="168">
        <f ca="1">IF($C32-Q$1&lt;År1,0,P31*(1-VLOOKUP($A32,[1]Hugst!$R$5:$W$9,MATCH(ROUNDUP((Q$1)/10,0)*10,[1]Hugst!$R$4:$W$4,0))))</f>
        <v>3691.0577340349992</v>
      </c>
      <c r="R32" s="168">
        <f ca="1">IF($C32-R$1&lt;År1,0,Q31*(1-VLOOKUP($A32,[1]Hugst!$R$5:$W$9,MATCH(ROUNDUP((R$1)/10,0)*10,[1]Hugst!$R$4:$W$4,0))))</f>
        <v>3700.9869539401698</v>
      </c>
      <c r="S32" s="168">
        <f ca="1">IF($C32-S$1&lt;År1,0,R31*(1-VLOOKUP($A32,[1]Hugst!$R$5:$W$9,MATCH(ROUNDUP((S$1)/10,0)*10,[1]Hugst!$R$4:$W$4,0))))</f>
        <v>3710.9660694226477</v>
      </c>
      <c r="T32" s="168">
        <f ca="1">IF($C32-T$1&lt;År1,0,S31*(1-VLOOKUP($A32,[1]Hugst!$R$5:$W$9,MATCH(ROUNDUP((T$1)/10,0)*10,[1]Hugst!$R$4:$W$4,0))))</f>
        <v>3720.995331214086</v>
      </c>
      <c r="U32" s="168">
        <f ca="1">IF($C32-U$1&lt;År1,0,T31*(1-VLOOKUP($A32,[1]Hugst!$R$5:$W$9,MATCH(ROUNDUP((U$1)/10,0)*10,[1]Hugst!$R$4:$W$4,0))))</f>
        <v>3731.0749913059844</v>
      </c>
      <c r="V32" s="168">
        <f ca="1">IF($C32-V$1&lt;År1,0,U31*(1-VLOOKUP($A32,[1]Hugst!$R$5:$W$9,MATCH(ROUNDUP((V$1)/10,0)*10,[1]Hugst!$R$4:$W$4,0))))</f>
        <v>3741.2053029561503</v>
      </c>
      <c r="W32" s="168">
        <f ca="1">IF($C32-W$1&lt;År1,0,V31*(1-VLOOKUP($A32,[1]Hugst!$R$5:$W$9,MATCH(ROUNDUP((W$1)/10,0)*10,[1]Hugst!$R$4:$W$4,0))))</f>
        <v>3751.3865206949849</v>
      </c>
      <c r="X32" s="168">
        <f ca="1">IF($C32-X$1&lt;År1,0,W31*(1-VLOOKUP($A32,[1]Hugst!$R$5:$W$9,MATCH(ROUNDUP((X$1)/10,0)*10,[1]Hugst!$R$4:$W$4,0))))</f>
        <v>3761.6189003320032</v>
      </c>
      <c r="Y32" s="168">
        <f ca="1">IF($C32-Y$1&lt;År1,0,X31*(1-VLOOKUP($A32,[1]Hugst!$R$5:$W$9,MATCH(ROUNDUP((Y$1)/10,0)*10,[1]Hugst!$R$4:$W$4,0))))</f>
        <v>3771.902698962178</v>
      </c>
      <c r="Z32" s="168">
        <f ca="1">IF($C32-Z$1&lt;År1,0,Y31*(1-VLOOKUP($A32,[1]Hugst!$R$5:$W$9,MATCH(ROUNDUP((Z$1)/10,0)*10,[1]Hugst!$R$4:$W$4,0))))</f>
        <v>3782.2381749725159</v>
      </c>
      <c r="AA32" s="168">
        <f ca="1">IF($C32-AA$1&lt;År1,0,Z31*(1-VLOOKUP($A32,[1]Hugst!$R$5:$W$9,MATCH(ROUNDUP((AA$1)/10,0)*10,[1]Hugst!$R$4:$W$4,0))))</f>
        <v>3792.6255880480589</v>
      </c>
      <c r="AB32" s="168">
        <f ca="1">IF($C32-AB$1&lt;År1,0,AA31*(1-VLOOKUP($A32,[1]Hugst!$R$5:$W$9,MATCH(ROUNDUP((AB$1)/10,0)*10,[1]Hugst!$R$4:$W$4,0))))</f>
        <v>3803.0651991793261</v>
      </c>
      <c r="AC32" s="168">
        <f ca="1">IF($C32-AC$1&lt;År1,0,AB31*(1-VLOOKUP($A32,[1]Hugst!$R$5:$W$9,MATCH(ROUNDUP((AC$1)/10,0)*10,[1]Hugst!$R$4:$W$4,0))))</f>
        <v>3813.5572706680819</v>
      </c>
      <c r="AD32" s="168">
        <f ca="1">IF($C32-AD$1&lt;År1,0,AC31*(1-VLOOKUP($A32,[1]Hugst!$R$5:$W$9,MATCH(ROUNDUP((AD$1)/10,0)*10,[1]Hugst!$R$4:$W$4,0))))</f>
        <v>3824.1020661341449</v>
      </c>
      <c r="AE32" s="168">
        <f ca="1">IF($C32-AE$1&lt;År1,0,AD31*(1-VLOOKUP($A32,[1]Hugst!$R$5:$W$9,MATCH(ROUNDUP((AE$1)/10,0)*10,[1]Hugst!$R$4:$W$4,0))))</f>
        <v>3834.6998505220822</v>
      </c>
      <c r="AF32" s="168">
        <f ca="1">IF($C32-AF$1&lt;År1,0,AE31*(1-VLOOKUP($A32,[1]Hugst!$R$5:$W$9,MATCH(ROUNDUP((AF$1)/10,0)*10,[1]Hugst!$R$4:$W$4,0))))</f>
        <v>3845.350890108019</v>
      </c>
      <c r="AG32" s="168">
        <f ca="1">IF($C32-AG$1&lt;År1,0,AF31*(1-VLOOKUP($A32,[1]Hugst!$R$5:$W$9,MATCH(ROUNDUP((AG$1)/10,0)*10,[1]Hugst!$R$4:$W$4,0))))</f>
        <v>3856.0554525058674</v>
      </c>
      <c r="AH32" s="168">
        <f ca="1">IF($C32-AH$1&lt;År1,0,AG31*(1-VLOOKUP($A32,[1]Hugst!$R$5:$W$9,MATCH(ROUNDUP((AH$1)/10,0)*10,[1]Hugst!$R$4:$W$4,0))))</f>
        <v>3866.8138066747183</v>
      </c>
      <c r="AI32" s="168">
        <f ca="1">IF($C32-AI$1&lt;År1,0,AH31*(1-VLOOKUP($A32,[1]Hugst!$R$5:$W$9,MATCH(ROUNDUP((AI$1)/10,0)*10,[1]Hugst!$R$4:$W$4,0))))</f>
        <v>3877.6262229246627</v>
      </c>
      <c r="AJ32" s="168">
        <f ca="1">IF($C32-AJ$1&lt;År1,0,AI31*(1-VLOOKUP($A32,[1]Hugst!$R$5:$W$9,MATCH(ROUNDUP((AJ$1)/10,0)*10,[1]Hugst!$R$4:$W$4,0))))</f>
        <v>3875.669219503302</v>
      </c>
      <c r="AL32" s="168">
        <f ca="1">SUM(F32:AJ32)</f>
        <v>115726.15144460161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8">
        <f ca="1">IF($C34-G$1&lt;År1,0,F33*(1-VLOOKUP($A34,[1]Hugst!$R$5:$W$9,MATCH(ROUNDUP((G$1)/10,0)*10,[1]Hugst!$R$4:$W$4,0))))</f>
        <v>821.00702707532037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8">
        <f ca="1">IF($C35-G$1&lt;År1,0,F34*(1-VLOOKUP($A35,[1]Hugst!$R$5:$W$9,MATCH(ROUNDUP((G$1)/10,0)*10,[1]Hugst!$R$4:$W$4,0))))</f>
        <v>817.82627707532083</v>
      </c>
      <c r="H35" s="168">
        <f ca="1">IF($C35-H$1&lt;År1,0,G34*(1-VLOOKUP($A35,[1]Hugst!$R$5:$W$9,MATCH(ROUNDUP((H$1)/10,0)*10,[1]Hugst!$R$4:$W$4,0))))</f>
        <v>821.00702707532037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8">
        <f ca="1">IF($C36-G$1&lt;År1,0,F35*(1-VLOOKUP($A36,[1]Hugst!$R$5:$W$9,MATCH(ROUNDUP((G$1)/10,0)*10,[1]Hugst!$R$4:$W$4,0))))</f>
        <v>814.66143082533381</v>
      </c>
      <c r="H36" s="168">
        <f ca="1">IF($C36-H$1&lt;År1,0,G35*(1-VLOOKUP($A36,[1]Hugst!$R$5:$W$9,MATCH(ROUNDUP((H$1)/10,0)*10,[1]Hugst!$R$4:$W$4,0))))</f>
        <v>817.82627707532083</v>
      </c>
      <c r="I36" s="168">
        <f ca="1">IF($C36-I$1&lt;År1,0,H35*(1-VLOOKUP($A36,[1]Hugst!$R$5:$W$9,MATCH(ROUNDUP((I$1)/10,0)*10,[1]Hugst!$R$4:$W$4,0))))</f>
        <v>821.00702707532037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8">
        <f ca="1">IF($C37-G$1&lt;År1,0,F36*(1-VLOOKUP($A37,[1]Hugst!$R$5:$W$9,MATCH(ROUNDUP((G$1)/10,0)*10,[1]Hugst!$R$4:$W$4,0))))</f>
        <v>811.51240880657861</v>
      </c>
      <c r="H37" s="168">
        <f ca="1">IF($C37-H$1&lt;År1,0,G36*(1-VLOOKUP($A37,[1]Hugst!$R$5:$W$9,MATCH(ROUNDUP((H$1)/10,0)*10,[1]Hugst!$R$4:$W$4,0))))</f>
        <v>814.66143082533381</v>
      </c>
      <c r="I37" s="168">
        <f ca="1">IF($C37-I$1&lt;År1,0,H36*(1-VLOOKUP($A37,[1]Hugst!$R$5:$W$9,MATCH(ROUNDUP((I$1)/10,0)*10,[1]Hugst!$R$4:$W$4,0))))</f>
        <v>817.82627707532083</v>
      </c>
      <c r="J37" s="168">
        <f ca="1">IF($C37-J$1&lt;År1,0,I36*(1-VLOOKUP($A37,[1]Hugst!$R$5:$W$9,MATCH(ROUNDUP((J$1)/10,0)*10,[1]Hugst!$R$4:$W$4,0))))</f>
        <v>821.00702707532037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8">
        <f ca="1">IF($C38-G$1&lt;År1,0,F37*(1-VLOOKUP($A38,[1]Hugst!$R$5:$W$9,MATCH(ROUNDUP((G$1)/10,0)*10,[1]Hugst!$R$4:$W$4,0))))</f>
        <v>808.37913189790561</v>
      </c>
      <c r="H38" s="168">
        <f ca="1">IF($C38-H$1&lt;År1,0,G37*(1-VLOOKUP($A38,[1]Hugst!$R$5:$W$9,MATCH(ROUNDUP((H$1)/10,0)*10,[1]Hugst!$R$4:$W$4,0))))</f>
        <v>811.51240880657861</v>
      </c>
      <c r="I38" s="168">
        <f ca="1">IF($C38-I$1&lt;År1,0,H37*(1-VLOOKUP($A38,[1]Hugst!$R$5:$W$9,MATCH(ROUNDUP((I$1)/10,0)*10,[1]Hugst!$R$4:$W$4,0))))</f>
        <v>814.66143082533381</v>
      </c>
      <c r="J38" s="168">
        <f ca="1">IF($C38-J$1&lt;År1,0,I37*(1-VLOOKUP($A38,[1]Hugst!$R$5:$W$9,MATCH(ROUNDUP((J$1)/10,0)*10,[1]Hugst!$R$4:$W$4,0))))</f>
        <v>817.82627707532083</v>
      </c>
      <c r="K38" s="168">
        <f ca="1">IF($C38-K$1&lt;År1,0,J37*(1-VLOOKUP($A38,[1]Hugst!$R$5:$W$9,MATCH(ROUNDUP((K$1)/10,0)*10,[1]Hugst!$R$4:$W$4,0))))</f>
        <v>821.00702707532037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8">
        <f ca="1">IF($C39-G$1&lt;År1,0,F38*(1-VLOOKUP($A39,[1]Hugst!$R$5:$W$9,MATCH(ROUNDUP((G$1)/10,0)*10,[1]Hugst!$R$4:$W$4,0))))</f>
        <v>805.26152137380268</v>
      </c>
      <c r="H39" s="168">
        <f ca="1">IF($C39-H$1&lt;År1,0,G38*(1-VLOOKUP($A39,[1]Hugst!$R$5:$W$9,MATCH(ROUNDUP((H$1)/10,0)*10,[1]Hugst!$R$4:$W$4,0))))</f>
        <v>808.37913189790561</v>
      </c>
      <c r="I39" s="168">
        <f ca="1">IF($C39-I$1&lt;År1,0,H38*(1-VLOOKUP($A39,[1]Hugst!$R$5:$W$9,MATCH(ROUNDUP((I$1)/10,0)*10,[1]Hugst!$R$4:$W$4,0))))</f>
        <v>811.51240880657861</v>
      </c>
      <c r="J39" s="168">
        <f ca="1">IF($C39-J$1&lt;År1,0,I38*(1-VLOOKUP($A39,[1]Hugst!$R$5:$W$9,MATCH(ROUNDUP((J$1)/10,0)*10,[1]Hugst!$R$4:$W$4,0))))</f>
        <v>814.66143082533381</v>
      </c>
      <c r="K39" s="168">
        <f ca="1">IF($C39-K$1&lt;År1,0,J38*(1-VLOOKUP($A39,[1]Hugst!$R$5:$W$9,MATCH(ROUNDUP((K$1)/10,0)*10,[1]Hugst!$R$4:$W$4,0))))</f>
        <v>817.82627707532083</v>
      </c>
      <c r="L39" s="168">
        <f ca="1">IF($C39-L$1&lt;År1,0,K38*(1-VLOOKUP($A39,[1]Hugst!$R$5:$W$9,MATCH(ROUNDUP((L$1)/10,0)*10,[1]Hugst!$R$4:$W$4,0))))</f>
        <v>821.00702707532037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8">
        <f ca="1">IF($C40-G$1&lt;År1,0,F39*(1-VLOOKUP($A40,[1]Hugst!$R$5:$W$9,MATCH(ROUNDUP((G$1)/10,0)*10,[1]Hugst!$R$4:$W$4,0))))</f>
        <v>802.15949890232878</v>
      </c>
      <c r="H40" s="168">
        <f ca="1">IF($C40-H$1&lt;År1,0,G39*(1-VLOOKUP($A40,[1]Hugst!$R$5:$W$9,MATCH(ROUNDUP((H$1)/10,0)*10,[1]Hugst!$R$4:$W$4,0))))</f>
        <v>805.26152137380268</v>
      </c>
      <c r="I40" s="168">
        <f ca="1">IF($C40-I$1&lt;År1,0,H39*(1-VLOOKUP($A40,[1]Hugst!$R$5:$W$9,MATCH(ROUNDUP((I$1)/10,0)*10,[1]Hugst!$R$4:$W$4,0))))</f>
        <v>808.37913189790561</v>
      </c>
      <c r="J40" s="168">
        <f ca="1">IF($C40-J$1&lt;År1,0,I39*(1-VLOOKUP($A40,[1]Hugst!$R$5:$W$9,MATCH(ROUNDUP((J$1)/10,0)*10,[1]Hugst!$R$4:$W$4,0))))</f>
        <v>811.51240880657861</v>
      </c>
      <c r="K40" s="168">
        <f ca="1">IF($C40-K$1&lt;År1,0,J39*(1-VLOOKUP($A40,[1]Hugst!$R$5:$W$9,MATCH(ROUNDUP((K$1)/10,0)*10,[1]Hugst!$R$4:$W$4,0))))</f>
        <v>814.66143082533381</v>
      </c>
      <c r="L40" s="168">
        <f ca="1">IF($C40-L$1&lt;År1,0,K39*(1-VLOOKUP($A40,[1]Hugst!$R$5:$W$9,MATCH(ROUNDUP((L$1)/10,0)*10,[1]Hugst!$R$4:$W$4,0))))</f>
        <v>817.82627707532083</v>
      </c>
      <c r="M40" s="168">
        <f ca="1">IF($C40-M$1&lt;År1,0,L39*(1-VLOOKUP($A40,[1]Hugst!$R$5:$W$9,MATCH(ROUNDUP((M$1)/10,0)*10,[1]Hugst!$R$4:$W$4,0))))</f>
        <v>821.00702707532037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8">
        <f ca="1">IF($C41-G$1&lt;År1,0,F40*(1-VLOOKUP($A41,[1]Hugst!$R$5:$W$9,MATCH(ROUNDUP((G$1)/10,0)*10,[1]Hugst!$R$4:$W$4,0))))</f>
        <v>799.07298654317856</v>
      </c>
      <c r="H41" s="168">
        <f ca="1">IF($C41-H$1&lt;År1,0,G40*(1-VLOOKUP($A41,[1]Hugst!$R$5:$W$9,MATCH(ROUNDUP((H$1)/10,0)*10,[1]Hugst!$R$4:$W$4,0))))</f>
        <v>802.15949890232878</v>
      </c>
      <c r="I41" s="168">
        <f ca="1">IF($C41-I$1&lt;År1,0,H40*(1-VLOOKUP($A41,[1]Hugst!$R$5:$W$9,MATCH(ROUNDUP((I$1)/10,0)*10,[1]Hugst!$R$4:$W$4,0))))</f>
        <v>805.26152137380268</v>
      </c>
      <c r="J41" s="168">
        <f ca="1">IF($C41-J$1&lt;År1,0,I40*(1-VLOOKUP($A41,[1]Hugst!$R$5:$W$9,MATCH(ROUNDUP((J$1)/10,0)*10,[1]Hugst!$R$4:$W$4,0))))</f>
        <v>808.37913189790561</v>
      </c>
      <c r="K41" s="168">
        <f ca="1">IF($C41-K$1&lt;År1,0,J40*(1-VLOOKUP($A41,[1]Hugst!$R$5:$W$9,MATCH(ROUNDUP((K$1)/10,0)*10,[1]Hugst!$R$4:$W$4,0))))</f>
        <v>811.51240880657861</v>
      </c>
      <c r="L41" s="168">
        <f ca="1">IF($C41-L$1&lt;År1,0,K40*(1-VLOOKUP($A41,[1]Hugst!$R$5:$W$9,MATCH(ROUNDUP((L$1)/10,0)*10,[1]Hugst!$R$4:$W$4,0))))</f>
        <v>814.66143082533381</v>
      </c>
      <c r="M41" s="168">
        <f ca="1">IF($C41-M$1&lt;År1,0,L40*(1-VLOOKUP($A41,[1]Hugst!$R$5:$W$9,MATCH(ROUNDUP((M$1)/10,0)*10,[1]Hugst!$R$4:$W$4,0))))</f>
        <v>817.82627707532083</v>
      </c>
      <c r="N41" s="168">
        <f ca="1">IF($C41-N$1&lt;År1,0,M40*(1-VLOOKUP($A41,[1]Hugst!$R$5:$W$9,MATCH(ROUNDUP((N$1)/10,0)*10,[1]Hugst!$R$4:$W$4,0))))</f>
        <v>821.00702707532037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8">
        <f ca="1">IF($C42-G$1&lt;År1,0,F41*(1-VLOOKUP($A42,[1]Hugst!$R$5:$W$9,MATCH(ROUNDUP((G$1)/10,0)*10,[1]Hugst!$R$4:$W$4,0))))</f>
        <v>796.00190674584883</v>
      </c>
      <c r="H42" s="168">
        <f ca="1">IF($C42-H$1&lt;År1,0,G41*(1-VLOOKUP($A42,[1]Hugst!$R$5:$W$9,MATCH(ROUNDUP((H$1)/10,0)*10,[1]Hugst!$R$4:$W$4,0))))</f>
        <v>799.07298654317856</v>
      </c>
      <c r="I42" s="168">
        <f ca="1">IF($C42-I$1&lt;År1,0,H41*(1-VLOOKUP($A42,[1]Hugst!$R$5:$W$9,MATCH(ROUNDUP((I$1)/10,0)*10,[1]Hugst!$R$4:$W$4,0))))</f>
        <v>802.15949890232878</v>
      </c>
      <c r="J42" s="168">
        <f ca="1">IF($C42-J$1&lt;År1,0,I41*(1-VLOOKUP($A42,[1]Hugst!$R$5:$W$9,MATCH(ROUNDUP((J$1)/10,0)*10,[1]Hugst!$R$4:$W$4,0))))</f>
        <v>805.26152137380268</v>
      </c>
      <c r="K42" s="168">
        <f ca="1">IF($C42-K$1&lt;År1,0,J41*(1-VLOOKUP($A42,[1]Hugst!$R$5:$W$9,MATCH(ROUNDUP((K$1)/10,0)*10,[1]Hugst!$R$4:$W$4,0))))</f>
        <v>808.37913189790561</v>
      </c>
      <c r="L42" s="168">
        <f ca="1">IF($C42-L$1&lt;År1,0,K41*(1-VLOOKUP($A42,[1]Hugst!$R$5:$W$9,MATCH(ROUNDUP((L$1)/10,0)*10,[1]Hugst!$R$4:$W$4,0))))</f>
        <v>811.51240880657861</v>
      </c>
      <c r="M42" s="168">
        <f ca="1">IF($C42-M$1&lt;År1,0,L41*(1-VLOOKUP($A42,[1]Hugst!$R$5:$W$9,MATCH(ROUNDUP((M$1)/10,0)*10,[1]Hugst!$R$4:$W$4,0))))</f>
        <v>814.66143082533381</v>
      </c>
      <c r="N42" s="168">
        <f ca="1">IF($C42-N$1&lt;År1,0,M41*(1-VLOOKUP($A42,[1]Hugst!$R$5:$W$9,MATCH(ROUNDUP((N$1)/10,0)*10,[1]Hugst!$R$4:$W$4,0))))</f>
        <v>817.82627707532083</v>
      </c>
      <c r="O42" s="168">
        <f ca="1">IF($C42-O$1&lt;År1,0,N41*(1-VLOOKUP($A42,[1]Hugst!$R$5:$W$9,MATCH(ROUNDUP((O$1)/10,0)*10,[1]Hugst!$R$4:$W$4,0))))</f>
        <v>821.00702707532037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8">
        <f ca="1">IF($C43-G$1&lt;År1,0,F42*(1-VLOOKUP($A43,[1]Hugst!$R$5:$W$9,MATCH(ROUNDUP((G$1)/10,0)*10,[1]Hugst!$R$4:$W$4,0))))</f>
        <v>792.94618234747031</v>
      </c>
      <c r="H43" s="168">
        <f ca="1">IF($C43-H$1&lt;År1,0,G42*(1-VLOOKUP($A43,[1]Hugst!$R$5:$W$9,MATCH(ROUNDUP((H$1)/10,0)*10,[1]Hugst!$R$4:$W$4,0))))</f>
        <v>796.00190674584883</v>
      </c>
      <c r="I43" s="168">
        <f ca="1">IF($C43-I$1&lt;År1,0,H42*(1-VLOOKUP($A43,[1]Hugst!$R$5:$W$9,MATCH(ROUNDUP((I$1)/10,0)*10,[1]Hugst!$R$4:$W$4,0))))</f>
        <v>799.07298654317856</v>
      </c>
      <c r="J43" s="168">
        <f ca="1">IF($C43-J$1&lt;År1,0,I42*(1-VLOOKUP($A43,[1]Hugst!$R$5:$W$9,MATCH(ROUNDUP((J$1)/10,0)*10,[1]Hugst!$R$4:$W$4,0))))</f>
        <v>802.15949890232878</v>
      </c>
      <c r="K43" s="168">
        <f ca="1">IF($C43-K$1&lt;År1,0,J42*(1-VLOOKUP($A43,[1]Hugst!$R$5:$W$9,MATCH(ROUNDUP((K$1)/10,0)*10,[1]Hugst!$R$4:$W$4,0))))</f>
        <v>805.26152137380268</v>
      </c>
      <c r="L43" s="168">
        <f ca="1">IF($C43-L$1&lt;År1,0,K42*(1-VLOOKUP($A43,[1]Hugst!$R$5:$W$9,MATCH(ROUNDUP((L$1)/10,0)*10,[1]Hugst!$R$4:$W$4,0))))</f>
        <v>808.37913189790561</v>
      </c>
      <c r="M43" s="168">
        <f ca="1">IF($C43-M$1&lt;År1,0,L42*(1-VLOOKUP($A43,[1]Hugst!$R$5:$W$9,MATCH(ROUNDUP((M$1)/10,0)*10,[1]Hugst!$R$4:$W$4,0))))</f>
        <v>811.51240880657861</v>
      </c>
      <c r="N43" s="168">
        <f ca="1">IF($C43-N$1&lt;År1,0,M42*(1-VLOOKUP($A43,[1]Hugst!$R$5:$W$9,MATCH(ROUNDUP((N$1)/10,0)*10,[1]Hugst!$R$4:$W$4,0))))</f>
        <v>814.66143082533381</v>
      </c>
      <c r="O43" s="168">
        <f ca="1">IF($C43-O$1&lt;År1,0,N42*(1-VLOOKUP($A43,[1]Hugst!$R$5:$W$9,MATCH(ROUNDUP((O$1)/10,0)*10,[1]Hugst!$R$4:$W$4,0))))</f>
        <v>817.82627707532083</v>
      </c>
      <c r="P43" s="168">
        <f ca="1">IF($C43-P$1&lt;År1,0,O42*(1-VLOOKUP($A43,[1]Hugst!$R$5:$W$9,MATCH(ROUNDUP((P$1)/10,0)*10,[1]Hugst!$R$4:$W$4,0))))</f>
        <v>821.00702707532037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8">
        <f ca="1">IF($C44-G$1&lt;År1,0,F43*(1-VLOOKUP($A44,[1]Hugst!$R$5:$W$9,MATCH(ROUNDUP((G$1)/10,0)*10,[1]Hugst!$R$4:$W$4,0))))</f>
        <v>789.90573657113418</v>
      </c>
      <c r="H44" s="168">
        <f ca="1">IF($C44-H$1&lt;År1,0,G43*(1-VLOOKUP($A44,[1]Hugst!$R$5:$W$9,MATCH(ROUNDUP((H$1)/10,0)*10,[1]Hugst!$R$4:$W$4,0))))</f>
        <v>792.94618234747031</v>
      </c>
      <c r="I44" s="168">
        <f ca="1">IF($C44-I$1&lt;År1,0,H43*(1-VLOOKUP($A44,[1]Hugst!$R$5:$W$9,MATCH(ROUNDUP((I$1)/10,0)*10,[1]Hugst!$R$4:$W$4,0))))</f>
        <v>796.00190674584883</v>
      </c>
      <c r="J44" s="168">
        <f ca="1">IF($C44-J$1&lt;År1,0,I43*(1-VLOOKUP($A44,[1]Hugst!$R$5:$W$9,MATCH(ROUNDUP((J$1)/10,0)*10,[1]Hugst!$R$4:$W$4,0))))</f>
        <v>799.07298654317856</v>
      </c>
      <c r="K44" s="168">
        <f ca="1">IF($C44-K$1&lt;År1,0,J43*(1-VLOOKUP($A44,[1]Hugst!$R$5:$W$9,MATCH(ROUNDUP((K$1)/10,0)*10,[1]Hugst!$R$4:$W$4,0))))</f>
        <v>802.15949890232878</v>
      </c>
      <c r="L44" s="168">
        <f ca="1">IF($C44-L$1&lt;År1,0,K43*(1-VLOOKUP($A44,[1]Hugst!$R$5:$W$9,MATCH(ROUNDUP((L$1)/10,0)*10,[1]Hugst!$R$4:$W$4,0))))</f>
        <v>805.26152137380268</v>
      </c>
      <c r="M44" s="168">
        <f ca="1">IF($C44-M$1&lt;År1,0,L43*(1-VLOOKUP($A44,[1]Hugst!$R$5:$W$9,MATCH(ROUNDUP((M$1)/10,0)*10,[1]Hugst!$R$4:$W$4,0))))</f>
        <v>808.37913189790561</v>
      </c>
      <c r="N44" s="168">
        <f ca="1">IF($C44-N$1&lt;År1,0,M43*(1-VLOOKUP($A44,[1]Hugst!$R$5:$W$9,MATCH(ROUNDUP((N$1)/10,0)*10,[1]Hugst!$R$4:$W$4,0))))</f>
        <v>811.51240880657861</v>
      </c>
      <c r="O44" s="168">
        <f ca="1">IF($C44-O$1&lt;År1,0,N43*(1-VLOOKUP($A44,[1]Hugst!$R$5:$W$9,MATCH(ROUNDUP((O$1)/10,0)*10,[1]Hugst!$R$4:$W$4,0))))</f>
        <v>814.66143082533381</v>
      </c>
      <c r="P44" s="168">
        <f ca="1">IF($C44-P$1&lt;År1,0,O43*(1-VLOOKUP($A44,[1]Hugst!$R$5:$W$9,MATCH(ROUNDUP((P$1)/10,0)*10,[1]Hugst!$R$4:$W$4,0))))</f>
        <v>817.82627707532083</v>
      </c>
      <c r="Q44" s="168">
        <f ca="1">IF($C44-Q$1&lt;År1,0,P43*(1-VLOOKUP($A44,[1]Hugst!$R$5:$W$9,MATCH(ROUNDUP((Q$1)/10,0)*10,[1]Hugst!$R$4:$W$4,0))))</f>
        <v>821.00702707532037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8">
        <f ca="1">IF($C45-G$1&lt;År1,0,F44*(1-VLOOKUP($A45,[1]Hugst!$R$5:$W$9,MATCH(ROUNDUP((G$1)/10,0)*10,[1]Hugst!$R$4:$W$4,0))))</f>
        <v>786.88049302363584</v>
      </c>
      <c r="H45" s="168">
        <f ca="1">IF($C45-H$1&lt;År1,0,G44*(1-VLOOKUP($A45,[1]Hugst!$R$5:$W$9,MATCH(ROUNDUP((H$1)/10,0)*10,[1]Hugst!$R$4:$W$4,0))))</f>
        <v>789.90573657113418</v>
      </c>
      <c r="I45" s="168">
        <f ca="1">IF($C45-I$1&lt;År1,0,H44*(1-VLOOKUP($A45,[1]Hugst!$R$5:$W$9,MATCH(ROUNDUP((I$1)/10,0)*10,[1]Hugst!$R$4:$W$4,0))))</f>
        <v>792.94618234747031</v>
      </c>
      <c r="J45" s="168">
        <f ca="1">IF($C45-J$1&lt;År1,0,I44*(1-VLOOKUP($A45,[1]Hugst!$R$5:$W$9,MATCH(ROUNDUP((J$1)/10,0)*10,[1]Hugst!$R$4:$W$4,0))))</f>
        <v>796.00190674584883</v>
      </c>
      <c r="K45" s="168">
        <f ca="1">IF($C45-K$1&lt;År1,0,J44*(1-VLOOKUP($A45,[1]Hugst!$R$5:$W$9,MATCH(ROUNDUP((K$1)/10,0)*10,[1]Hugst!$R$4:$W$4,0))))</f>
        <v>799.07298654317856</v>
      </c>
      <c r="L45" s="168">
        <f ca="1">IF($C45-L$1&lt;År1,0,K44*(1-VLOOKUP($A45,[1]Hugst!$R$5:$W$9,MATCH(ROUNDUP((L$1)/10,0)*10,[1]Hugst!$R$4:$W$4,0))))</f>
        <v>802.15949890232878</v>
      </c>
      <c r="M45" s="168">
        <f ca="1">IF($C45-M$1&lt;År1,0,L44*(1-VLOOKUP($A45,[1]Hugst!$R$5:$W$9,MATCH(ROUNDUP((M$1)/10,0)*10,[1]Hugst!$R$4:$W$4,0))))</f>
        <v>805.26152137380268</v>
      </c>
      <c r="N45" s="168">
        <f ca="1">IF($C45-N$1&lt;År1,0,M44*(1-VLOOKUP($A45,[1]Hugst!$R$5:$W$9,MATCH(ROUNDUP((N$1)/10,0)*10,[1]Hugst!$R$4:$W$4,0))))</f>
        <v>808.37913189790561</v>
      </c>
      <c r="O45" s="168">
        <f ca="1">IF($C45-O$1&lt;År1,0,N44*(1-VLOOKUP($A45,[1]Hugst!$R$5:$W$9,MATCH(ROUNDUP((O$1)/10,0)*10,[1]Hugst!$R$4:$W$4,0))))</f>
        <v>811.51240880657861</v>
      </c>
      <c r="P45" s="168">
        <f ca="1">IF($C45-P$1&lt;År1,0,O44*(1-VLOOKUP($A45,[1]Hugst!$R$5:$W$9,MATCH(ROUNDUP((P$1)/10,0)*10,[1]Hugst!$R$4:$W$4,0))))</f>
        <v>814.66143082533381</v>
      </c>
      <c r="Q45" s="168">
        <f ca="1">IF($C45-Q$1&lt;År1,0,P44*(1-VLOOKUP($A45,[1]Hugst!$R$5:$W$9,MATCH(ROUNDUP((Q$1)/10,0)*10,[1]Hugst!$R$4:$W$4,0))))</f>
        <v>817.82627707532083</v>
      </c>
      <c r="R45" s="168">
        <f ca="1">IF($C45-R$1&lt;År1,0,Q44*(1-VLOOKUP($A45,[1]Hugst!$R$5:$W$9,MATCH(ROUNDUP((R$1)/10,0)*10,[1]Hugst!$R$4:$W$4,0))))</f>
        <v>821.00702707532037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8">
        <f ca="1">IF($C46-G$1&lt;År1,0,F45*(1-VLOOKUP($A46,[1]Hugst!$R$5:$W$9,MATCH(ROUNDUP((G$1)/10,0)*10,[1]Hugst!$R$4:$W$4,0))))</f>
        <v>783.870375693906</v>
      </c>
      <c r="H46" s="168">
        <f ca="1">IF($C46-H$1&lt;År1,0,G45*(1-VLOOKUP($A46,[1]Hugst!$R$5:$W$9,MATCH(ROUNDUP((H$1)/10,0)*10,[1]Hugst!$R$4:$W$4,0))))</f>
        <v>786.88049302363584</v>
      </c>
      <c r="I46" s="168">
        <f ca="1">IF($C46-I$1&lt;År1,0,H45*(1-VLOOKUP($A46,[1]Hugst!$R$5:$W$9,MATCH(ROUNDUP((I$1)/10,0)*10,[1]Hugst!$R$4:$W$4,0))))</f>
        <v>789.90573657113418</v>
      </c>
      <c r="J46" s="168">
        <f ca="1">IF($C46-J$1&lt;År1,0,I45*(1-VLOOKUP($A46,[1]Hugst!$R$5:$W$9,MATCH(ROUNDUP((J$1)/10,0)*10,[1]Hugst!$R$4:$W$4,0))))</f>
        <v>792.94618234747031</v>
      </c>
      <c r="K46" s="168">
        <f ca="1">IF($C46-K$1&lt;År1,0,J45*(1-VLOOKUP($A46,[1]Hugst!$R$5:$W$9,MATCH(ROUNDUP((K$1)/10,0)*10,[1]Hugst!$R$4:$W$4,0))))</f>
        <v>796.00190674584883</v>
      </c>
      <c r="L46" s="168">
        <f ca="1">IF($C46-L$1&lt;År1,0,K45*(1-VLOOKUP($A46,[1]Hugst!$R$5:$W$9,MATCH(ROUNDUP((L$1)/10,0)*10,[1]Hugst!$R$4:$W$4,0))))</f>
        <v>799.07298654317856</v>
      </c>
      <c r="M46" s="168">
        <f ca="1">IF($C46-M$1&lt;År1,0,L45*(1-VLOOKUP($A46,[1]Hugst!$R$5:$W$9,MATCH(ROUNDUP((M$1)/10,0)*10,[1]Hugst!$R$4:$W$4,0))))</f>
        <v>802.15949890232878</v>
      </c>
      <c r="N46" s="168">
        <f ca="1">IF($C46-N$1&lt;År1,0,M45*(1-VLOOKUP($A46,[1]Hugst!$R$5:$W$9,MATCH(ROUNDUP((N$1)/10,0)*10,[1]Hugst!$R$4:$W$4,0))))</f>
        <v>805.26152137380268</v>
      </c>
      <c r="O46" s="168">
        <f ca="1">IF($C46-O$1&lt;År1,0,N45*(1-VLOOKUP($A46,[1]Hugst!$R$5:$W$9,MATCH(ROUNDUP((O$1)/10,0)*10,[1]Hugst!$R$4:$W$4,0))))</f>
        <v>808.37913189790561</v>
      </c>
      <c r="P46" s="168">
        <f ca="1">IF($C46-P$1&lt;År1,0,O45*(1-VLOOKUP($A46,[1]Hugst!$R$5:$W$9,MATCH(ROUNDUP((P$1)/10,0)*10,[1]Hugst!$R$4:$W$4,0))))</f>
        <v>811.51240880657861</v>
      </c>
      <c r="Q46" s="168">
        <f ca="1">IF($C46-Q$1&lt;År1,0,P45*(1-VLOOKUP($A46,[1]Hugst!$R$5:$W$9,MATCH(ROUNDUP((Q$1)/10,0)*10,[1]Hugst!$R$4:$W$4,0))))</f>
        <v>814.66143082533381</v>
      </c>
      <c r="R46" s="168">
        <f ca="1">IF($C46-R$1&lt;År1,0,Q45*(1-VLOOKUP($A46,[1]Hugst!$R$5:$W$9,MATCH(ROUNDUP((R$1)/10,0)*10,[1]Hugst!$R$4:$W$4,0))))</f>
        <v>817.82627707532083</v>
      </c>
      <c r="S46" s="168">
        <f ca="1">IF($C46-S$1&lt;År1,0,R45*(1-VLOOKUP($A46,[1]Hugst!$R$5:$W$9,MATCH(ROUNDUP((S$1)/10,0)*10,[1]Hugst!$R$4:$W$4,0))))</f>
        <v>821.00702707532037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8">
        <f ca="1">IF($C47-G$1&lt;År1,0,F46*(1-VLOOKUP($A47,[1]Hugst!$R$5:$W$9,MATCH(ROUNDUP((G$1)/10,0)*10,[1]Hugst!$R$4:$W$4,0))))</f>
        <v>780.87530895080931</v>
      </c>
      <c r="H47" s="168">
        <f ca="1">IF($C47-H$1&lt;År1,0,G46*(1-VLOOKUP($A47,[1]Hugst!$R$5:$W$9,MATCH(ROUNDUP((H$1)/10,0)*10,[1]Hugst!$R$4:$W$4,0))))</f>
        <v>783.870375693906</v>
      </c>
      <c r="I47" s="168">
        <f ca="1">IF($C47-I$1&lt;År1,0,H46*(1-VLOOKUP($A47,[1]Hugst!$R$5:$W$9,MATCH(ROUNDUP((I$1)/10,0)*10,[1]Hugst!$R$4:$W$4,0))))</f>
        <v>786.88049302363584</v>
      </c>
      <c r="J47" s="168">
        <f ca="1">IF($C47-J$1&lt;År1,0,I46*(1-VLOOKUP($A47,[1]Hugst!$R$5:$W$9,MATCH(ROUNDUP((J$1)/10,0)*10,[1]Hugst!$R$4:$W$4,0))))</f>
        <v>789.90573657113418</v>
      </c>
      <c r="K47" s="168">
        <f ca="1">IF($C47-K$1&lt;År1,0,J46*(1-VLOOKUP($A47,[1]Hugst!$R$5:$W$9,MATCH(ROUNDUP((K$1)/10,0)*10,[1]Hugst!$R$4:$W$4,0))))</f>
        <v>792.94618234747031</v>
      </c>
      <c r="L47" s="168">
        <f ca="1">IF($C47-L$1&lt;År1,0,K46*(1-VLOOKUP($A47,[1]Hugst!$R$5:$W$9,MATCH(ROUNDUP((L$1)/10,0)*10,[1]Hugst!$R$4:$W$4,0))))</f>
        <v>796.00190674584883</v>
      </c>
      <c r="M47" s="168">
        <f ca="1">IF($C47-M$1&lt;År1,0,L46*(1-VLOOKUP($A47,[1]Hugst!$R$5:$W$9,MATCH(ROUNDUP((M$1)/10,0)*10,[1]Hugst!$R$4:$W$4,0))))</f>
        <v>799.07298654317856</v>
      </c>
      <c r="N47" s="168">
        <f ca="1">IF($C47-N$1&lt;År1,0,M46*(1-VLOOKUP($A47,[1]Hugst!$R$5:$W$9,MATCH(ROUNDUP((N$1)/10,0)*10,[1]Hugst!$R$4:$W$4,0))))</f>
        <v>802.15949890232878</v>
      </c>
      <c r="O47" s="168">
        <f ca="1">IF($C47-O$1&lt;År1,0,N46*(1-VLOOKUP($A47,[1]Hugst!$R$5:$W$9,MATCH(ROUNDUP((O$1)/10,0)*10,[1]Hugst!$R$4:$W$4,0))))</f>
        <v>805.26152137380268</v>
      </c>
      <c r="P47" s="168">
        <f ca="1">IF($C47-P$1&lt;År1,0,O46*(1-VLOOKUP($A47,[1]Hugst!$R$5:$W$9,MATCH(ROUNDUP((P$1)/10,0)*10,[1]Hugst!$R$4:$W$4,0))))</f>
        <v>808.37913189790561</v>
      </c>
      <c r="Q47" s="168">
        <f ca="1">IF($C47-Q$1&lt;År1,0,P46*(1-VLOOKUP($A47,[1]Hugst!$R$5:$W$9,MATCH(ROUNDUP((Q$1)/10,0)*10,[1]Hugst!$R$4:$W$4,0))))</f>
        <v>811.51240880657861</v>
      </c>
      <c r="R47" s="168">
        <f ca="1">IF($C47-R$1&lt;År1,0,Q46*(1-VLOOKUP($A47,[1]Hugst!$R$5:$W$9,MATCH(ROUNDUP((R$1)/10,0)*10,[1]Hugst!$R$4:$W$4,0))))</f>
        <v>814.66143082533381</v>
      </c>
      <c r="S47" s="168">
        <f ca="1">IF($C47-S$1&lt;År1,0,R46*(1-VLOOKUP($A47,[1]Hugst!$R$5:$W$9,MATCH(ROUNDUP((S$1)/10,0)*10,[1]Hugst!$R$4:$W$4,0))))</f>
        <v>817.82627707532083</v>
      </c>
      <c r="T47" s="168">
        <f ca="1">IF($C47-T$1&lt;År1,0,S46*(1-VLOOKUP($A47,[1]Hugst!$R$5:$W$9,MATCH(ROUNDUP((T$1)/10,0)*10,[1]Hugst!$R$4:$W$4,0))))</f>
        <v>821.00702707532037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8">
        <f ca="1">IF($C48-G$1&lt;År1,0,F47*(1-VLOOKUP($A48,[1]Hugst!$R$5:$W$9,MATCH(ROUNDUP((G$1)/10,0)*10,[1]Hugst!$R$4:$W$4,0))))</f>
        <v>777.89521754142993</v>
      </c>
      <c r="H48" s="168">
        <f ca="1">IF($C48-H$1&lt;År1,0,G47*(1-VLOOKUP($A48,[1]Hugst!$R$5:$W$9,MATCH(ROUNDUP((H$1)/10,0)*10,[1]Hugst!$R$4:$W$4,0))))</f>
        <v>780.87530895080931</v>
      </c>
      <c r="I48" s="168">
        <f ca="1">IF($C48-I$1&lt;År1,0,H47*(1-VLOOKUP($A48,[1]Hugst!$R$5:$W$9,MATCH(ROUNDUP((I$1)/10,0)*10,[1]Hugst!$R$4:$W$4,0))))</f>
        <v>783.870375693906</v>
      </c>
      <c r="J48" s="168">
        <f ca="1">IF($C48-J$1&lt;År1,0,I47*(1-VLOOKUP($A48,[1]Hugst!$R$5:$W$9,MATCH(ROUNDUP((J$1)/10,0)*10,[1]Hugst!$R$4:$W$4,0))))</f>
        <v>786.88049302363584</v>
      </c>
      <c r="K48" s="168">
        <f ca="1">IF($C48-K$1&lt;År1,0,J47*(1-VLOOKUP($A48,[1]Hugst!$R$5:$W$9,MATCH(ROUNDUP((K$1)/10,0)*10,[1]Hugst!$R$4:$W$4,0))))</f>
        <v>789.90573657113418</v>
      </c>
      <c r="L48" s="168">
        <f ca="1">IF($C48-L$1&lt;År1,0,K47*(1-VLOOKUP($A48,[1]Hugst!$R$5:$W$9,MATCH(ROUNDUP((L$1)/10,0)*10,[1]Hugst!$R$4:$W$4,0))))</f>
        <v>792.94618234747031</v>
      </c>
      <c r="M48" s="168">
        <f ca="1">IF($C48-M$1&lt;År1,0,L47*(1-VLOOKUP($A48,[1]Hugst!$R$5:$W$9,MATCH(ROUNDUP((M$1)/10,0)*10,[1]Hugst!$R$4:$W$4,0))))</f>
        <v>796.00190674584883</v>
      </c>
      <c r="N48" s="168">
        <f ca="1">IF($C48-N$1&lt;År1,0,M47*(1-VLOOKUP($A48,[1]Hugst!$R$5:$W$9,MATCH(ROUNDUP((N$1)/10,0)*10,[1]Hugst!$R$4:$W$4,0))))</f>
        <v>799.07298654317856</v>
      </c>
      <c r="O48" s="168">
        <f ca="1">IF($C48-O$1&lt;År1,0,N47*(1-VLOOKUP($A48,[1]Hugst!$R$5:$W$9,MATCH(ROUNDUP((O$1)/10,0)*10,[1]Hugst!$R$4:$W$4,0))))</f>
        <v>802.15949890232878</v>
      </c>
      <c r="P48" s="168">
        <f ca="1">IF($C48-P$1&lt;År1,0,O47*(1-VLOOKUP($A48,[1]Hugst!$R$5:$W$9,MATCH(ROUNDUP((P$1)/10,0)*10,[1]Hugst!$R$4:$W$4,0))))</f>
        <v>805.26152137380268</v>
      </c>
      <c r="Q48" s="168">
        <f ca="1">IF($C48-Q$1&lt;År1,0,P47*(1-VLOOKUP($A48,[1]Hugst!$R$5:$W$9,MATCH(ROUNDUP((Q$1)/10,0)*10,[1]Hugst!$R$4:$W$4,0))))</f>
        <v>808.37913189790561</v>
      </c>
      <c r="R48" s="168">
        <f ca="1">IF($C48-R$1&lt;År1,0,Q47*(1-VLOOKUP($A48,[1]Hugst!$R$5:$W$9,MATCH(ROUNDUP((R$1)/10,0)*10,[1]Hugst!$R$4:$W$4,0))))</f>
        <v>811.51240880657861</v>
      </c>
      <c r="S48" s="168">
        <f ca="1">IF($C48-S$1&lt;År1,0,R47*(1-VLOOKUP($A48,[1]Hugst!$R$5:$W$9,MATCH(ROUNDUP((S$1)/10,0)*10,[1]Hugst!$R$4:$W$4,0))))</f>
        <v>814.66143082533381</v>
      </c>
      <c r="T48" s="168">
        <f ca="1">IF($C48-T$1&lt;År1,0,S47*(1-VLOOKUP($A48,[1]Hugst!$R$5:$W$9,MATCH(ROUNDUP((T$1)/10,0)*10,[1]Hugst!$R$4:$W$4,0))))</f>
        <v>817.82627707532083</v>
      </c>
      <c r="U48" s="168">
        <f ca="1">IF($C48-U$1&lt;År1,0,T47*(1-VLOOKUP($A48,[1]Hugst!$R$5:$W$9,MATCH(ROUNDUP((U$1)/10,0)*10,[1]Hugst!$R$4:$W$4,0))))</f>
        <v>821.00702707532037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8">
        <f ca="1">IF($C49-G$1&lt;År1,0,F48*(1-VLOOKUP($A49,[1]Hugst!$R$5:$W$9,MATCH(ROUNDUP((G$1)/10,0)*10,[1]Hugst!$R$4:$W$4,0))))</f>
        <v>774.93002658912087</v>
      </c>
      <c r="H49" s="168">
        <f ca="1">IF($C49-H$1&lt;År1,0,G48*(1-VLOOKUP($A49,[1]Hugst!$R$5:$W$9,MATCH(ROUNDUP((H$1)/10,0)*10,[1]Hugst!$R$4:$W$4,0))))</f>
        <v>777.89521754142993</v>
      </c>
      <c r="I49" s="168">
        <f ca="1">IF($C49-I$1&lt;År1,0,H48*(1-VLOOKUP($A49,[1]Hugst!$R$5:$W$9,MATCH(ROUNDUP((I$1)/10,0)*10,[1]Hugst!$R$4:$W$4,0))))</f>
        <v>780.87530895080931</v>
      </c>
      <c r="J49" s="168">
        <f ca="1">IF($C49-J$1&lt;År1,0,I48*(1-VLOOKUP($A49,[1]Hugst!$R$5:$W$9,MATCH(ROUNDUP((J$1)/10,0)*10,[1]Hugst!$R$4:$W$4,0))))</f>
        <v>783.870375693906</v>
      </c>
      <c r="K49" s="168">
        <f ca="1">IF($C49-K$1&lt;År1,0,J48*(1-VLOOKUP($A49,[1]Hugst!$R$5:$W$9,MATCH(ROUNDUP((K$1)/10,0)*10,[1]Hugst!$R$4:$W$4,0))))</f>
        <v>786.88049302363584</v>
      </c>
      <c r="L49" s="168">
        <f ca="1">IF($C49-L$1&lt;År1,0,K48*(1-VLOOKUP($A49,[1]Hugst!$R$5:$W$9,MATCH(ROUNDUP((L$1)/10,0)*10,[1]Hugst!$R$4:$W$4,0))))</f>
        <v>789.90573657113418</v>
      </c>
      <c r="M49" s="168">
        <f ca="1">IF($C49-M$1&lt;År1,0,L48*(1-VLOOKUP($A49,[1]Hugst!$R$5:$W$9,MATCH(ROUNDUP((M$1)/10,0)*10,[1]Hugst!$R$4:$W$4,0))))</f>
        <v>792.94618234747031</v>
      </c>
      <c r="N49" s="168">
        <f ca="1">IF($C49-N$1&lt;År1,0,M48*(1-VLOOKUP($A49,[1]Hugst!$R$5:$W$9,MATCH(ROUNDUP((N$1)/10,0)*10,[1]Hugst!$R$4:$W$4,0))))</f>
        <v>796.00190674584883</v>
      </c>
      <c r="O49" s="168">
        <f ca="1">IF($C49-O$1&lt;År1,0,N48*(1-VLOOKUP($A49,[1]Hugst!$R$5:$W$9,MATCH(ROUNDUP((O$1)/10,0)*10,[1]Hugst!$R$4:$W$4,0))))</f>
        <v>799.07298654317856</v>
      </c>
      <c r="P49" s="168">
        <f ca="1">IF($C49-P$1&lt;År1,0,O48*(1-VLOOKUP($A49,[1]Hugst!$R$5:$W$9,MATCH(ROUNDUP((P$1)/10,0)*10,[1]Hugst!$R$4:$W$4,0))))</f>
        <v>802.15949890232878</v>
      </c>
      <c r="Q49" s="168">
        <f ca="1">IF($C49-Q$1&lt;År1,0,P48*(1-VLOOKUP($A49,[1]Hugst!$R$5:$W$9,MATCH(ROUNDUP((Q$1)/10,0)*10,[1]Hugst!$R$4:$W$4,0))))</f>
        <v>805.26152137380268</v>
      </c>
      <c r="R49" s="168">
        <f ca="1">IF($C49-R$1&lt;År1,0,Q48*(1-VLOOKUP($A49,[1]Hugst!$R$5:$W$9,MATCH(ROUNDUP((R$1)/10,0)*10,[1]Hugst!$R$4:$W$4,0))))</f>
        <v>808.37913189790561</v>
      </c>
      <c r="S49" s="168">
        <f ca="1">IF($C49-S$1&lt;År1,0,R48*(1-VLOOKUP($A49,[1]Hugst!$R$5:$W$9,MATCH(ROUNDUP((S$1)/10,0)*10,[1]Hugst!$R$4:$W$4,0))))</f>
        <v>811.51240880657861</v>
      </c>
      <c r="T49" s="168">
        <f ca="1">IF($C49-T$1&lt;År1,0,S48*(1-VLOOKUP($A49,[1]Hugst!$R$5:$W$9,MATCH(ROUNDUP((T$1)/10,0)*10,[1]Hugst!$R$4:$W$4,0))))</f>
        <v>814.66143082533381</v>
      </c>
      <c r="U49" s="168">
        <f ca="1">IF($C49-U$1&lt;År1,0,T48*(1-VLOOKUP($A49,[1]Hugst!$R$5:$W$9,MATCH(ROUNDUP((U$1)/10,0)*10,[1]Hugst!$R$4:$W$4,0))))</f>
        <v>817.82627707532083</v>
      </c>
      <c r="V49" s="168">
        <f ca="1">IF($C49-V$1&lt;År1,0,U48*(1-VLOOKUP($A49,[1]Hugst!$R$5:$W$9,MATCH(ROUNDUP((V$1)/10,0)*10,[1]Hugst!$R$4:$W$4,0))))</f>
        <v>821.00702707532037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8">
        <f ca="1">IF($C50-G$1&lt;År1,0,F49*(1-VLOOKUP($A50,[1]Hugst!$R$5:$W$9,MATCH(ROUNDUP((G$1)/10,0)*10,[1]Hugst!$R$4:$W$4,0))))</f>
        <v>771.97966159152497</v>
      </c>
      <c r="H50" s="168">
        <f ca="1">IF($C50-H$1&lt;År1,0,G49*(1-VLOOKUP($A50,[1]Hugst!$R$5:$W$9,MATCH(ROUNDUP((H$1)/10,0)*10,[1]Hugst!$R$4:$W$4,0))))</f>
        <v>774.93002658912087</v>
      </c>
      <c r="I50" s="168">
        <f ca="1">IF($C50-I$1&lt;År1,0,H49*(1-VLOOKUP($A50,[1]Hugst!$R$5:$W$9,MATCH(ROUNDUP((I$1)/10,0)*10,[1]Hugst!$R$4:$W$4,0))))</f>
        <v>777.89521754142993</v>
      </c>
      <c r="J50" s="168">
        <f ca="1">IF($C50-J$1&lt;År1,0,I49*(1-VLOOKUP($A50,[1]Hugst!$R$5:$W$9,MATCH(ROUNDUP((J$1)/10,0)*10,[1]Hugst!$R$4:$W$4,0))))</f>
        <v>780.87530895080931</v>
      </c>
      <c r="K50" s="168">
        <f ca="1">IF($C50-K$1&lt;År1,0,J49*(1-VLOOKUP($A50,[1]Hugst!$R$5:$W$9,MATCH(ROUNDUP((K$1)/10,0)*10,[1]Hugst!$R$4:$W$4,0))))</f>
        <v>783.870375693906</v>
      </c>
      <c r="L50" s="168">
        <f ca="1">IF($C50-L$1&lt;År1,0,K49*(1-VLOOKUP($A50,[1]Hugst!$R$5:$W$9,MATCH(ROUNDUP((L$1)/10,0)*10,[1]Hugst!$R$4:$W$4,0))))</f>
        <v>786.88049302363584</v>
      </c>
      <c r="M50" s="168">
        <f ca="1">IF($C50-M$1&lt;År1,0,L49*(1-VLOOKUP($A50,[1]Hugst!$R$5:$W$9,MATCH(ROUNDUP((M$1)/10,0)*10,[1]Hugst!$R$4:$W$4,0))))</f>
        <v>789.90573657113418</v>
      </c>
      <c r="N50" s="168">
        <f ca="1">IF($C50-N$1&lt;År1,0,M49*(1-VLOOKUP($A50,[1]Hugst!$R$5:$W$9,MATCH(ROUNDUP((N$1)/10,0)*10,[1]Hugst!$R$4:$W$4,0))))</f>
        <v>792.94618234747031</v>
      </c>
      <c r="O50" s="168">
        <f ca="1">IF($C50-O$1&lt;År1,0,N49*(1-VLOOKUP($A50,[1]Hugst!$R$5:$W$9,MATCH(ROUNDUP((O$1)/10,0)*10,[1]Hugst!$R$4:$W$4,0))))</f>
        <v>796.00190674584883</v>
      </c>
      <c r="P50" s="168">
        <f ca="1">IF($C50-P$1&lt;År1,0,O49*(1-VLOOKUP($A50,[1]Hugst!$R$5:$W$9,MATCH(ROUNDUP((P$1)/10,0)*10,[1]Hugst!$R$4:$W$4,0))))</f>
        <v>799.07298654317856</v>
      </c>
      <c r="Q50" s="168">
        <f ca="1">IF($C50-Q$1&lt;År1,0,P49*(1-VLOOKUP($A50,[1]Hugst!$R$5:$W$9,MATCH(ROUNDUP((Q$1)/10,0)*10,[1]Hugst!$R$4:$W$4,0))))</f>
        <v>802.15949890232878</v>
      </c>
      <c r="R50" s="168">
        <f ca="1">IF($C50-R$1&lt;År1,0,Q49*(1-VLOOKUP($A50,[1]Hugst!$R$5:$W$9,MATCH(ROUNDUP((R$1)/10,0)*10,[1]Hugst!$R$4:$W$4,0))))</f>
        <v>805.26152137380268</v>
      </c>
      <c r="S50" s="168">
        <f ca="1">IF($C50-S$1&lt;År1,0,R49*(1-VLOOKUP($A50,[1]Hugst!$R$5:$W$9,MATCH(ROUNDUP((S$1)/10,0)*10,[1]Hugst!$R$4:$W$4,0))))</f>
        <v>808.37913189790561</v>
      </c>
      <c r="T50" s="168">
        <f ca="1">IF($C50-T$1&lt;År1,0,S49*(1-VLOOKUP($A50,[1]Hugst!$R$5:$W$9,MATCH(ROUNDUP((T$1)/10,0)*10,[1]Hugst!$R$4:$W$4,0))))</f>
        <v>811.51240880657861</v>
      </c>
      <c r="U50" s="168">
        <f ca="1">IF($C50-U$1&lt;År1,0,T49*(1-VLOOKUP($A50,[1]Hugst!$R$5:$W$9,MATCH(ROUNDUP((U$1)/10,0)*10,[1]Hugst!$R$4:$W$4,0))))</f>
        <v>814.66143082533381</v>
      </c>
      <c r="V50" s="168">
        <f ca="1">IF($C50-V$1&lt;År1,0,U49*(1-VLOOKUP($A50,[1]Hugst!$R$5:$W$9,MATCH(ROUNDUP((V$1)/10,0)*10,[1]Hugst!$R$4:$W$4,0))))</f>
        <v>817.82627707532083</v>
      </c>
      <c r="W50" s="168">
        <f ca="1">IF($C50-W$1&lt;År1,0,V49*(1-VLOOKUP($A50,[1]Hugst!$R$5:$W$9,MATCH(ROUNDUP((W$1)/10,0)*10,[1]Hugst!$R$4:$W$4,0))))</f>
        <v>821.00702707532037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8">
        <f ca="1">IF($C51-G$1&lt;År1,0,F50*(1-VLOOKUP($A51,[1]Hugst!$R$5:$W$9,MATCH(ROUNDUP((G$1)/10,0)*10,[1]Hugst!$R$4:$W$4,0))))</f>
        <v>769.04404841895962</v>
      </c>
      <c r="H51" s="168">
        <f ca="1">IF($C51-H$1&lt;År1,0,G50*(1-VLOOKUP($A51,[1]Hugst!$R$5:$W$9,MATCH(ROUNDUP((H$1)/10,0)*10,[1]Hugst!$R$4:$W$4,0))))</f>
        <v>771.97966159152497</v>
      </c>
      <c r="I51" s="168">
        <f ca="1">IF($C51-I$1&lt;År1,0,H50*(1-VLOOKUP($A51,[1]Hugst!$R$5:$W$9,MATCH(ROUNDUP((I$1)/10,0)*10,[1]Hugst!$R$4:$W$4,0))))</f>
        <v>774.93002658912087</v>
      </c>
      <c r="J51" s="168">
        <f ca="1">IF($C51-J$1&lt;År1,0,I50*(1-VLOOKUP($A51,[1]Hugst!$R$5:$W$9,MATCH(ROUNDUP((J$1)/10,0)*10,[1]Hugst!$R$4:$W$4,0))))</f>
        <v>777.89521754142993</v>
      </c>
      <c r="K51" s="168">
        <f ca="1">IF($C51-K$1&lt;År1,0,J50*(1-VLOOKUP($A51,[1]Hugst!$R$5:$W$9,MATCH(ROUNDUP((K$1)/10,0)*10,[1]Hugst!$R$4:$W$4,0))))</f>
        <v>780.87530895080931</v>
      </c>
      <c r="L51" s="168">
        <f ca="1">IF($C51-L$1&lt;År1,0,K50*(1-VLOOKUP($A51,[1]Hugst!$R$5:$W$9,MATCH(ROUNDUP((L$1)/10,0)*10,[1]Hugst!$R$4:$W$4,0))))</f>
        <v>783.870375693906</v>
      </c>
      <c r="M51" s="168">
        <f ca="1">IF($C51-M$1&lt;År1,0,L50*(1-VLOOKUP($A51,[1]Hugst!$R$5:$W$9,MATCH(ROUNDUP((M$1)/10,0)*10,[1]Hugst!$R$4:$W$4,0))))</f>
        <v>786.88049302363584</v>
      </c>
      <c r="N51" s="168">
        <f ca="1">IF($C51-N$1&lt;År1,0,M50*(1-VLOOKUP($A51,[1]Hugst!$R$5:$W$9,MATCH(ROUNDUP((N$1)/10,0)*10,[1]Hugst!$R$4:$W$4,0))))</f>
        <v>789.90573657113418</v>
      </c>
      <c r="O51" s="168">
        <f ca="1">IF($C51-O$1&lt;År1,0,N50*(1-VLOOKUP($A51,[1]Hugst!$R$5:$W$9,MATCH(ROUNDUP((O$1)/10,0)*10,[1]Hugst!$R$4:$W$4,0))))</f>
        <v>792.94618234747031</v>
      </c>
      <c r="P51" s="168">
        <f ca="1">IF($C51-P$1&lt;År1,0,O50*(1-VLOOKUP($A51,[1]Hugst!$R$5:$W$9,MATCH(ROUNDUP((P$1)/10,0)*10,[1]Hugst!$R$4:$W$4,0))))</f>
        <v>796.00190674584883</v>
      </c>
      <c r="Q51" s="168">
        <f ca="1">IF($C51-Q$1&lt;År1,0,P50*(1-VLOOKUP($A51,[1]Hugst!$R$5:$W$9,MATCH(ROUNDUP((Q$1)/10,0)*10,[1]Hugst!$R$4:$W$4,0))))</f>
        <v>799.07298654317856</v>
      </c>
      <c r="R51" s="168">
        <f ca="1">IF($C51-R$1&lt;År1,0,Q50*(1-VLOOKUP($A51,[1]Hugst!$R$5:$W$9,MATCH(ROUNDUP((R$1)/10,0)*10,[1]Hugst!$R$4:$W$4,0))))</f>
        <v>802.15949890232878</v>
      </c>
      <c r="S51" s="168">
        <f ca="1">IF($C51-S$1&lt;År1,0,R50*(1-VLOOKUP($A51,[1]Hugst!$R$5:$W$9,MATCH(ROUNDUP((S$1)/10,0)*10,[1]Hugst!$R$4:$W$4,0))))</f>
        <v>805.26152137380268</v>
      </c>
      <c r="T51" s="168">
        <f ca="1">IF($C51-T$1&lt;År1,0,S50*(1-VLOOKUP($A51,[1]Hugst!$R$5:$W$9,MATCH(ROUNDUP((T$1)/10,0)*10,[1]Hugst!$R$4:$W$4,0))))</f>
        <v>808.37913189790561</v>
      </c>
      <c r="U51" s="168">
        <f ca="1">IF($C51-U$1&lt;År1,0,T50*(1-VLOOKUP($A51,[1]Hugst!$R$5:$W$9,MATCH(ROUNDUP((U$1)/10,0)*10,[1]Hugst!$R$4:$W$4,0))))</f>
        <v>811.51240880657861</v>
      </c>
      <c r="V51" s="168">
        <f ca="1">IF($C51-V$1&lt;År1,0,U50*(1-VLOOKUP($A51,[1]Hugst!$R$5:$W$9,MATCH(ROUNDUP((V$1)/10,0)*10,[1]Hugst!$R$4:$W$4,0))))</f>
        <v>814.66143082533381</v>
      </c>
      <c r="W51" s="168">
        <f ca="1">IF($C51-W$1&lt;År1,0,V50*(1-VLOOKUP($A51,[1]Hugst!$R$5:$W$9,MATCH(ROUNDUP((W$1)/10,0)*10,[1]Hugst!$R$4:$W$4,0))))</f>
        <v>817.82627707532083</v>
      </c>
      <c r="X51" s="168">
        <f ca="1">IF($C51-X$1&lt;År1,0,W50*(1-VLOOKUP($A51,[1]Hugst!$R$5:$W$9,MATCH(ROUNDUP((X$1)/10,0)*10,[1]Hugst!$R$4:$W$4,0))))</f>
        <v>821.00702707532037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8">
        <f ca="1">IF($C52-G$1&lt;År1,0,F51*(1-VLOOKUP($A52,[1]Hugst!$R$5:$W$9,MATCH(ROUNDUP((G$1)/10,0)*10,[1]Hugst!$R$4:$W$4,0))))</f>
        <v>766.12311331224851</v>
      </c>
      <c r="H52" s="168">
        <f ca="1">IF($C52-H$1&lt;År1,0,G51*(1-VLOOKUP($A52,[1]Hugst!$R$5:$W$9,MATCH(ROUNDUP((H$1)/10,0)*10,[1]Hugst!$R$4:$W$4,0))))</f>
        <v>769.04404841895962</v>
      </c>
      <c r="I52" s="168">
        <f ca="1">IF($C52-I$1&lt;År1,0,H51*(1-VLOOKUP($A52,[1]Hugst!$R$5:$W$9,MATCH(ROUNDUP((I$1)/10,0)*10,[1]Hugst!$R$4:$W$4,0))))</f>
        <v>771.97966159152497</v>
      </c>
      <c r="J52" s="168">
        <f ca="1">IF($C52-J$1&lt;År1,0,I51*(1-VLOOKUP($A52,[1]Hugst!$R$5:$W$9,MATCH(ROUNDUP((J$1)/10,0)*10,[1]Hugst!$R$4:$W$4,0))))</f>
        <v>774.93002658912087</v>
      </c>
      <c r="K52" s="168">
        <f ca="1">IF($C52-K$1&lt;År1,0,J51*(1-VLOOKUP($A52,[1]Hugst!$R$5:$W$9,MATCH(ROUNDUP((K$1)/10,0)*10,[1]Hugst!$R$4:$W$4,0))))</f>
        <v>777.89521754142993</v>
      </c>
      <c r="L52" s="168">
        <f ca="1">IF($C52-L$1&lt;År1,0,K51*(1-VLOOKUP($A52,[1]Hugst!$R$5:$W$9,MATCH(ROUNDUP((L$1)/10,0)*10,[1]Hugst!$R$4:$W$4,0))))</f>
        <v>780.87530895080931</v>
      </c>
      <c r="M52" s="168">
        <f ca="1">IF($C52-M$1&lt;År1,0,L51*(1-VLOOKUP($A52,[1]Hugst!$R$5:$W$9,MATCH(ROUNDUP((M$1)/10,0)*10,[1]Hugst!$R$4:$W$4,0))))</f>
        <v>783.870375693906</v>
      </c>
      <c r="N52" s="168">
        <f ca="1">IF($C52-N$1&lt;År1,0,M51*(1-VLOOKUP($A52,[1]Hugst!$R$5:$W$9,MATCH(ROUNDUP((N$1)/10,0)*10,[1]Hugst!$R$4:$W$4,0))))</f>
        <v>786.88049302363584</v>
      </c>
      <c r="O52" s="168">
        <f ca="1">IF($C52-O$1&lt;År1,0,N51*(1-VLOOKUP($A52,[1]Hugst!$R$5:$W$9,MATCH(ROUNDUP((O$1)/10,0)*10,[1]Hugst!$R$4:$W$4,0))))</f>
        <v>789.90573657113418</v>
      </c>
      <c r="P52" s="168">
        <f ca="1">IF($C52-P$1&lt;År1,0,O51*(1-VLOOKUP($A52,[1]Hugst!$R$5:$W$9,MATCH(ROUNDUP((P$1)/10,0)*10,[1]Hugst!$R$4:$W$4,0))))</f>
        <v>792.94618234747031</v>
      </c>
      <c r="Q52" s="168">
        <f ca="1">IF($C52-Q$1&lt;År1,0,P51*(1-VLOOKUP($A52,[1]Hugst!$R$5:$W$9,MATCH(ROUNDUP((Q$1)/10,0)*10,[1]Hugst!$R$4:$W$4,0))))</f>
        <v>796.00190674584883</v>
      </c>
      <c r="R52" s="168">
        <f ca="1">IF($C52-R$1&lt;År1,0,Q51*(1-VLOOKUP($A52,[1]Hugst!$R$5:$W$9,MATCH(ROUNDUP((R$1)/10,0)*10,[1]Hugst!$R$4:$W$4,0))))</f>
        <v>799.07298654317856</v>
      </c>
      <c r="S52" s="168">
        <f ca="1">IF($C52-S$1&lt;År1,0,R51*(1-VLOOKUP($A52,[1]Hugst!$R$5:$W$9,MATCH(ROUNDUP((S$1)/10,0)*10,[1]Hugst!$R$4:$W$4,0))))</f>
        <v>802.15949890232878</v>
      </c>
      <c r="T52" s="168">
        <f ca="1">IF($C52-T$1&lt;År1,0,S51*(1-VLOOKUP($A52,[1]Hugst!$R$5:$W$9,MATCH(ROUNDUP((T$1)/10,0)*10,[1]Hugst!$R$4:$W$4,0))))</f>
        <v>805.26152137380268</v>
      </c>
      <c r="U52" s="168">
        <f ca="1">IF($C52-U$1&lt;År1,0,T51*(1-VLOOKUP($A52,[1]Hugst!$R$5:$W$9,MATCH(ROUNDUP((U$1)/10,0)*10,[1]Hugst!$R$4:$W$4,0))))</f>
        <v>808.37913189790561</v>
      </c>
      <c r="V52" s="168">
        <f ca="1">IF($C52-V$1&lt;År1,0,U51*(1-VLOOKUP($A52,[1]Hugst!$R$5:$W$9,MATCH(ROUNDUP((V$1)/10,0)*10,[1]Hugst!$R$4:$W$4,0))))</f>
        <v>811.51240880657861</v>
      </c>
      <c r="W52" s="168">
        <f ca="1">IF($C52-W$1&lt;År1,0,V51*(1-VLOOKUP($A52,[1]Hugst!$R$5:$W$9,MATCH(ROUNDUP((W$1)/10,0)*10,[1]Hugst!$R$4:$W$4,0))))</f>
        <v>814.66143082533381</v>
      </c>
      <c r="X52" s="168">
        <f ca="1">IF($C52-X$1&lt;År1,0,W51*(1-VLOOKUP($A52,[1]Hugst!$R$5:$W$9,MATCH(ROUNDUP((X$1)/10,0)*10,[1]Hugst!$R$4:$W$4,0))))</f>
        <v>817.82627707532083</v>
      </c>
      <c r="Y52" s="168">
        <f ca="1">IF($C52-Y$1&lt;År1,0,X51*(1-VLOOKUP($A52,[1]Hugst!$R$5:$W$9,MATCH(ROUNDUP((Y$1)/10,0)*10,[1]Hugst!$R$4:$W$4,0))))</f>
        <v>821.00702707532037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8">
        <f ca="1">IF($C53-G$1&lt;År1,0,F52*(1-VLOOKUP($A53,[1]Hugst!$R$5:$W$9,MATCH(ROUNDUP((G$1)/10,0)*10,[1]Hugst!$R$4:$W$4,0))))</f>
        <v>763.21678288104818</v>
      </c>
      <c r="H53" s="168">
        <f ca="1">IF($C53-H$1&lt;År1,0,G52*(1-VLOOKUP($A53,[1]Hugst!$R$5:$W$9,MATCH(ROUNDUP((H$1)/10,0)*10,[1]Hugst!$R$4:$W$4,0))))</f>
        <v>766.12311331224851</v>
      </c>
      <c r="I53" s="168">
        <f ca="1">IF($C53-I$1&lt;År1,0,H52*(1-VLOOKUP($A53,[1]Hugst!$R$5:$W$9,MATCH(ROUNDUP((I$1)/10,0)*10,[1]Hugst!$R$4:$W$4,0))))</f>
        <v>769.04404841895962</v>
      </c>
      <c r="J53" s="168">
        <f ca="1">IF($C53-J$1&lt;År1,0,I52*(1-VLOOKUP($A53,[1]Hugst!$R$5:$W$9,MATCH(ROUNDUP((J$1)/10,0)*10,[1]Hugst!$R$4:$W$4,0))))</f>
        <v>771.97966159152497</v>
      </c>
      <c r="K53" s="168">
        <f ca="1">IF($C53-K$1&lt;År1,0,J52*(1-VLOOKUP($A53,[1]Hugst!$R$5:$W$9,MATCH(ROUNDUP((K$1)/10,0)*10,[1]Hugst!$R$4:$W$4,0))))</f>
        <v>774.93002658912087</v>
      </c>
      <c r="L53" s="168">
        <f ca="1">IF($C53-L$1&lt;År1,0,K52*(1-VLOOKUP($A53,[1]Hugst!$R$5:$W$9,MATCH(ROUNDUP((L$1)/10,0)*10,[1]Hugst!$R$4:$W$4,0))))</f>
        <v>777.89521754142993</v>
      </c>
      <c r="M53" s="168">
        <f ca="1">IF($C53-M$1&lt;År1,0,L52*(1-VLOOKUP($A53,[1]Hugst!$R$5:$W$9,MATCH(ROUNDUP((M$1)/10,0)*10,[1]Hugst!$R$4:$W$4,0))))</f>
        <v>780.87530895080931</v>
      </c>
      <c r="N53" s="168">
        <f ca="1">IF($C53-N$1&lt;År1,0,M52*(1-VLOOKUP($A53,[1]Hugst!$R$5:$W$9,MATCH(ROUNDUP((N$1)/10,0)*10,[1]Hugst!$R$4:$W$4,0))))</f>
        <v>783.870375693906</v>
      </c>
      <c r="O53" s="168">
        <f ca="1">IF($C53-O$1&lt;År1,0,N52*(1-VLOOKUP($A53,[1]Hugst!$R$5:$W$9,MATCH(ROUNDUP((O$1)/10,0)*10,[1]Hugst!$R$4:$W$4,0))))</f>
        <v>786.88049302363584</v>
      </c>
      <c r="P53" s="168">
        <f ca="1">IF($C53-P$1&lt;År1,0,O52*(1-VLOOKUP($A53,[1]Hugst!$R$5:$W$9,MATCH(ROUNDUP((P$1)/10,0)*10,[1]Hugst!$R$4:$W$4,0))))</f>
        <v>789.90573657113418</v>
      </c>
      <c r="Q53" s="168">
        <f ca="1">IF($C53-Q$1&lt;År1,0,P52*(1-VLOOKUP($A53,[1]Hugst!$R$5:$W$9,MATCH(ROUNDUP((Q$1)/10,0)*10,[1]Hugst!$R$4:$W$4,0))))</f>
        <v>792.94618234747031</v>
      </c>
      <c r="R53" s="168">
        <f ca="1">IF($C53-R$1&lt;År1,0,Q52*(1-VLOOKUP($A53,[1]Hugst!$R$5:$W$9,MATCH(ROUNDUP((R$1)/10,0)*10,[1]Hugst!$R$4:$W$4,0))))</f>
        <v>796.00190674584883</v>
      </c>
      <c r="S53" s="168">
        <f ca="1">IF($C53-S$1&lt;År1,0,R52*(1-VLOOKUP($A53,[1]Hugst!$R$5:$W$9,MATCH(ROUNDUP((S$1)/10,0)*10,[1]Hugst!$R$4:$W$4,0))))</f>
        <v>799.07298654317856</v>
      </c>
      <c r="T53" s="168">
        <f ca="1">IF($C53-T$1&lt;År1,0,S52*(1-VLOOKUP($A53,[1]Hugst!$R$5:$W$9,MATCH(ROUNDUP((T$1)/10,0)*10,[1]Hugst!$R$4:$W$4,0))))</f>
        <v>802.15949890232878</v>
      </c>
      <c r="U53" s="168">
        <f ca="1">IF($C53-U$1&lt;År1,0,T52*(1-VLOOKUP($A53,[1]Hugst!$R$5:$W$9,MATCH(ROUNDUP((U$1)/10,0)*10,[1]Hugst!$R$4:$W$4,0))))</f>
        <v>805.26152137380268</v>
      </c>
      <c r="V53" s="168">
        <f ca="1">IF($C53-V$1&lt;År1,0,U52*(1-VLOOKUP($A53,[1]Hugst!$R$5:$W$9,MATCH(ROUNDUP((V$1)/10,0)*10,[1]Hugst!$R$4:$W$4,0))))</f>
        <v>808.37913189790561</v>
      </c>
      <c r="W53" s="168">
        <f ca="1">IF($C53-W$1&lt;År1,0,V52*(1-VLOOKUP($A53,[1]Hugst!$R$5:$W$9,MATCH(ROUNDUP((W$1)/10,0)*10,[1]Hugst!$R$4:$W$4,0))))</f>
        <v>811.51240880657861</v>
      </c>
      <c r="X53" s="168">
        <f ca="1">IF($C53-X$1&lt;År1,0,W52*(1-VLOOKUP($A53,[1]Hugst!$R$5:$W$9,MATCH(ROUNDUP((X$1)/10,0)*10,[1]Hugst!$R$4:$W$4,0))))</f>
        <v>814.66143082533381</v>
      </c>
      <c r="Y53" s="168">
        <f ca="1">IF($C53-Y$1&lt;År1,0,X52*(1-VLOOKUP($A53,[1]Hugst!$R$5:$W$9,MATCH(ROUNDUP((Y$1)/10,0)*10,[1]Hugst!$R$4:$W$4,0))))</f>
        <v>817.82627707532083</v>
      </c>
      <c r="Z53" s="168">
        <f ca="1">IF($C53-Z$1&lt;År1,0,Y52*(1-VLOOKUP($A53,[1]Hugst!$R$5:$W$9,MATCH(ROUNDUP((Z$1)/10,0)*10,[1]Hugst!$R$4:$W$4,0))))</f>
        <v>821.00702707532037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8">
        <f ca="1">IF($C54-G$1&lt;År1,0,F53*(1-VLOOKUP($A54,[1]Hugst!$R$5:$W$9,MATCH(ROUNDUP((G$1)/10,0)*10,[1]Hugst!$R$4:$W$4,0))))</f>
        <v>760.32498410201447</v>
      </c>
      <c r="H54" s="168">
        <f ca="1">IF($C54-H$1&lt;År1,0,G53*(1-VLOOKUP($A54,[1]Hugst!$R$5:$W$9,MATCH(ROUNDUP((H$1)/10,0)*10,[1]Hugst!$R$4:$W$4,0))))</f>
        <v>763.21678288104818</v>
      </c>
      <c r="I54" s="168">
        <f ca="1">IF($C54-I$1&lt;År1,0,H53*(1-VLOOKUP($A54,[1]Hugst!$R$5:$W$9,MATCH(ROUNDUP((I$1)/10,0)*10,[1]Hugst!$R$4:$W$4,0))))</f>
        <v>766.12311331224851</v>
      </c>
      <c r="J54" s="168">
        <f ca="1">IF($C54-J$1&lt;År1,0,I53*(1-VLOOKUP($A54,[1]Hugst!$R$5:$W$9,MATCH(ROUNDUP((J$1)/10,0)*10,[1]Hugst!$R$4:$W$4,0))))</f>
        <v>769.04404841895962</v>
      </c>
      <c r="K54" s="168">
        <f ca="1">IF($C54-K$1&lt;År1,0,J53*(1-VLOOKUP($A54,[1]Hugst!$R$5:$W$9,MATCH(ROUNDUP((K$1)/10,0)*10,[1]Hugst!$R$4:$W$4,0))))</f>
        <v>771.97966159152497</v>
      </c>
      <c r="L54" s="168">
        <f ca="1">IF($C54-L$1&lt;År1,0,K53*(1-VLOOKUP($A54,[1]Hugst!$R$5:$W$9,MATCH(ROUNDUP((L$1)/10,0)*10,[1]Hugst!$R$4:$W$4,0))))</f>
        <v>774.93002658912087</v>
      </c>
      <c r="M54" s="168">
        <f ca="1">IF($C54-M$1&lt;År1,0,L53*(1-VLOOKUP($A54,[1]Hugst!$R$5:$W$9,MATCH(ROUNDUP((M$1)/10,0)*10,[1]Hugst!$R$4:$W$4,0))))</f>
        <v>777.89521754142993</v>
      </c>
      <c r="N54" s="168">
        <f ca="1">IF($C54-N$1&lt;År1,0,M53*(1-VLOOKUP($A54,[1]Hugst!$R$5:$W$9,MATCH(ROUNDUP((N$1)/10,0)*10,[1]Hugst!$R$4:$W$4,0))))</f>
        <v>780.87530895080931</v>
      </c>
      <c r="O54" s="168">
        <f ca="1">IF($C54-O$1&lt;År1,0,N53*(1-VLOOKUP($A54,[1]Hugst!$R$5:$W$9,MATCH(ROUNDUP((O$1)/10,0)*10,[1]Hugst!$R$4:$W$4,0))))</f>
        <v>783.870375693906</v>
      </c>
      <c r="P54" s="168">
        <f ca="1">IF($C54-P$1&lt;År1,0,O53*(1-VLOOKUP($A54,[1]Hugst!$R$5:$W$9,MATCH(ROUNDUP((P$1)/10,0)*10,[1]Hugst!$R$4:$W$4,0))))</f>
        <v>786.88049302363584</v>
      </c>
      <c r="Q54" s="168">
        <f ca="1">IF($C54-Q$1&lt;År1,0,P53*(1-VLOOKUP($A54,[1]Hugst!$R$5:$W$9,MATCH(ROUNDUP((Q$1)/10,0)*10,[1]Hugst!$R$4:$W$4,0))))</f>
        <v>789.90573657113418</v>
      </c>
      <c r="R54" s="168">
        <f ca="1">IF($C54-R$1&lt;År1,0,Q53*(1-VLOOKUP($A54,[1]Hugst!$R$5:$W$9,MATCH(ROUNDUP((R$1)/10,0)*10,[1]Hugst!$R$4:$W$4,0))))</f>
        <v>792.94618234747031</v>
      </c>
      <c r="S54" s="168">
        <f ca="1">IF($C54-S$1&lt;År1,0,R53*(1-VLOOKUP($A54,[1]Hugst!$R$5:$W$9,MATCH(ROUNDUP((S$1)/10,0)*10,[1]Hugst!$R$4:$W$4,0))))</f>
        <v>796.00190674584883</v>
      </c>
      <c r="T54" s="168">
        <f ca="1">IF($C54-T$1&lt;År1,0,S53*(1-VLOOKUP($A54,[1]Hugst!$R$5:$W$9,MATCH(ROUNDUP((T$1)/10,0)*10,[1]Hugst!$R$4:$W$4,0))))</f>
        <v>799.07298654317856</v>
      </c>
      <c r="U54" s="168">
        <f ca="1">IF($C54-U$1&lt;År1,0,T53*(1-VLOOKUP($A54,[1]Hugst!$R$5:$W$9,MATCH(ROUNDUP((U$1)/10,0)*10,[1]Hugst!$R$4:$W$4,0))))</f>
        <v>802.15949890232878</v>
      </c>
      <c r="V54" s="168">
        <f ca="1">IF($C54-V$1&lt;År1,0,U53*(1-VLOOKUP($A54,[1]Hugst!$R$5:$W$9,MATCH(ROUNDUP((V$1)/10,0)*10,[1]Hugst!$R$4:$W$4,0))))</f>
        <v>805.26152137380268</v>
      </c>
      <c r="W54" s="168">
        <f ca="1">IF($C54-W$1&lt;År1,0,V53*(1-VLOOKUP($A54,[1]Hugst!$R$5:$W$9,MATCH(ROUNDUP((W$1)/10,0)*10,[1]Hugst!$R$4:$W$4,0))))</f>
        <v>808.37913189790561</v>
      </c>
      <c r="X54" s="168">
        <f ca="1">IF($C54-X$1&lt;År1,0,W53*(1-VLOOKUP($A54,[1]Hugst!$R$5:$W$9,MATCH(ROUNDUP((X$1)/10,0)*10,[1]Hugst!$R$4:$W$4,0))))</f>
        <v>811.51240880657861</v>
      </c>
      <c r="Y54" s="168">
        <f ca="1">IF($C54-Y$1&lt;År1,0,X53*(1-VLOOKUP($A54,[1]Hugst!$R$5:$W$9,MATCH(ROUNDUP((Y$1)/10,0)*10,[1]Hugst!$R$4:$W$4,0))))</f>
        <v>814.66143082533381</v>
      </c>
      <c r="Z54" s="168">
        <f ca="1">IF($C54-Z$1&lt;År1,0,Y53*(1-VLOOKUP($A54,[1]Hugst!$R$5:$W$9,MATCH(ROUNDUP((Z$1)/10,0)*10,[1]Hugst!$R$4:$W$4,0))))</f>
        <v>817.82627707532083</v>
      </c>
      <c r="AA54" s="168">
        <f ca="1">IF($C54-AA$1&lt;År1,0,Z53*(1-VLOOKUP($A54,[1]Hugst!$R$5:$W$9,MATCH(ROUNDUP((AA$1)/10,0)*10,[1]Hugst!$R$4:$W$4,0))))</f>
        <v>821.00702707532037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8">
        <f ca="1">IF($C55-G$1&lt;År1,0,F54*(1-VLOOKUP($A55,[1]Hugst!$R$5:$W$9,MATCH(ROUNDUP((G$1)/10,0)*10,[1]Hugst!$R$4:$W$4,0))))</f>
        <v>757.44764431688168</v>
      </c>
      <c r="H55" s="168">
        <f ca="1">IF($C55-H$1&lt;År1,0,G54*(1-VLOOKUP($A55,[1]Hugst!$R$5:$W$9,MATCH(ROUNDUP((H$1)/10,0)*10,[1]Hugst!$R$4:$W$4,0))))</f>
        <v>760.32498410201447</v>
      </c>
      <c r="I55" s="168">
        <f ca="1">IF($C55-I$1&lt;År1,0,H54*(1-VLOOKUP($A55,[1]Hugst!$R$5:$W$9,MATCH(ROUNDUP((I$1)/10,0)*10,[1]Hugst!$R$4:$W$4,0))))</f>
        <v>763.21678288104818</v>
      </c>
      <c r="J55" s="168">
        <f ca="1">IF($C55-J$1&lt;År1,0,I54*(1-VLOOKUP($A55,[1]Hugst!$R$5:$W$9,MATCH(ROUNDUP((J$1)/10,0)*10,[1]Hugst!$R$4:$W$4,0))))</f>
        <v>766.12311331224851</v>
      </c>
      <c r="K55" s="168">
        <f ca="1">IF($C55-K$1&lt;År1,0,J54*(1-VLOOKUP($A55,[1]Hugst!$R$5:$W$9,MATCH(ROUNDUP((K$1)/10,0)*10,[1]Hugst!$R$4:$W$4,0))))</f>
        <v>769.04404841895962</v>
      </c>
      <c r="L55" s="168">
        <f ca="1">IF($C55-L$1&lt;År1,0,K54*(1-VLOOKUP($A55,[1]Hugst!$R$5:$W$9,MATCH(ROUNDUP((L$1)/10,0)*10,[1]Hugst!$R$4:$W$4,0))))</f>
        <v>771.97966159152497</v>
      </c>
      <c r="M55" s="168">
        <f ca="1">IF($C55-M$1&lt;År1,0,L54*(1-VLOOKUP($A55,[1]Hugst!$R$5:$W$9,MATCH(ROUNDUP((M$1)/10,0)*10,[1]Hugst!$R$4:$W$4,0))))</f>
        <v>774.93002658912087</v>
      </c>
      <c r="N55" s="168">
        <f ca="1">IF($C55-N$1&lt;År1,0,M54*(1-VLOOKUP($A55,[1]Hugst!$R$5:$W$9,MATCH(ROUNDUP((N$1)/10,0)*10,[1]Hugst!$R$4:$W$4,0))))</f>
        <v>777.89521754142993</v>
      </c>
      <c r="O55" s="168">
        <f ca="1">IF($C55-O$1&lt;År1,0,N54*(1-VLOOKUP($A55,[1]Hugst!$R$5:$W$9,MATCH(ROUNDUP((O$1)/10,0)*10,[1]Hugst!$R$4:$W$4,0))))</f>
        <v>780.87530895080931</v>
      </c>
      <c r="P55" s="168">
        <f ca="1">IF($C55-P$1&lt;År1,0,O54*(1-VLOOKUP($A55,[1]Hugst!$R$5:$W$9,MATCH(ROUNDUP((P$1)/10,0)*10,[1]Hugst!$R$4:$W$4,0))))</f>
        <v>783.870375693906</v>
      </c>
      <c r="Q55" s="168">
        <f ca="1">IF($C55-Q$1&lt;År1,0,P54*(1-VLOOKUP($A55,[1]Hugst!$R$5:$W$9,MATCH(ROUNDUP((Q$1)/10,0)*10,[1]Hugst!$R$4:$W$4,0))))</f>
        <v>786.88049302363584</v>
      </c>
      <c r="R55" s="168">
        <f ca="1">IF($C55-R$1&lt;År1,0,Q54*(1-VLOOKUP($A55,[1]Hugst!$R$5:$W$9,MATCH(ROUNDUP((R$1)/10,0)*10,[1]Hugst!$R$4:$W$4,0))))</f>
        <v>789.90573657113418</v>
      </c>
      <c r="S55" s="168">
        <f ca="1">IF($C55-S$1&lt;År1,0,R54*(1-VLOOKUP($A55,[1]Hugst!$R$5:$W$9,MATCH(ROUNDUP((S$1)/10,0)*10,[1]Hugst!$R$4:$W$4,0))))</f>
        <v>792.94618234747031</v>
      </c>
      <c r="T55" s="168">
        <f ca="1">IF($C55-T$1&lt;År1,0,S54*(1-VLOOKUP($A55,[1]Hugst!$R$5:$W$9,MATCH(ROUNDUP((T$1)/10,0)*10,[1]Hugst!$R$4:$W$4,0))))</f>
        <v>796.00190674584883</v>
      </c>
      <c r="U55" s="168">
        <f ca="1">IF($C55-U$1&lt;År1,0,T54*(1-VLOOKUP($A55,[1]Hugst!$R$5:$W$9,MATCH(ROUNDUP((U$1)/10,0)*10,[1]Hugst!$R$4:$W$4,0))))</f>
        <v>799.07298654317856</v>
      </c>
      <c r="V55" s="168">
        <f ca="1">IF($C55-V$1&lt;År1,0,U54*(1-VLOOKUP($A55,[1]Hugst!$R$5:$W$9,MATCH(ROUNDUP((V$1)/10,0)*10,[1]Hugst!$R$4:$W$4,0))))</f>
        <v>802.15949890232878</v>
      </c>
      <c r="W55" s="168">
        <f ca="1">IF($C55-W$1&lt;År1,0,V54*(1-VLOOKUP($A55,[1]Hugst!$R$5:$W$9,MATCH(ROUNDUP((W$1)/10,0)*10,[1]Hugst!$R$4:$W$4,0))))</f>
        <v>805.26152137380268</v>
      </c>
      <c r="X55" s="168">
        <f ca="1">IF($C55-X$1&lt;År1,0,W54*(1-VLOOKUP($A55,[1]Hugst!$R$5:$W$9,MATCH(ROUNDUP((X$1)/10,0)*10,[1]Hugst!$R$4:$W$4,0))))</f>
        <v>808.37913189790561</v>
      </c>
      <c r="Y55" s="168">
        <f ca="1">IF($C55-Y$1&lt;År1,0,X54*(1-VLOOKUP($A55,[1]Hugst!$R$5:$W$9,MATCH(ROUNDUP((Y$1)/10,0)*10,[1]Hugst!$R$4:$W$4,0))))</f>
        <v>811.51240880657861</v>
      </c>
      <c r="Z55" s="168">
        <f ca="1">IF($C55-Z$1&lt;År1,0,Y54*(1-VLOOKUP($A55,[1]Hugst!$R$5:$W$9,MATCH(ROUNDUP((Z$1)/10,0)*10,[1]Hugst!$R$4:$W$4,0))))</f>
        <v>814.66143082533381</v>
      </c>
      <c r="AA55" s="168">
        <f ca="1">IF($C55-AA$1&lt;År1,0,Z54*(1-VLOOKUP($A55,[1]Hugst!$R$5:$W$9,MATCH(ROUNDUP((AA$1)/10,0)*10,[1]Hugst!$R$4:$W$4,0))))</f>
        <v>817.82627707532083</v>
      </c>
      <c r="AB55" s="168">
        <f ca="1">IF($C55-AB$1&lt;År1,0,AA54*(1-VLOOKUP($A55,[1]Hugst!$R$5:$W$9,MATCH(ROUNDUP((AB$1)/10,0)*10,[1]Hugst!$R$4:$W$4,0))))</f>
        <v>821.00702707532037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8">
        <f ca="1">IF($C56-G$1&lt;År1,0,F55*(1-VLOOKUP($A56,[1]Hugst!$R$5:$W$9,MATCH(ROUNDUP((G$1)/10,0)*10,[1]Hugst!$R$4:$W$4,0))))</f>
        <v>754.58469123070176</v>
      </c>
      <c r="H56" s="168">
        <f ca="1">IF($C56-H$1&lt;År1,0,G55*(1-VLOOKUP($A56,[1]Hugst!$R$5:$W$9,MATCH(ROUNDUP((H$1)/10,0)*10,[1]Hugst!$R$4:$W$4,0))))</f>
        <v>757.44764431688168</v>
      </c>
      <c r="I56" s="168">
        <f ca="1">IF($C56-I$1&lt;År1,0,H55*(1-VLOOKUP($A56,[1]Hugst!$R$5:$W$9,MATCH(ROUNDUP((I$1)/10,0)*10,[1]Hugst!$R$4:$W$4,0))))</f>
        <v>760.32498410201447</v>
      </c>
      <c r="J56" s="168">
        <f ca="1">IF($C56-J$1&lt;År1,0,I55*(1-VLOOKUP($A56,[1]Hugst!$R$5:$W$9,MATCH(ROUNDUP((J$1)/10,0)*10,[1]Hugst!$R$4:$W$4,0))))</f>
        <v>763.21678288104818</v>
      </c>
      <c r="K56" s="168">
        <f ca="1">IF($C56-K$1&lt;År1,0,J55*(1-VLOOKUP($A56,[1]Hugst!$R$5:$W$9,MATCH(ROUNDUP((K$1)/10,0)*10,[1]Hugst!$R$4:$W$4,0))))</f>
        <v>766.12311331224851</v>
      </c>
      <c r="L56" s="168">
        <f ca="1">IF($C56-L$1&lt;År1,0,K55*(1-VLOOKUP($A56,[1]Hugst!$R$5:$W$9,MATCH(ROUNDUP((L$1)/10,0)*10,[1]Hugst!$R$4:$W$4,0))))</f>
        <v>769.04404841895962</v>
      </c>
      <c r="M56" s="168">
        <f ca="1">IF($C56-M$1&lt;År1,0,L55*(1-VLOOKUP($A56,[1]Hugst!$R$5:$W$9,MATCH(ROUNDUP((M$1)/10,0)*10,[1]Hugst!$R$4:$W$4,0))))</f>
        <v>771.97966159152497</v>
      </c>
      <c r="N56" s="168">
        <f ca="1">IF($C56-N$1&lt;År1,0,M55*(1-VLOOKUP($A56,[1]Hugst!$R$5:$W$9,MATCH(ROUNDUP((N$1)/10,0)*10,[1]Hugst!$R$4:$W$4,0))))</f>
        <v>774.93002658912087</v>
      </c>
      <c r="O56" s="168">
        <f ca="1">IF($C56-O$1&lt;År1,0,N55*(1-VLOOKUP($A56,[1]Hugst!$R$5:$W$9,MATCH(ROUNDUP((O$1)/10,0)*10,[1]Hugst!$R$4:$W$4,0))))</f>
        <v>777.89521754142993</v>
      </c>
      <c r="P56" s="168">
        <f ca="1">IF($C56-P$1&lt;År1,0,O55*(1-VLOOKUP($A56,[1]Hugst!$R$5:$W$9,MATCH(ROUNDUP((P$1)/10,0)*10,[1]Hugst!$R$4:$W$4,0))))</f>
        <v>780.87530895080931</v>
      </c>
      <c r="Q56" s="168">
        <f ca="1">IF($C56-Q$1&lt;År1,0,P55*(1-VLOOKUP($A56,[1]Hugst!$R$5:$W$9,MATCH(ROUNDUP((Q$1)/10,0)*10,[1]Hugst!$R$4:$W$4,0))))</f>
        <v>783.870375693906</v>
      </c>
      <c r="R56" s="168">
        <f ca="1">IF($C56-R$1&lt;År1,0,Q55*(1-VLOOKUP($A56,[1]Hugst!$R$5:$W$9,MATCH(ROUNDUP((R$1)/10,0)*10,[1]Hugst!$R$4:$W$4,0))))</f>
        <v>786.88049302363584</v>
      </c>
      <c r="S56" s="168">
        <f ca="1">IF($C56-S$1&lt;År1,0,R55*(1-VLOOKUP($A56,[1]Hugst!$R$5:$W$9,MATCH(ROUNDUP((S$1)/10,0)*10,[1]Hugst!$R$4:$W$4,0))))</f>
        <v>789.90573657113418</v>
      </c>
      <c r="T56" s="168">
        <f ca="1">IF($C56-T$1&lt;År1,0,S55*(1-VLOOKUP($A56,[1]Hugst!$R$5:$W$9,MATCH(ROUNDUP((T$1)/10,0)*10,[1]Hugst!$R$4:$W$4,0))))</f>
        <v>792.94618234747031</v>
      </c>
      <c r="U56" s="168">
        <f ca="1">IF($C56-U$1&lt;År1,0,T55*(1-VLOOKUP($A56,[1]Hugst!$R$5:$W$9,MATCH(ROUNDUP((U$1)/10,0)*10,[1]Hugst!$R$4:$W$4,0))))</f>
        <v>796.00190674584883</v>
      </c>
      <c r="V56" s="168">
        <f ca="1">IF($C56-V$1&lt;År1,0,U55*(1-VLOOKUP($A56,[1]Hugst!$R$5:$W$9,MATCH(ROUNDUP((V$1)/10,0)*10,[1]Hugst!$R$4:$W$4,0))))</f>
        <v>799.07298654317856</v>
      </c>
      <c r="W56" s="168">
        <f ca="1">IF($C56-W$1&lt;År1,0,V55*(1-VLOOKUP($A56,[1]Hugst!$R$5:$W$9,MATCH(ROUNDUP((W$1)/10,0)*10,[1]Hugst!$R$4:$W$4,0))))</f>
        <v>802.15949890232878</v>
      </c>
      <c r="X56" s="168">
        <f ca="1">IF($C56-X$1&lt;År1,0,W55*(1-VLOOKUP($A56,[1]Hugst!$R$5:$W$9,MATCH(ROUNDUP((X$1)/10,0)*10,[1]Hugst!$R$4:$W$4,0))))</f>
        <v>805.26152137380268</v>
      </c>
      <c r="Y56" s="168">
        <f ca="1">IF($C56-Y$1&lt;År1,0,X55*(1-VLOOKUP($A56,[1]Hugst!$R$5:$W$9,MATCH(ROUNDUP((Y$1)/10,0)*10,[1]Hugst!$R$4:$W$4,0))))</f>
        <v>808.37913189790561</v>
      </c>
      <c r="Z56" s="168">
        <f ca="1">IF($C56-Z$1&lt;År1,0,Y55*(1-VLOOKUP($A56,[1]Hugst!$R$5:$W$9,MATCH(ROUNDUP((Z$1)/10,0)*10,[1]Hugst!$R$4:$W$4,0))))</f>
        <v>811.51240880657861</v>
      </c>
      <c r="AA56" s="168">
        <f ca="1">IF($C56-AA$1&lt;År1,0,Z55*(1-VLOOKUP($A56,[1]Hugst!$R$5:$W$9,MATCH(ROUNDUP((AA$1)/10,0)*10,[1]Hugst!$R$4:$W$4,0))))</f>
        <v>814.66143082533381</v>
      </c>
      <c r="AB56" s="168">
        <f ca="1">IF($C56-AB$1&lt;År1,0,AA55*(1-VLOOKUP($A56,[1]Hugst!$R$5:$W$9,MATCH(ROUNDUP((AB$1)/10,0)*10,[1]Hugst!$R$4:$W$4,0))))</f>
        <v>817.82627707532083</v>
      </c>
      <c r="AC56" s="168">
        <f ca="1">IF($C56-AC$1&lt;År1,0,AB55*(1-VLOOKUP($A56,[1]Hugst!$R$5:$W$9,MATCH(ROUNDUP((AC$1)/10,0)*10,[1]Hugst!$R$4:$W$4,0))))</f>
        <v>821.00702707532037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8">
        <f ca="1">IF($C57-G$1&lt;År1,0,F56*(1-VLOOKUP($A57,[1]Hugst!$R$5:$W$9,MATCH(ROUNDUP((G$1)/10,0)*10,[1]Hugst!$R$4:$W$4,0))))</f>
        <v>751.7360529098944</v>
      </c>
      <c r="H57" s="168">
        <f ca="1">IF($C57-H$1&lt;År1,0,G56*(1-VLOOKUP($A57,[1]Hugst!$R$5:$W$9,MATCH(ROUNDUP((H$1)/10,0)*10,[1]Hugst!$R$4:$W$4,0))))</f>
        <v>754.58469123070176</v>
      </c>
      <c r="I57" s="168">
        <f ca="1">IF($C57-I$1&lt;År1,0,H56*(1-VLOOKUP($A57,[1]Hugst!$R$5:$W$9,MATCH(ROUNDUP((I$1)/10,0)*10,[1]Hugst!$R$4:$W$4,0))))</f>
        <v>757.44764431688168</v>
      </c>
      <c r="J57" s="168">
        <f ca="1">IF($C57-J$1&lt;År1,0,I56*(1-VLOOKUP($A57,[1]Hugst!$R$5:$W$9,MATCH(ROUNDUP((J$1)/10,0)*10,[1]Hugst!$R$4:$W$4,0))))</f>
        <v>760.32498410201447</v>
      </c>
      <c r="K57" s="168">
        <f ca="1">IF($C57-K$1&lt;År1,0,J56*(1-VLOOKUP($A57,[1]Hugst!$R$5:$W$9,MATCH(ROUNDUP((K$1)/10,0)*10,[1]Hugst!$R$4:$W$4,0))))</f>
        <v>763.21678288104818</v>
      </c>
      <c r="L57" s="168">
        <f ca="1">IF($C57-L$1&lt;År1,0,K56*(1-VLOOKUP($A57,[1]Hugst!$R$5:$W$9,MATCH(ROUNDUP((L$1)/10,0)*10,[1]Hugst!$R$4:$W$4,0))))</f>
        <v>766.12311331224851</v>
      </c>
      <c r="M57" s="168">
        <f ca="1">IF($C57-M$1&lt;År1,0,L56*(1-VLOOKUP($A57,[1]Hugst!$R$5:$W$9,MATCH(ROUNDUP((M$1)/10,0)*10,[1]Hugst!$R$4:$W$4,0))))</f>
        <v>769.04404841895962</v>
      </c>
      <c r="N57" s="168">
        <f ca="1">IF($C57-N$1&lt;År1,0,M56*(1-VLOOKUP($A57,[1]Hugst!$R$5:$W$9,MATCH(ROUNDUP((N$1)/10,0)*10,[1]Hugst!$R$4:$W$4,0))))</f>
        <v>771.97966159152497</v>
      </c>
      <c r="O57" s="168">
        <f ca="1">IF($C57-O$1&lt;År1,0,N56*(1-VLOOKUP($A57,[1]Hugst!$R$5:$W$9,MATCH(ROUNDUP((O$1)/10,0)*10,[1]Hugst!$R$4:$W$4,0))))</f>
        <v>774.93002658912087</v>
      </c>
      <c r="P57" s="168">
        <f ca="1">IF($C57-P$1&lt;År1,0,O56*(1-VLOOKUP($A57,[1]Hugst!$R$5:$W$9,MATCH(ROUNDUP((P$1)/10,0)*10,[1]Hugst!$R$4:$W$4,0))))</f>
        <v>777.89521754142993</v>
      </c>
      <c r="Q57" s="168">
        <f ca="1">IF($C57-Q$1&lt;År1,0,P56*(1-VLOOKUP($A57,[1]Hugst!$R$5:$W$9,MATCH(ROUNDUP((Q$1)/10,0)*10,[1]Hugst!$R$4:$W$4,0))))</f>
        <v>780.87530895080931</v>
      </c>
      <c r="R57" s="168">
        <f ca="1">IF($C57-R$1&lt;År1,0,Q56*(1-VLOOKUP($A57,[1]Hugst!$R$5:$W$9,MATCH(ROUNDUP((R$1)/10,0)*10,[1]Hugst!$R$4:$W$4,0))))</f>
        <v>783.870375693906</v>
      </c>
      <c r="S57" s="168">
        <f ca="1">IF($C57-S$1&lt;År1,0,R56*(1-VLOOKUP($A57,[1]Hugst!$R$5:$W$9,MATCH(ROUNDUP((S$1)/10,0)*10,[1]Hugst!$R$4:$W$4,0))))</f>
        <v>786.88049302363584</v>
      </c>
      <c r="T57" s="168">
        <f ca="1">IF($C57-T$1&lt;År1,0,S56*(1-VLOOKUP($A57,[1]Hugst!$R$5:$W$9,MATCH(ROUNDUP((T$1)/10,0)*10,[1]Hugst!$R$4:$W$4,0))))</f>
        <v>789.90573657113418</v>
      </c>
      <c r="U57" s="168">
        <f ca="1">IF($C57-U$1&lt;År1,0,T56*(1-VLOOKUP($A57,[1]Hugst!$R$5:$W$9,MATCH(ROUNDUP((U$1)/10,0)*10,[1]Hugst!$R$4:$W$4,0))))</f>
        <v>792.94618234747031</v>
      </c>
      <c r="V57" s="168">
        <f ca="1">IF($C57-V$1&lt;År1,0,U56*(1-VLOOKUP($A57,[1]Hugst!$R$5:$W$9,MATCH(ROUNDUP((V$1)/10,0)*10,[1]Hugst!$R$4:$W$4,0))))</f>
        <v>796.00190674584883</v>
      </c>
      <c r="W57" s="168">
        <f ca="1">IF($C57-W$1&lt;År1,0,V56*(1-VLOOKUP($A57,[1]Hugst!$R$5:$W$9,MATCH(ROUNDUP((W$1)/10,0)*10,[1]Hugst!$R$4:$W$4,0))))</f>
        <v>799.07298654317856</v>
      </c>
      <c r="X57" s="168">
        <f ca="1">IF($C57-X$1&lt;År1,0,W56*(1-VLOOKUP($A57,[1]Hugst!$R$5:$W$9,MATCH(ROUNDUP((X$1)/10,0)*10,[1]Hugst!$R$4:$W$4,0))))</f>
        <v>802.15949890232878</v>
      </c>
      <c r="Y57" s="168">
        <f ca="1">IF($C57-Y$1&lt;År1,0,X56*(1-VLOOKUP($A57,[1]Hugst!$R$5:$W$9,MATCH(ROUNDUP((Y$1)/10,0)*10,[1]Hugst!$R$4:$W$4,0))))</f>
        <v>805.26152137380268</v>
      </c>
      <c r="Z57" s="168">
        <f ca="1">IF($C57-Z$1&lt;År1,0,Y56*(1-VLOOKUP($A57,[1]Hugst!$R$5:$W$9,MATCH(ROUNDUP((Z$1)/10,0)*10,[1]Hugst!$R$4:$W$4,0))))</f>
        <v>808.37913189790561</v>
      </c>
      <c r="AA57" s="168">
        <f ca="1">IF($C57-AA$1&lt;År1,0,Z56*(1-VLOOKUP($A57,[1]Hugst!$R$5:$W$9,MATCH(ROUNDUP((AA$1)/10,0)*10,[1]Hugst!$R$4:$W$4,0))))</f>
        <v>811.51240880657861</v>
      </c>
      <c r="AB57" s="168">
        <f ca="1">IF($C57-AB$1&lt;År1,0,AA56*(1-VLOOKUP($A57,[1]Hugst!$R$5:$W$9,MATCH(ROUNDUP((AB$1)/10,0)*10,[1]Hugst!$R$4:$W$4,0))))</f>
        <v>814.66143082533381</v>
      </c>
      <c r="AC57" s="168">
        <f ca="1">IF($C57-AC$1&lt;År1,0,AB56*(1-VLOOKUP($A57,[1]Hugst!$R$5:$W$9,MATCH(ROUNDUP((AC$1)/10,0)*10,[1]Hugst!$R$4:$W$4,0))))</f>
        <v>817.82627707532083</v>
      </c>
      <c r="AD57" s="168">
        <f ca="1">IF($C57-AD$1&lt;År1,0,AC56*(1-VLOOKUP($A57,[1]Hugst!$R$5:$W$9,MATCH(ROUNDUP((AD$1)/10,0)*10,[1]Hugst!$R$4:$W$4,0))))</f>
        <v>821.00702707532037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8">
        <f ca="1">IF($C58-G$1&lt;År1,0,F57*(1-VLOOKUP($A58,[1]Hugst!$R$5:$W$9,MATCH(ROUNDUP((G$1)/10,0)*10,[1]Hugst!$R$4:$W$4,0))))</f>
        <v>748.90165778073356</v>
      </c>
      <c r="H58" s="168">
        <f ca="1">IF($C58-H$1&lt;År1,0,G57*(1-VLOOKUP($A58,[1]Hugst!$R$5:$W$9,MATCH(ROUNDUP((H$1)/10,0)*10,[1]Hugst!$R$4:$W$4,0))))</f>
        <v>751.7360529098944</v>
      </c>
      <c r="I58" s="168">
        <f ca="1">IF($C58-I$1&lt;År1,0,H57*(1-VLOOKUP($A58,[1]Hugst!$R$5:$W$9,MATCH(ROUNDUP((I$1)/10,0)*10,[1]Hugst!$R$4:$W$4,0))))</f>
        <v>754.58469123070176</v>
      </c>
      <c r="J58" s="168">
        <f ca="1">IF($C58-J$1&lt;År1,0,I57*(1-VLOOKUP($A58,[1]Hugst!$R$5:$W$9,MATCH(ROUNDUP((J$1)/10,0)*10,[1]Hugst!$R$4:$W$4,0))))</f>
        <v>757.44764431688168</v>
      </c>
      <c r="K58" s="168">
        <f ca="1">IF($C58-K$1&lt;År1,0,J57*(1-VLOOKUP($A58,[1]Hugst!$R$5:$W$9,MATCH(ROUNDUP((K$1)/10,0)*10,[1]Hugst!$R$4:$W$4,0))))</f>
        <v>760.32498410201447</v>
      </c>
      <c r="L58" s="168">
        <f ca="1">IF($C58-L$1&lt;År1,0,K57*(1-VLOOKUP($A58,[1]Hugst!$R$5:$W$9,MATCH(ROUNDUP((L$1)/10,0)*10,[1]Hugst!$R$4:$W$4,0))))</f>
        <v>763.21678288104818</v>
      </c>
      <c r="M58" s="168">
        <f ca="1">IF($C58-M$1&lt;År1,0,L57*(1-VLOOKUP($A58,[1]Hugst!$R$5:$W$9,MATCH(ROUNDUP((M$1)/10,0)*10,[1]Hugst!$R$4:$W$4,0))))</f>
        <v>766.12311331224851</v>
      </c>
      <c r="N58" s="168">
        <f ca="1">IF($C58-N$1&lt;År1,0,M57*(1-VLOOKUP($A58,[1]Hugst!$R$5:$W$9,MATCH(ROUNDUP((N$1)/10,0)*10,[1]Hugst!$R$4:$W$4,0))))</f>
        <v>769.04404841895962</v>
      </c>
      <c r="O58" s="168">
        <f ca="1">IF($C58-O$1&lt;År1,0,N57*(1-VLOOKUP($A58,[1]Hugst!$R$5:$W$9,MATCH(ROUNDUP((O$1)/10,0)*10,[1]Hugst!$R$4:$W$4,0))))</f>
        <v>771.97966159152497</v>
      </c>
      <c r="P58" s="168">
        <f ca="1">IF($C58-P$1&lt;År1,0,O57*(1-VLOOKUP($A58,[1]Hugst!$R$5:$W$9,MATCH(ROUNDUP((P$1)/10,0)*10,[1]Hugst!$R$4:$W$4,0))))</f>
        <v>774.93002658912087</v>
      </c>
      <c r="Q58" s="168">
        <f ca="1">IF($C58-Q$1&lt;År1,0,P57*(1-VLOOKUP($A58,[1]Hugst!$R$5:$W$9,MATCH(ROUNDUP((Q$1)/10,0)*10,[1]Hugst!$R$4:$W$4,0))))</f>
        <v>777.89521754142993</v>
      </c>
      <c r="R58" s="168">
        <f ca="1">IF($C58-R$1&lt;År1,0,Q57*(1-VLOOKUP($A58,[1]Hugst!$R$5:$W$9,MATCH(ROUNDUP((R$1)/10,0)*10,[1]Hugst!$R$4:$W$4,0))))</f>
        <v>780.87530895080931</v>
      </c>
      <c r="S58" s="168">
        <f ca="1">IF($C58-S$1&lt;År1,0,R57*(1-VLOOKUP($A58,[1]Hugst!$R$5:$W$9,MATCH(ROUNDUP((S$1)/10,0)*10,[1]Hugst!$R$4:$W$4,0))))</f>
        <v>783.870375693906</v>
      </c>
      <c r="T58" s="168">
        <f ca="1">IF($C58-T$1&lt;År1,0,S57*(1-VLOOKUP($A58,[1]Hugst!$R$5:$W$9,MATCH(ROUNDUP((T$1)/10,0)*10,[1]Hugst!$R$4:$W$4,0))))</f>
        <v>786.88049302363584</v>
      </c>
      <c r="U58" s="168">
        <f ca="1">IF($C58-U$1&lt;År1,0,T57*(1-VLOOKUP($A58,[1]Hugst!$R$5:$W$9,MATCH(ROUNDUP((U$1)/10,0)*10,[1]Hugst!$R$4:$W$4,0))))</f>
        <v>789.90573657113418</v>
      </c>
      <c r="V58" s="168">
        <f ca="1">IF($C58-V$1&lt;År1,0,U57*(1-VLOOKUP($A58,[1]Hugst!$R$5:$W$9,MATCH(ROUNDUP((V$1)/10,0)*10,[1]Hugst!$R$4:$W$4,0))))</f>
        <v>792.94618234747031</v>
      </c>
      <c r="W58" s="168">
        <f ca="1">IF($C58-W$1&lt;År1,0,V57*(1-VLOOKUP($A58,[1]Hugst!$R$5:$W$9,MATCH(ROUNDUP((W$1)/10,0)*10,[1]Hugst!$R$4:$W$4,0))))</f>
        <v>796.00190674584883</v>
      </c>
      <c r="X58" s="168">
        <f ca="1">IF($C58-X$1&lt;År1,0,W57*(1-VLOOKUP($A58,[1]Hugst!$R$5:$W$9,MATCH(ROUNDUP((X$1)/10,0)*10,[1]Hugst!$R$4:$W$4,0))))</f>
        <v>799.07298654317856</v>
      </c>
      <c r="Y58" s="168">
        <f ca="1">IF($C58-Y$1&lt;År1,0,X57*(1-VLOOKUP($A58,[1]Hugst!$R$5:$W$9,MATCH(ROUNDUP((Y$1)/10,0)*10,[1]Hugst!$R$4:$W$4,0))))</f>
        <v>802.15949890232878</v>
      </c>
      <c r="Z58" s="168">
        <f ca="1">IF($C58-Z$1&lt;År1,0,Y57*(1-VLOOKUP($A58,[1]Hugst!$R$5:$W$9,MATCH(ROUNDUP((Z$1)/10,0)*10,[1]Hugst!$R$4:$W$4,0))))</f>
        <v>805.26152137380268</v>
      </c>
      <c r="AA58" s="168">
        <f ca="1">IF($C58-AA$1&lt;År1,0,Z57*(1-VLOOKUP($A58,[1]Hugst!$R$5:$W$9,MATCH(ROUNDUP((AA$1)/10,0)*10,[1]Hugst!$R$4:$W$4,0))))</f>
        <v>808.37913189790561</v>
      </c>
      <c r="AB58" s="168">
        <f ca="1">IF($C58-AB$1&lt;År1,0,AA57*(1-VLOOKUP($A58,[1]Hugst!$R$5:$W$9,MATCH(ROUNDUP((AB$1)/10,0)*10,[1]Hugst!$R$4:$W$4,0))))</f>
        <v>811.51240880657861</v>
      </c>
      <c r="AC58" s="168">
        <f ca="1">IF($C58-AC$1&lt;År1,0,AB57*(1-VLOOKUP($A58,[1]Hugst!$R$5:$W$9,MATCH(ROUNDUP((AC$1)/10,0)*10,[1]Hugst!$R$4:$W$4,0))))</f>
        <v>814.66143082533381</v>
      </c>
      <c r="AD58" s="168">
        <f ca="1">IF($C58-AD$1&lt;År1,0,AC57*(1-VLOOKUP($A58,[1]Hugst!$R$5:$W$9,MATCH(ROUNDUP((AD$1)/10,0)*10,[1]Hugst!$R$4:$W$4,0))))</f>
        <v>817.82627707532083</v>
      </c>
      <c r="AE58" s="168">
        <f ca="1">IF($C58-AE$1&lt;År1,0,AD57*(1-VLOOKUP($A58,[1]Hugst!$R$5:$W$9,MATCH(ROUNDUP((AE$1)/10,0)*10,[1]Hugst!$R$4:$W$4,0))))</f>
        <v>821.00702707532037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8">
        <f ca="1">IF($C59-G$1&lt;År1,0,F58*(1-VLOOKUP($A59,[1]Hugst!$R$5:$W$9,MATCH(ROUNDUP((G$1)/10,0)*10,[1]Hugst!$R$4:$W$4,0))))</f>
        <v>746.08143462719386</v>
      </c>
      <c r="H59" s="168">
        <f ca="1">IF($C59-H$1&lt;År1,0,G58*(1-VLOOKUP($A59,[1]Hugst!$R$5:$W$9,MATCH(ROUNDUP((H$1)/10,0)*10,[1]Hugst!$R$4:$W$4,0))))</f>
        <v>748.90165778073356</v>
      </c>
      <c r="I59" s="168">
        <f ca="1">IF($C59-I$1&lt;År1,0,H58*(1-VLOOKUP($A59,[1]Hugst!$R$5:$W$9,MATCH(ROUNDUP((I$1)/10,0)*10,[1]Hugst!$R$4:$W$4,0))))</f>
        <v>751.7360529098944</v>
      </c>
      <c r="J59" s="168">
        <f ca="1">IF($C59-J$1&lt;År1,0,I58*(1-VLOOKUP($A59,[1]Hugst!$R$5:$W$9,MATCH(ROUNDUP((J$1)/10,0)*10,[1]Hugst!$R$4:$W$4,0))))</f>
        <v>754.58469123070176</v>
      </c>
      <c r="K59" s="168">
        <f ca="1">IF($C59-K$1&lt;År1,0,J58*(1-VLOOKUP($A59,[1]Hugst!$R$5:$W$9,MATCH(ROUNDUP((K$1)/10,0)*10,[1]Hugst!$R$4:$W$4,0))))</f>
        <v>757.44764431688168</v>
      </c>
      <c r="L59" s="168">
        <f ca="1">IF($C59-L$1&lt;År1,0,K58*(1-VLOOKUP($A59,[1]Hugst!$R$5:$W$9,MATCH(ROUNDUP((L$1)/10,0)*10,[1]Hugst!$R$4:$W$4,0))))</f>
        <v>760.32498410201447</v>
      </c>
      <c r="M59" s="168">
        <f ca="1">IF($C59-M$1&lt;År1,0,L58*(1-VLOOKUP($A59,[1]Hugst!$R$5:$W$9,MATCH(ROUNDUP((M$1)/10,0)*10,[1]Hugst!$R$4:$W$4,0))))</f>
        <v>763.21678288104818</v>
      </c>
      <c r="N59" s="168">
        <f ca="1">IF($C59-N$1&lt;År1,0,M58*(1-VLOOKUP($A59,[1]Hugst!$R$5:$W$9,MATCH(ROUNDUP((N$1)/10,0)*10,[1]Hugst!$R$4:$W$4,0))))</f>
        <v>766.12311331224851</v>
      </c>
      <c r="O59" s="168">
        <f ca="1">IF($C59-O$1&lt;År1,0,N58*(1-VLOOKUP($A59,[1]Hugst!$R$5:$W$9,MATCH(ROUNDUP((O$1)/10,0)*10,[1]Hugst!$R$4:$W$4,0))))</f>
        <v>769.04404841895962</v>
      </c>
      <c r="P59" s="168">
        <f ca="1">IF($C59-P$1&lt;År1,0,O58*(1-VLOOKUP($A59,[1]Hugst!$R$5:$W$9,MATCH(ROUNDUP((P$1)/10,0)*10,[1]Hugst!$R$4:$W$4,0))))</f>
        <v>771.97966159152497</v>
      </c>
      <c r="Q59" s="168">
        <f ca="1">IF($C59-Q$1&lt;År1,0,P58*(1-VLOOKUP($A59,[1]Hugst!$R$5:$W$9,MATCH(ROUNDUP((Q$1)/10,0)*10,[1]Hugst!$R$4:$W$4,0))))</f>
        <v>774.93002658912087</v>
      </c>
      <c r="R59" s="168">
        <f ca="1">IF($C59-R$1&lt;År1,0,Q58*(1-VLOOKUP($A59,[1]Hugst!$R$5:$W$9,MATCH(ROUNDUP((R$1)/10,0)*10,[1]Hugst!$R$4:$W$4,0))))</f>
        <v>777.89521754142993</v>
      </c>
      <c r="S59" s="168">
        <f ca="1">IF($C59-S$1&lt;År1,0,R58*(1-VLOOKUP($A59,[1]Hugst!$R$5:$W$9,MATCH(ROUNDUP((S$1)/10,0)*10,[1]Hugst!$R$4:$W$4,0))))</f>
        <v>780.87530895080931</v>
      </c>
      <c r="T59" s="168">
        <f ca="1">IF($C59-T$1&lt;År1,0,S58*(1-VLOOKUP($A59,[1]Hugst!$R$5:$W$9,MATCH(ROUNDUP((T$1)/10,0)*10,[1]Hugst!$R$4:$W$4,0))))</f>
        <v>783.870375693906</v>
      </c>
      <c r="U59" s="168">
        <f ca="1">IF($C59-U$1&lt;År1,0,T58*(1-VLOOKUP($A59,[1]Hugst!$R$5:$W$9,MATCH(ROUNDUP((U$1)/10,0)*10,[1]Hugst!$R$4:$W$4,0))))</f>
        <v>786.88049302363584</v>
      </c>
      <c r="V59" s="168">
        <f ca="1">IF($C59-V$1&lt;År1,0,U58*(1-VLOOKUP($A59,[1]Hugst!$R$5:$W$9,MATCH(ROUNDUP((V$1)/10,0)*10,[1]Hugst!$R$4:$W$4,0))))</f>
        <v>789.90573657113418</v>
      </c>
      <c r="W59" s="168">
        <f ca="1">IF($C59-W$1&lt;År1,0,V58*(1-VLOOKUP($A59,[1]Hugst!$R$5:$W$9,MATCH(ROUNDUP((W$1)/10,0)*10,[1]Hugst!$R$4:$W$4,0))))</f>
        <v>792.94618234747031</v>
      </c>
      <c r="X59" s="168">
        <f ca="1">IF($C59-X$1&lt;År1,0,W58*(1-VLOOKUP($A59,[1]Hugst!$R$5:$W$9,MATCH(ROUNDUP((X$1)/10,0)*10,[1]Hugst!$R$4:$W$4,0))))</f>
        <v>796.00190674584883</v>
      </c>
      <c r="Y59" s="168">
        <f ca="1">IF($C59-Y$1&lt;År1,0,X58*(1-VLOOKUP($A59,[1]Hugst!$R$5:$W$9,MATCH(ROUNDUP((Y$1)/10,0)*10,[1]Hugst!$R$4:$W$4,0))))</f>
        <v>799.07298654317856</v>
      </c>
      <c r="Z59" s="168">
        <f ca="1">IF($C59-Z$1&lt;År1,0,Y58*(1-VLOOKUP($A59,[1]Hugst!$R$5:$W$9,MATCH(ROUNDUP((Z$1)/10,0)*10,[1]Hugst!$R$4:$W$4,0))))</f>
        <v>802.15949890232878</v>
      </c>
      <c r="AA59" s="168">
        <f ca="1">IF($C59-AA$1&lt;År1,0,Z58*(1-VLOOKUP($A59,[1]Hugst!$R$5:$W$9,MATCH(ROUNDUP((AA$1)/10,0)*10,[1]Hugst!$R$4:$W$4,0))))</f>
        <v>805.26152137380268</v>
      </c>
      <c r="AB59" s="168">
        <f ca="1">IF($C59-AB$1&lt;År1,0,AA58*(1-VLOOKUP($A59,[1]Hugst!$R$5:$W$9,MATCH(ROUNDUP((AB$1)/10,0)*10,[1]Hugst!$R$4:$W$4,0))))</f>
        <v>808.37913189790561</v>
      </c>
      <c r="AC59" s="168">
        <f ca="1">IF($C59-AC$1&lt;År1,0,AB58*(1-VLOOKUP($A59,[1]Hugst!$R$5:$W$9,MATCH(ROUNDUP((AC$1)/10,0)*10,[1]Hugst!$R$4:$W$4,0))))</f>
        <v>811.51240880657861</v>
      </c>
      <c r="AD59" s="168">
        <f ca="1">IF($C59-AD$1&lt;År1,0,AC58*(1-VLOOKUP($A59,[1]Hugst!$R$5:$W$9,MATCH(ROUNDUP((AD$1)/10,0)*10,[1]Hugst!$R$4:$W$4,0))))</f>
        <v>814.66143082533381</v>
      </c>
      <c r="AE59" s="168">
        <f ca="1">IF($C59-AE$1&lt;År1,0,AD58*(1-VLOOKUP($A59,[1]Hugst!$R$5:$W$9,MATCH(ROUNDUP((AE$1)/10,0)*10,[1]Hugst!$R$4:$W$4,0))))</f>
        <v>817.82627707532083</v>
      </c>
      <c r="AF59" s="168">
        <f ca="1">IF($C59-AF$1&lt;År1,0,AE58*(1-VLOOKUP($A59,[1]Hugst!$R$5:$W$9,MATCH(ROUNDUP((AF$1)/10,0)*10,[1]Hugst!$R$4:$W$4,0))))</f>
        <v>821.00702707532037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8">
        <f ca="1">IF($C60-G$1&lt;År1,0,F59*(1-VLOOKUP($A60,[1]Hugst!$R$5:$W$9,MATCH(ROUNDUP((G$1)/10,0)*10,[1]Hugst!$R$4:$W$4,0))))</f>
        <v>743.27531258946624</v>
      </c>
      <c r="H60" s="168">
        <f ca="1">IF($C60-H$1&lt;År1,0,G59*(1-VLOOKUP($A60,[1]Hugst!$R$5:$W$9,MATCH(ROUNDUP((H$1)/10,0)*10,[1]Hugst!$R$4:$W$4,0))))</f>
        <v>746.08143462719386</v>
      </c>
      <c r="I60" s="168">
        <f ca="1">IF($C60-I$1&lt;År1,0,H59*(1-VLOOKUP($A60,[1]Hugst!$R$5:$W$9,MATCH(ROUNDUP((I$1)/10,0)*10,[1]Hugst!$R$4:$W$4,0))))</f>
        <v>748.90165778073356</v>
      </c>
      <c r="J60" s="168">
        <f ca="1">IF($C60-J$1&lt;År1,0,I59*(1-VLOOKUP($A60,[1]Hugst!$R$5:$W$9,MATCH(ROUNDUP((J$1)/10,0)*10,[1]Hugst!$R$4:$W$4,0))))</f>
        <v>751.7360529098944</v>
      </c>
      <c r="K60" s="168">
        <f ca="1">IF($C60-K$1&lt;År1,0,J59*(1-VLOOKUP($A60,[1]Hugst!$R$5:$W$9,MATCH(ROUNDUP((K$1)/10,0)*10,[1]Hugst!$R$4:$W$4,0))))</f>
        <v>754.58469123070176</v>
      </c>
      <c r="L60" s="168">
        <f ca="1">IF($C60-L$1&lt;År1,0,K59*(1-VLOOKUP($A60,[1]Hugst!$R$5:$W$9,MATCH(ROUNDUP((L$1)/10,0)*10,[1]Hugst!$R$4:$W$4,0))))</f>
        <v>757.44764431688168</v>
      </c>
      <c r="M60" s="168">
        <f ca="1">IF($C60-M$1&lt;År1,0,L59*(1-VLOOKUP($A60,[1]Hugst!$R$5:$W$9,MATCH(ROUNDUP((M$1)/10,0)*10,[1]Hugst!$R$4:$W$4,0))))</f>
        <v>760.32498410201447</v>
      </c>
      <c r="N60" s="168">
        <f ca="1">IF($C60-N$1&lt;År1,0,M59*(1-VLOOKUP($A60,[1]Hugst!$R$5:$W$9,MATCH(ROUNDUP((N$1)/10,0)*10,[1]Hugst!$R$4:$W$4,0))))</f>
        <v>763.21678288104818</v>
      </c>
      <c r="O60" s="168">
        <f ca="1">IF($C60-O$1&lt;År1,0,N59*(1-VLOOKUP($A60,[1]Hugst!$R$5:$W$9,MATCH(ROUNDUP((O$1)/10,0)*10,[1]Hugst!$R$4:$W$4,0))))</f>
        <v>766.12311331224851</v>
      </c>
      <c r="P60" s="168">
        <f ca="1">IF($C60-P$1&lt;År1,0,O59*(1-VLOOKUP($A60,[1]Hugst!$R$5:$W$9,MATCH(ROUNDUP((P$1)/10,0)*10,[1]Hugst!$R$4:$W$4,0))))</f>
        <v>769.04404841895962</v>
      </c>
      <c r="Q60" s="168">
        <f ca="1">IF($C60-Q$1&lt;År1,0,P59*(1-VLOOKUP($A60,[1]Hugst!$R$5:$W$9,MATCH(ROUNDUP((Q$1)/10,0)*10,[1]Hugst!$R$4:$W$4,0))))</f>
        <v>771.97966159152497</v>
      </c>
      <c r="R60" s="168">
        <f ca="1">IF($C60-R$1&lt;År1,0,Q59*(1-VLOOKUP($A60,[1]Hugst!$R$5:$W$9,MATCH(ROUNDUP((R$1)/10,0)*10,[1]Hugst!$R$4:$W$4,0))))</f>
        <v>774.93002658912087</v>
      </c>
      <c r="S60" s="168">
        <f ca="1">IF($C60-S$1&lt;År1,0,R59*(1-VLOOKUP($A60,[1]Hugst!$R$5:$W$9,MATCH(ROUNDUP((S$1)/10,0)*10,[1]Hugst!$R$4:$W$4,0))))</f>
        <v>777.89521754142993</v>
      </c>
      <c r="T60" s="168">
        <f ca="1">IF($C60-T$1&lt;År1,0,S59*(1-VLOOKUP($A60,[1]Hugst!$R$5:$W$9,MATCH(ROUNDUP((T$1)/10,0)*10,[1]Hugst!$R$4:$W$4,0))))</f>
        <v>780.87530895080931</v>
      </c>
      <c r="U60" s="168">
        <f ca="1">IF($C60-U$1&lt;År1,0,T59*(1-VLOOKUP($A60,[1]Hugst!$R$5:$W$9,MATCH(ROUNDUP((U$1)/10,0)*10,[1]Hugst!$R$4:$W$4,0))))</f>
        <v>783.870375693906</v>
      </c>
      <c r="V60" s="168">
        <f ca="1">IF($C60-V$1&lt;År1,0,U59*(1-VLOOKUP($A60,[1]Hugst!$R$5:$W$9,MATCH(ROUNDUP((V$1)/10,0)*10,[1]Hugst!$R$4:$W$4,0))))</f>
        <v>786.88049302363584</v>
      </c>
      <c r="W60" s="168">
        <f ca="1">IF($C60-W$1&lt;År1,0,V59*(1-VLOOKUP($A60,[1]Hugst!$R$5:$W$9,MATCH(ROUNDUP((W$1)/10,0)*10,[1]Hugst!$R$4:$W$4,0))))</f>
        <v>789.90573657113418</v>
      </c>
      <c r="X60" s="168">
        <f ca="1">IF($C60-X$1&lt;År1,0,W59*(1-VLOOKUP($A60,[1]Hugst!$R$5:$W$9,MATCH(ROUNDUP((X$1)/10,0)*10,[1]Hugst!$R$4:$W$4,0))))</f>
        <v>792.94618234747031</v>
      </c>
      <c r="Y60" s="168">
        <f ca="1">IF($C60-Y$1&lt;År1,0,X59*(1-VLOOKUP($A60,[1]Hugst!$R$5:$W$9,MATCH(ROUNDUP((Y$1)/10,0)*10,[1]Hugst!$R$4:$W$4,0))))</f>
        <v>796.00190674584883</v>
      </c>
      <c r="Z60" s="168">
        <f ca="1">IF($C60-Z$1&lt;År1,0,Y59*(1-VLOOKUP($A60,[1]Hugst!$R$5:$W$9,MATCH(ROUNDUP((Z$1)/10,0)*10,[1]Hugst!$R$4:$W$4,0))))</f>
        <v>799.07298654317856</v>
      </c>
      <c r="AA60" s="168">
        <f ca="1">IF($C60-AA$1&lt;År1,0,Z59*(1-VLOOKUP($A60,[1]Hugst!$R$5:$W$9,MATCH(ROUNDUP((AA$1)/10,0)*10,[1]Hugst!$R$4:$W$4,0))))</f>
        <v>802.15949890232878</v>
      </c>
      <c r="AB60" s="168">
        <f ca="1">IF($C60-AB$1&lt;År1,0,AA59*(1-VLOOKUP($A60,[1]Hugst!$R$5:$W$9,MATCH(ROUNDUP((AB$1)/10,0)*10,[1]Hugst!$R$4:$W$4,0))))</f>
        <v>805.26152137380268</v>
      </c>
      <c r="AC60" s="168">
        <f ca="1">IF($C60-AC$1&lt;År1,0,AB59*(1-VLOOKUP($A60,[1]Hugst!$R$5:$W$9,MATCH(ROUNDUP((AC$1)/10,0)*10,[1]Hugst!$R$4:$W$4,0))))</f>
        <v>808.37913189790561</v>
      </c>
      <c r="AD60" s="168">
        <f ca="1">IF($C60-AD$1&lt;År1,0,AC59*(1-VLOOKUP($A60,[1]Hugst!$R$5:$W$9,MATCH(ROUNDUP((AD$1)/10,0)*10,[1]Hugst!$R$4:$W$4,0))))</f>
        <v>811.51240880657861</v>
      </c>
      <c r="AE60" s="168">
        <f ca="1">IF($C60-AE$1&lt;År1,0,AD59*(1-VLOOKUP($A60,[1]Hugst!$R$5:$W$9,MATCH(ROUNDUP((AE$1)/10,0)*10,[1]Hugst!$R$4:$W$4,0))))</f>
        <v>814.66143082533381</v>
      </c>
      <c r="AF60" s="168">
        <f ca="1">IF($C60-AF$1&lt;År1,0,AE59*(1-VLOOKUP($A60,[1]Hugst!$R$5:$W$9,MATCH(ROUNDUP((AF$1)/10,0)*10,[1]Hugst!$R$4:$W$4,0))))</f>
        <v>817.82627707532083</v>
      </c>
      <c r="AG60" s="168">
        <f ca="1">IF($C60-AG$1&lt;År1,0,AF59*(1-VLOOKUP($A60,[1]Hugst!$R$5:$W$9,MATCH(ROUNDUP((AG$1)/10,0)*10,[1]Hugst!$R$4:$W$4,0))))</f>
        <v>821.00702707532037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8">
        <f ca="1">IF($C61-G$1&lt;År1,0,F60*(1-VLOOKUP($A61,[1]Hugst!$R$5:$W$9,MATCH(ROUNDUP((G$1)/10,0)*10,[1]Hugst!$R$4:$W$4,0))))</f>
        <v>740.48322116184795</v>
      </c>
      <c r="H61" s="168">
        <f ca="1">IF($C61-H$1&lt;År1,0,G60*(1-VLOOKUP($A61,[1]Hugst!$R$5:$W$9,MATCH(ROUNDUP((H$1)/10,0)*10,[1]Hugst!$R$4:$W$4,0))))</f>
        <v>743.27531258946624</v>
      </c>
      <c r="I61" s="168">
        <f ca="1">IF($C61-I$1&lt;År1,0,H60*(1-VLOOKUP($A61,[1]Hugst!$R$5:$W$9,MATCH(ROUNDUP((I$1)/10,0)*10,[1]Hugst!$R$4:$W$4,0))))</f>
        <v>746.08143462719386</v>
      </c>
      <c r="J61" s="168">
        <f ca="1">IF($C61-J$1&lt;År1,0,I60*(1-VLOOKUP($A61,[1]Hugst!$R$5:$W$9,MATCH(ROUNDUP((J$1)/10,0)*10,[1]Hugst!$R$4:$W$4,0))))</f>
        <v>748.90165778073356</v>
      </c>
      <c r="K61" s="168">
        <f ca="1">IF($C61-K$1&lt;År1,0,J60*(1-VLOOKUP($A61,[1]Hugst!$R$5:$W$9,MATCH(ROUNDUP((K$1)/10,0)*10,[1]Hugst!$R$4:$W$4,0))))</f>
        <v>751.7360529098944</v>
      </c>
      <c r="L61" s="168">
        <f ca="1">IF($C61-L$1&lt;År1,0,K60*(1-VLOOKUP($A61,[1]Hugst!$R$5:$W$9,MATCH(ROUNDUP((L$1)/10,0)*10,[1]Hugst!$R$4:$W$4,0))))</f>
        <v>754.58469123070176</v>
      </c>
      <c r="M61" s="168">
        <f ca="1">IF($C61-M$1&lt;År1,0,L60*(1-VLOOKUP($A61,[1]Hugst!$R$5:$W$9,MATCH(ROUNDUP((M$1)/10,0)*10,[1]Hugst!$R$4:$W$4,0))))</f>
        <v>757.44764431688168</v>
      </c>
      <c r="N61" s="168">
        <f ca="1">IF($C61-N$1&lt;År1,0,M60*(1-VLOOKUP($A61,[1]Hugst!$R$5:$W$9,MATCH(ROUNDUP((N$1)/10,0)*10,[1]Hugst!$R$4:$W$4,0))))</f>
        <v>760.32498410201447</v>
      </c>
      <c r="O61" s="168">
        <f ca="1">IF($C61-O$1&lt;År1,0,N60*(1-VLOOKUP($A61,[1]Hugst!$R$5:$W$9,MATCH(ROUNDUP((O$1)/10,0)*10,[1]Hugst!$R$4:$W$4,0))))</f>
        <v>763.21678288104818</v>
      </c>
      <c r="P61" s="168">
        <f ca="1">IF($C61-P$1&lt;År1,0,O60*(1-VLOOKUP($A61,[1]Hugst!$R$5:$W$9,MATCH(ROUNDUP((P$1)/10,0)*10,[1]Hugst!$R$4:$W$4,0))))</f>
        <v>766.12311331224851</v>
      </c>
      <c r="Q61" s="168">
        <f ca="1">IF($C61-Q$1&lt;År1,0,P60*(1-VLOOKUP($A61,[1]Hugst!$R$5:$W$9,MATCH(ROUNDUP((Q$1)/10,0)*10,[1]Hugst!$R$4:$W$4,0))))</f>
        <v>769.04404841895962</v>
      </c>
      <c r="R61" s="168">
        <f ca="1">IF($C61-R$1&lt;År1,0,Q60*(1-VLOOKUP($A61,[1]Hugst!$R$5:$W$9,MATCH(ROUNDUP((R$1)/10,0)*10,[1]Hugst!$R$4:$W$4,0))))</f>
        <v>771.97966159152497</v>
      </c>
      <c r="S61" s="168">
        <f ca="1">IF($C61-S$1&lt;År1,0,R60*(1-VLOOKUP($A61,[1]Hugst!$R$5:$W$9,MATCH(ROUNDUP((S$1)/10,0)*10,[1]Hugst!$R$4:$W$4,0))))</f>
        <v>774.93002658912087</v>
      </c>
      <c r="T61" s="168">
        <f ca="1">IF($C61-T$1&lt;År1,0,S60*(1-VLOOKUP($A61,[1]Hugst!$R$5:$W$9,MATCH(ROUNDUP((T$1)/10,0)*10,[1]Hugst!$R$4:$W$4,0))))</f>
        <v>777.89521754142993</v>
      </c>
      <c r="U61" s="168">
        <f ca="1">IF($C61-U$1&lt;År1,0,T60*(1-VLOOKUP($A61,[1]Hugst!$R$5:$W$9,MATCH(ROUNDUP((U$1)/10,0)*10,[1]Hugst!$R$4:$W$4,0))))</f>
        <v>780.87530895080931</v>
      </c>
      <c r="V61" s="168">
        <f ca="1">IF($C61-V$1&lt;År1,0,U60*(1-VLOOKUP($A61,[1]Hugst!$R$5:$W$9,MATCH(ROUNDUP((V$1)/10,0)*10,[1]Hugst!$R$4:$W$4,0))))</f>
        <v>783.870375693906</v>
      </c>
      <c r="W61" s="168">
        <f ca="1">IF($C61-W$1&lt;År1,0,V60*(1-VLOOKUP($A61,[1]Hugst!$R$5:$W$9,MATCH(ROUNDUP((W$1)/10,0)*10,[1]Hugst!$R$4:$W$4,0))))</f>
        <v>786.88049302363584</v>
      </c>
      <c r="X61" s="168">
        <f ca="1">IF($C61-X$1&lt;År1,0,W60*(1-VLOOKUP($A61,[1]Hugst!$R$5:$W$9,MATCH(ROUNDUP((X$1)/10,0)*10,[1]Hugst!$R$4:$W$4,0))))</f>
        <v>789.90573657113418</v>
      </c>
      <c r="Y61" s="168">
        <f ca="1">IF($C61-Y$1&lt;År1,0,X60*(1-VLOOKUP($A61,[1]Hugst!$R$5:$W$9,MATCH(ROUNDUP((Y$1)/10,0)*10,[1]Hugst!$R$4:$W$4,0))))</f>
        <v>792.94618234747031</v>
      </c>
      <c r="Z61" s="168">
        <f ca="1">IF($C61-Z$1&lt;År1,0,Y60*(1-VLOOKUP($A61,[1]Hugst!$R$5:$W$9,MATCH(ROUNDUP((Z$1)/10,0)*10,[1]Hugst!$R$4:$W$4,0))))</f>
        <v>796.00190674584883</v>
      </c>
      <c r="AA61" s="168">
        <f ca="1">IF($C61-AA$1&lt;År1,0,Z60*(1-VLOOKUP($A61,[1]Hugst!$R$5:$W$9,MATCH(ROUNDUP((AA$1)/10,0)*10,[1]Hugst!$R$4:$W$4,0))))</f>
        <v>799.07298654317856</v>
      </c>
      <c r="AB61" s="168">
        <f ca="1">IF($C61-AB$1&lt;År1,0,AA60*(1-VLOOKUP($A61,[1]Hugst!$R$5:$W$9,MATCH(ROUNDUP((AB$1)/10,0)*10,[1]Hugst!$R$4:$W$4,0))))</f>
        <v>802.15949890232878</v>
      </c>
      <c r="AC61" s="168">
        <f ca="1">IF($C61-AC$1&lt;År1,0,AB60*(1-VLOOKUP($A61,[1]Hugst!$R$5:$W$9,MATCH(ROUNDUP((AC$1)/10,0)*10,[1]Hugst!$R$4:$W$4,0))))</f>
        <v>805.26152137380268</v>
      </c>
      <c r="AD61" s="168">
        <f ca="1">IF($C61-AD$1&lt;År1,0,AC60*(1-VLOOKUP($A61,[1]Hugst!$R$5:$W$9,MATCH(ROUNDUP((AD$1)/10,0)*10,[1]Hugst!$R$4:$W$4,0))))</f>
        <v>808.37913189790561</v>
      </c>
      <c r="AE61" s="168">
        <f ca="1">IF($C61-AE$1&lt;År1,0,AD60*(1-VLOOKUP($A61,[1]Hugst!$R$5:$W$9,MATCH(ROUNDUP((AE$1)/10,0)*10,[1]Hugst!$R$4:$W$4,0))))</f>
        <v>811.51240880657861</v>
      </c>
      <c r="AF61" s="168">
        <f ca="1">IF($C61-AF$1&lt;År1,0,AE60*(1-VLOOKUP($A61,[1]Hugst!$R$5:$W$9,MATCH(ROUNDUP((AF$1)/10,0)*10,[1]Hugst!$R$4:$W$4,0))))</f>
        <v>814.66143082533381</v>
      </c>
      <c r="AG61" s="168">
        <f ca="1">IF($C61-AG$1&lt;År1,0,AF60*(1-VLOOKUP($A61,[1]Hugst!$R$5:$W$9,MATCH(ROUNDUP((AG$1)/10,0)*10,[1]Hugst!$R$4:$W$4,0))))</f>
        <v>817.82627707532083</v>
      </c>
      <c r="AH61" s="168">
        <f ca="1">IF($C61-AH$1&lt;År1,0,AG60*(1-VLOOKUP($A61,[1]Hugst!$R$5:$W$9,MATCH(ROUNDUP((AH$1)/10,0)*10,[1]Hugst!$R$4:$W$4,0))))</f>
        <v>821.00702707532037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8">
        <f ca="1">IF($C62-G$1&lt;År1,0,F61*(1-VLOOKUP($A62,[1]Hugst!$R$5:$W$9,MATCH(ROUNDUP((G$1)/10,0)*10,[1]Hugst!$R$4:$W$4,0))))</f>
        <v>737.70509019143287</v>
      </c>
      <c r="H62" s="168">
        <f ca="1">IF($C62-H$1&lt;År1,0,G61*(1-VLOOKUP($A62,[1]Hugst!$R$5:$W$9,MATCH(ROUNDUP((H$1)/10,0)*10,[1]Hugst!$R$4:$W$4,0))))</f>
        <v>740.48322116184795</v>
      </c>
      <c r="I62" s="168">
        <f ca="1">IF($C62-I$1&lt;År1,0,H61*(1-VLOOKUP($A62,[1]Hugst!$R$5:$W$9,MATCH(ROUNDUP((I$1)/10,0)*10,[1]Hugst!$R$4:$W$4,0))))</f>
        <v>743.27531258946624</v>
      </c>
      <c r="J62" s="168">
        <f ca="1">IF($C62-J$1&lt;År1,0,I61*(1-VLOOKUP($A62,[1]Hugst!$R$5:$W$9,MATCH(ROUNDUP((J$1)/10,0)*10,[1]Hugst!$R$4:$W$4,0))))</f>
        <v>746.08143462719386</v>
      </c>
      <c r="K62" s="168">
        <f ca="1">IF($C62-K$1&lt;År1,0,J61*(1-VLOOKUP($A62,[1]Hugst!$R$5:$W$9,MATCH(ROUNDUP((K$1)/10,0)*10,[1]Hugst!$R$4:$W$4,0))))</f>
        <v>748.90165778073356</v>
      </c>
      <c r="L62" s="168">
        <f ca="1">IF($C62-L$1&lt;År1,0,K61*(1-VLOOKUP($A62,[1]Hugst!$R$5:$W$9,MATCH(ROUNDUP((L$1)/10,0)*10,[1]Hugst!$R$4:$W$4,0))))</f>
        <v>751.7360529098944</v>
      </c>
      <c r="M62" s="168">
        <f ca="1">IF($C62-M$1&lt;År1,0,L61*(1-VLOOKUP($A62,[1]Hugst!$R$5:$W$9,MATCH(ROUNDUP((M$1)/10,0)*10,[1]Hugst!$R$4:$W$4,0))))</f>
        <v>754.58469123070176</v>
      </c>
      <c r="N62" s="168">
        <f ca="1">IF($C62-N$1&lt;År1,0,M61*(1-VLOOKUP($A62,[1]Hugst!$R$5:$W$9,MATCH(ROUNDUP((N$1)/10,0)*10,[1]Hugst!$R$4:$W$4,0))))</f>
        <v>757.44764431688168</v>
      </c>
      <c r="O62" s="168">
        <f ca="1">IF($C62-O$1&lt;År1,0,N61*(1-VLOOKUP($A62,[1]Hugst!$R$5:$W$9,MATCH(ROUNDUP((O$1)/10,0)*10,[1]Hugst!$R$4:$W$4,0))))</f>
        <v>760.32498410201447</v>
      </c>
      <c r="P62" s="168">
        <f ca="1">IF($C62-P$1&lt;År1,0,O61*(1-VLOOKUP($A62,[1]Hugst!$R$5:$W$9,MATCH(ROUNDUP((P$1)/10,0)*10,[1]Hugst!$R$4:$W$4,0))))</f>
        <v>763.21678288104818</v>
      </c>
      <c r="Q62" s="168">
        <f ca="1">IF($C62-Q$1&lt;År1,0,P61*(1-VLOOKUP($A62,[1]Hugst!$R$5:$W$9,MATCH(ROUNDUP((Q$1)/10,0)*10,[1]Hugst!$R$4:$W$4,0))))</f>
        <v>766.12311331224851</v>
      </c>
      <c r="R62" s="168">
        <f ca="1">IF($C62-R$1&lt;År1,0,Q61*(1-VLOOKUP($A62,[1]Hugst!$R$5:$W$9,MATCH(ROUNDUP((R$1)/10,0)*10,[1]Hugst!$R$4:$W$4,0))))</f>
        <v>769.04404841895962</v>
      </c>
      <c r="S62" s="168">
        <f ca="1">IF($C62-S$1&lt;År1,0,R61*(1-VLOOKUP($A62,[1]Hugst!$R$5:$W$9,MATCH(ROUNDUP((S$1)/10,0)*10,[1]Hugst!$R$4:$W$4,0))))</f>
        <v>771.97966159152497</v>
      </c>
      <c r="T62" s="168">
        <f ca="1">IF($C62-T$1&lt;År1,0,S61*(1-VLOOKUP($A62,[1]Hugst!$R$5:$W$9,MATCH(ROUNDUP((T$1)/10,0)*10,[1]Hugst!$R$4:$W$4,0))))</f>
        <v>774.93002658912087</v>
      </c>
      <c r="U62" s="168">
        <f ca="1">IF($C62-U$1&lt;År1,0,T61*(1-VLOOKUP($A62,[1]Hugst!$R$5:$W$9,MATCH(ROUNDUP((U$1)/10,0)*10,[1]Hugst!$R$4:$W$4,0))))</f>
        <v>777.89521754142993</v>
      </c>
      <c r="V62" s="168">
        <f ca="1">IF($C62-V$1&lt;År1,0,U61*(1-VLOOKUP($A62,[1]Hugst!$R$5:$W$9,MATCH(ROUNDUP((V$1)/10,0)*10,[1]Hugst!$R$4:$W$4,0))))</f>
        <v>780.87530895080931</v>
      </c>
      <c r="W62" s="168">
        <f ca="1">IF($C62-W$1&lt;År1,0,V61*(1-VLOOKUP($A62,[1]Hugst!$R$5:$W$9,MATCH(ROUNDUP((W$1)/10,0)*10,[1]Hugst!$R$4:$W$4,0))))</f>
        <v>783.870375693906</v>
      </c>
      <c r="X62" s="168">
        <f ca="1">IF($C62-X$1&lt;År1,0,W61*(1-VLOOKUP($A62,[1]Hugst!$R$5:$W$9,MATCH(ROUNDUP((X$1)/10,0)*10,[1]Hugst!$R$4:$W$4,0))))</f>
        <v>786.88049302363584</v>
      </c>
      <c r="Y62" s="168">
        <f ca="1">IF($C62-Y$1&lt;År1,0,X61*(1-VLOOKUP($A62,[1]Hugst!$R$5:$W$9,MATCH(ROUNDUP((Y$1)/10,0)*10,[1]Hugst!$R$4:$W$4,0))))</f>
        <v>789.90573657113418</v>
      </c>
      <c r="Z62" s="168">
        <f ca="1">IF($C62-Z$1&lt;År1,0,Y61*(1-VLOOKUP($A62,[1]Hugst!$R$5:$W$9,MATCH(ROUNDUP((Z$1)/10,0)*10,[1]Hugst!$R$4:$W$4,0))))</f>
        <v>792.94618234747031</v>
      </c>
      <c r="AA62" s="168">
        <f ca="1">IF($C62-AA$1&lt;År1,0,Z61*(1-VLOOKUP($A62,[1]Hugst!$R$5:$W$9,MATCH(ROUNDUP((AA$1)/10,0)*10,[1]Hugst!$R$4:$W$4,0))))</f>
        <v>796.00190674584883</v>
      </c>
      <c r="AB62" s="168">
        <f ca="1">IF($C62-AB$1&lt;År1,0,AA61*(1-VLOOKUP($A62,[1]Hugst!$R$5:$W$9,MATCH(ROUNDUP((AB$1)/10,0)*10,[1]Hugst!$R$4:$W$4,0))))</f>
        <v>799.07298654317856</v>
      </c>
      <c r="AC62" s="168">
        <f ca="1">IF($C62-AC$1&lt;År1,0,AB61*(1-VLOOKUP($A62,[1]Hugst!$R$5:$W$9,MATCH(ROUNDUP((AC$1)/10,0)*10,[1]Hugst!$R$4:$W$4,0))))</f>
        <v>802.15949890232878</v>
      </c>
      <c r="AD62" s="168">
        <f ca="1">IF($C62-AD$1&lt;År1,0,AC61*(1-VLOOKUP($A62,[1]Hugst!$R$5:$W$9,MATCH(ROUNDUP((AD$1)/10,0)*10,[1]Hugst!$R$4:$W$4,0))))</f>
        <v>805.26152137380268</v>
      </c>
      <c r="AE62" s="168">
        <f ca="1">IF($C62-AE$1&lt;År1,0,AD61*(1-VLOOKUP($A62,[1]Hugst!$R$5:$W$9,MATCH(ROUNDUP((AE$1)/10,0)*10,[1]Hugst!$R$4:$W$4,0))))</f>
        <v>808.37913189790561</v>
      </c>
      <c r="AF62" s="168">
        <f ca="1">IF($C62-AF$1&lt;År1,0,AE61*(1-VLOOKUP($A62,[1]Hugst!$R$5:$W$9,MATCH(ROUNDUP((AF$1)/10,0)*10,[1]Hugst!$R$4:$W$4,0))))</f>
        <v>811.51240880657861</v>
      </c>
      <c r="AG62" s="168">
        <f ca="1">IF($C62-AG$1&lt;År1,0,AF61*(1-VLOOKUP($A62,[1]Hugst!$R$5:$W$9,MATCH(ROUNDUP((AG$1)/10,0)*10,[1]Hugst!$R$4:$W$4,0))))</f>
        <v>814.66143082533381</v>
      </c>
      <c r="AH62" s="168">
        <f ca="1">IF($C62-AH$1&lt;År1,0,AG61*(1-VLOOKUP($A62,[1]Hugst!$R$5:$W$9,MATCH(ROUNDUP((AH$1)/10,0)*10,[1]Hugst!$R$4:$W$4,0))))</f>
        <v>817.82627707532083</v>
      </c>
      <c r="AI62" s="168">
        <f ca="1">IF($C62-AI$1&lt;År1,0,AH61*(1-VLOOKUP($A62,[1]Hugst!$R$5:$W$9,MATCH(ROUNDUP((AI$1)/10,0)*10,[1]Hugst!$R$4:$W$4,0))))</f>
        <v>821.00702707532037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8">
        <f t="shared" ca="1" si="0"/>
        <v>2.70757636588678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8">
        <f ca="1">IF($C63-G$1&lt;År1,0,F62*(1-VLOOKUP($A63,[1]Hugst!$R$5:$W$9,MATCH(ROUNDUP((G$1)/10,0)*10,[1]Hugst!$R$4:$W$4,0))))</f>
        <v>734.94084987587053</v>
      </c>
      <c r="H63" s="168">
        <f ca="1">IF($C63-H$1&lt;År1,0,G62*(1-VLOOKUP($A63,[1]Hugst!$R$5:$W$9,MATCH(ROUNDUP((H$1)/10,0)*10,[1]Hugst!$R$4:$W$4,0))))</f>
        <v>737.70509019143287</v>
      </c>
      <c r="I63" s="168">
        <f ca="1">IF($C63-I$1&lt;År1,0,H62*(1-VLOOKUP($A63,[1]Hugst!$R$5:$W$9,MATCH(ROUNDUP((I$1)/10,0)*10,[1]Hugst!$R$4:$W$4,0))))</f>
        <v>740.48322116184795</v>
      </c>
      <c r="J63" s="168">
        <f ca="1">IF($C63-J$1&lt;År1,0,I62*(1-VLOOKUP($A63,[1]Hugst!$R$5:$W$9,MATCH(ROUNDUP((J$1)/10,0)*10,[1]Hugst!$R$4:$W$4,0))))</f>
        <v>743.27531258946624</v>
      </c>
      <c r="K63" s="168">
        <f ca="1">IF($C63-K$1&lt;År1,0,J62*(1-VLOOKUP($A63,[1]Hugst!$R$5:$W$9,MATCH(ROUNDUP((K$1)/10,0)*10,[1]Hugst!$R$4:$W$4,0))))</f>
        <v>746.08143462719386</v>
      </c>
      <c r="L63" s="168">
        <f ca="1">IF($C63-L$1&lt;År1,0,K62*(1-VLOOKUP($A63,[1]Hugst!$R$5:$W$9,MATCH(ROUNDUP((L$1)/10,0)*10,[1]Hugst!$R$4:$W$4,0))))</f>
        <v>748.90165778073356</v>
      </c>
      <c r="M63" s="168">
        <f ca="1">IF($C63-M$1&lt;År1,0,L62*(1-VLOOKUP($A63,[1]Hugst!$R$5:$W$9,MATCH(ROUNDUP((M$1)/10,0)*10,[1]Hugst!$R$4:$W$4,0))))</f>
        <v>751.7360529098944</v>
      </c>
      <c r="N63" s="168">
        <f ca="1">IF($C63-N$1&lt;År1,0,M62*(1-VLOOKUP($A63,[1]Hugst!$R$5:$W$9,MATCH(ROUNDUP((N$1)/10,0)*10,[1]Hugst!$R$4:$W$4,0))))</f>
        <v>754.58469123070176</v>
      </c>
      <c r="O63" s="168">
        <f ca="1">IF($C63-O$1&lt;År1,0,N62*(1-VLOOKUP($A63,[1]Hugst!$R$5:$W$9,MATCH(ROUNDUP((O$1)/10,0)*10,[1]Hugst!$R$4:$W$4,0))))</f>
        <v>757.44764431688168</v>
      </c>
      <c r="P63" s="168">
        <f ca="1">IF($C63-P$1&lt;År1,0,O62*(1-VLOOKUP($A63,[1]Hugst!$R$5:$W$9,MATCH(ROUNDUP((P$1)/10,0)*10,[1]Hugst!$R$4:$W$4,0))))</f>
        <v>760.32498410201447</v>
      </c>
      <c r="Q63" s="168">
        <f ca="1">IF($C63-Q$1&lt;År1,0,P62*(1-VLOOKUP($A63,[1]Hugst!$R$5:$W$9,MATCH(ROUNDUP((Q$1)/10,0)*10,[1]Hugst!$R$4:$W$4,0))))</f>
        <v>763.21678288104818</v>
      </c>
      <c r="R63" s="168">
        <f ca="1">IF($C63-R$1&lt;År1,0,Q62*(1-VLOOKUP($A63,[1]Hugst!$R$5:$W$9,MATCH(ROUNDUP((R$1)/10,0)*10,[1]Hugst!$R$4:$W$4,0))))</f>
        <v>766.12311331224851</v>
      </c>
      <c r="S63" s="168">
        <f ca="1">IF($C63-S$1&lt;År1,0,R62*(1-VLOOKUP($A63,[1]Hugst!$R$5:$W$9,MATCH(ROUNDUP((S$1)/10,0)*10,[1]Hugst!$R$4:$W$4,0))))</f>
        <v>769.04404841895962</v>
      </c>
      <c r="T63" s="168">
        <f ca="1">IF($C63-T$1&lt;År1,0,S62*(1-VLOOKUP($A63,[1]Hugst!$R$5:$W$9,MATCH(ROUNDUP((T$1)/10,0)*10,[1]Hugst!$R$4:$W$4,0))))</f>
        <v>771.97966159152497</v>
      </c>
      <c r="U63" s="168">
        <f ca="1">IF($C63-U$1&lt;År1,0,T62*(1-VLOOKUP($A63,[1]Hugst!$R$5:$W$9,MATCH(ROUNDUP((U$1)/10,0)*10,[1]Hugst!$R$4:$W$4,0))))</f>
        <v>774.93002658912087</v>
      </c>
      <c r="V63" s="168">
        <f ca="1">IF($C63-V$1&lt;År1,0,U62*(1-VLOOKUP($A63,[1]Hugst!$R$5:$W$9,MATCH(ROUNDUP((V$1)/10,0)*10,[1]Hugst!$R$4:$W$4,0))))</f>
        <v>777.89521754142993</v>
      </c>
      <c r="W63" s="168">
        <f ca="1">IF($C63-W$1&lt;År1,0,V62*(1-VLOOKUP($A63,[1]Hugst!$R$5:$W$9,MATCH(ROUNDUP((W$1)/10,0)*10,[1]Hugst!$R$4:$W$4,0))))</f>
        <v>780.87530895080931</v>
      </c>
      <c r="X63" s="168">
        <f ca="1">IF($C63-X$1&lt;År1,0,W62*(1-VLOOKUP($A63,[1]Hugst!$R$5:$W$9,MATCH(ROUNDUP((X$1)/10,0)*10,[1]Hugst!$R$4:$W$4,0))))</f>
        <v>783.870375693906</v>
      </c>
      <c r="Y63" s="168">
        <f ca="1">IF($C63-Y$1&lt;År1,0,X62*(1-VLOOKUP($A63,[1]Hugst!$R$5:$W$9,MATCH(ROUNDUP((Y$1)/10,0)*10,[1]Hugst!$R$4:$W$4,0))))</f>
        <v>786.88049302363584</v>
      </c>
      <c r="Z63" s="168">
        <f ca="1">IF($C63-Z$1&lt;År1,0,Y62*(1-VLOOKUP($A63,[1]Hugst!$R$5:$W$9,MATCH(ROUNDUP((Z$1)/10,0)*10,[1]Hugst!$R$4:$W$4,0))))</f>
        <v>789.90573657113418</v>
      </c>
      <c r="AA63" s="168">
        <f ca="1">IF($C63-AA$1&lt;År1,0,Z62*(1-VLOOKUP($A63,[1]Hugst!$R$5:$W$9,MATCH(ROUNDUP((AA$1)/10,0)*10,[1]Hugst!$R$4:$W$4,0))))</f>
        <v>792.94618234747031</v>
      </c>
      <c r="AB63" s="168">
        <f ca="1">IF($C63-AB$1&lt;År1,0,AA62*(1-VLOOKUP($A63,[1]Hugst!$R$5:$W$9,MATCH(ROUNDUP((AB$1)/10,0)*10,[1]Hugst!$R$4:$W$4,0))))</f>
        <v>796.00190674584883</v>
      </c>
      <c r="AC63" s="168">
        <f ca="1">IF($C63-AC$1&lt;År1,0,AB62*(1-VLOOKUP($A63,[1]Hugst!$R$5:$W$9,MATCH(ROUNDUP((AC$1)/10,0)*10,[1]Hugst!$R$4:$W$4,0))))</f>
        <v>799.07298654317856</v>
      </c>
      <c r="AD63" s="168">
        <f ca="1">IF($C63-AD$1&lt;År1,0,AC62*(1-VLOOKUP($A63,[1]Hugst!$R$5:$W$9,MATCH(ROUNDUP((AD$1)/10,0)*10,[1]Hugst!$R$4:$W$4,0))))</f>
        <v>802.15949890232878</v>
      </c>
      <c r="AE63" s="168">
        <f ca="1">IF($C63-AE$1&lt;År1,0,AD62*(1-VLOOKUP($A63,[1]Hugst!$R$5:$W$9,MATCH(ROUNDUP((AE$1)/10,0)*10,[1]Hugst!$R$4:$W$4,0))))</f>
        <v>805.26152137380268</v>
      </c>
      <c r="AF63" s="168">
        <f ca="1">IF($C63-AF$1&lt;År1,0,AE62*(1-VLOOKUP($A63,[1]Hugst!$R$5:$W$9,MATCH(ROUNDUP((AF$1)/10,0)*10,[1]Hugst!$R$4:$W$4,0))))</f>
        <v>808.37913189790561</v>
      </c>
      <c r="AG63" s="168">
        <f ca="1">IF($C63-AG$1&lt;År1,0,AF62*(1-VLOOKUP($A63,[1]Hugst!$R$5:$W$9,MATCH(ROUNDUP((AG$1)/10,0)*10,[1]Hugst!$R$4:$W$4,0))))</f>
        <v>811.51240880657861</v>
      </c>
      <c r="AH63" s="168">
        <f ca="1">IF($C63-AH$1&lt;År1,0,AG62*(1-VLOOKUP($A63,[1]Hugst!$R$5:$W$9,MATCH(ROUNDUP((AH$1)/10,0)*10,[1]Hugst!$R$4:$W$4,0))))</f>
        <v>814.66143082533381</v>
      </c>
      <c r="AI63" s="168">
        <f ca="1">IF($C63-AI$1&lt;År1,0,AH62*(1-VLOOKUP($A63,[1]Hugst!$R$5:$W$9,MATCH(ROUNDUP((AI$1)/10,0)*10,[1]Hugst!$R$4:$W$4,0))))</f>
        <v>817.82627707532083</v>
      </c>
      <c r="AJ63" s="168">
        <f ca="1">IF($C63-AJ$1&lt;År1,0,AI62*(1-VLOOKUP($A63,[1]Hugst!$R$5:$W$9,MATCH(ROUNDUP((AJ$1)/10,0)*10,[1]Hugst!$R$4:$W$4,0))))</f>
        <v>818.2994507094337</v>
      </c>
      <c r="AL63" s="168">
        <f ca="1">SUM(F63:AJ63)</f>
        <v>24041.220505714817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tabSelected="1"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321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236872.5084400234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328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329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2802589.9232048667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5767099.8210406303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2083345.8918383988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1926978.2416687761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52868.994212030084</v>
      </c>
      <c r="E47" s="133">
        <f>SUMIFS('Resultater - Vestdanmark'!J$3:J$504,'Resultater - Vestdanmark'!$F$3:$F$504,$A47)/SUMIFS('Resultater - Danmark'!J$3:J$504,'Resultater - Danmark'!$F$3:$F$504,$A47)*E20</f>
        <v>52543.907435919093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23065.005787969905</v>
      </c>
      <c r="M47" s="133">
        <f>SUMIFS('Resultater - Østdanmark'!J$3:J$504,'Resultater - Østdanmark'!$F$3:$F$504,$A47)/SUMIFS('Resultater - Danmark'!J$3:J$504,'Resultater - Danmark'!$F$3:$F$504,$A47)*E20</f>
        <v>23390.092564080911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2833.9333697705197</v>
      </c>
      <c r="E48" s="133">
        <f>SUMIFS('Resultater - Vestdanmark'!J$3:J$504,'Resultater - Vestdanmark'!$F$3:$F$504,$A48)/SUMIFS('Resultater - Danmark'!J$3:J$504,'Resultater - Danmark'!$F$3:$F$504,$A48)*E21</f>
        <v>2825.7560217041437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952.06663022948101</v>
      </c>
      <c r="M48" s="133">
        <f>SUMIFS('Resultater - Østdanmark'!J$3:J$504,'Resultater - Østdanmark'!$F$3:$F$504,$A48)/SUMIFS('Resultater - Danmark'!J$3:J$504,'Resultater - Danmark'!$F$3:$F$504,$A48)*E21</f>
        <v>960.24397829585621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75614.059561949907</v>
      </c>
      <c r="E49" s="133">
        <f>SUMIFS('Resultater - Vestdanmark'!J$3:J$504,'Resultater - Vestdanmark'!$F$3:$F$504,$A49)/SUMIFS('Resultater - Danmark'!J$3:J$504,'Resultater - Danmark'!$F$3:$F$504,$A49)*E22</f>
        <v>75527.053678542026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10062.940438050116</v>
      </c>
      <c r="M49" s="133">
        <f>SUMIFS('Resultater - Østdanmark'!J$3:J$504,'Resultater - Østdanmark'!$F$3:$F$504,$A49)/SUMIFS('Resultater - Danmark'!J$3:J$504,'Resultater - Danmark'!$F$3:$F$504,$A49)*E22</f>
        <v>10149.946321457955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314692.31350359169</v>
      </c>
      <c r="E50" s="133">
        <f>SUMIFS('Resultater - Vestdanmark'!J$3:J$504,'Resultater - Vestdanmark'!$F$3:$F$504,$A50)/SUMIFS('Resultater - Danmark'!J$3:J$504,'Resultater - Danmark'!$F$3:$F$504,$A50)*E23</f>
        <v>314525.12457946909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15333.686496408332</v>
      </c>
      <c r="M50" s="133">
        <f>SUMIFS('Resultater - Østdanmark'!J$3:J$504,'Resultater - Østdanmark'!$F$3:$F$504,$A50)/SUMIFS('Resultater - Danmark'!J$3:J$504,'Resultater - Danmark'!$F$3:$F$504,$A50)*E23</f>
        <v>15500.875420530891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4075.7207832735812</v>
      </c>
      <c r="E51" s="133">
        <f>SUMIFS('Resultater - Vestdanmark'!J$3:J$504,'Resultater - Vestdanmark'!$F$3:$F$504,$A51)/SUMIFS('Resultater - Danmark'!J$3:J$504,'Resultater - Danmark'!$F$3:$F$504,$A51)*E24</f>
        <v>4034.0707756292709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24569.279216726416</v>
      </c>
      <c r="M51" s="133">
        <f>SUMIFS('Resultater - Østdanmark'!J$3:J$504,'Resultater - Østdanmark'!$F$3:$F$504,$A51)/SUMIFS('Resultater - Danmark'!J$3:J$504,'Resultater - Danmark'!$F$3:$F$504,$A51)*E24</f>
        <v>24610.929224370735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21977314.305968519</v>
      </c>
      <c r="E56" s="142">
        <f ca="1">SUM(E39:E55)</f>
        <v>21565393.012799766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3780996.1922394345</v>
      </c>
      <c r="M56" s="142">
        <f ca="1">SUM(M39:M55)</f>
        <v>3791446.2696817257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9.9072311552414666E-2</v>
      </c>
      <c r="E57" s="146">
        <f ca="1">SUMPRODUCT(E39:E55,$F$39:$F$55)/E56</f>
        <v>0.10048591428175808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0.11411353121848991</v>
      </c>
      <c r="M57" s="146">
        <f ca="1">SUMPRODUCT(M39:M55,$N$39:$N$55)/M56</f>
        <v>0.11496127136904122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1.8073911201730013E-2</v>
      </c>
      <c r="E58" s="146">
        <f ca="1">SUM(E48:E51)/E56</f>
        <v>1.8405043896940077E-2</v>
      </c>
      <c r="I58" s="145" t="s">
        <v>160</v>
      </c>
      <c r="K58" s="146">
        <f ca="1">SUM(K48:K51)/K56</f>
        <v>1.8896340963997331E-2</v>
      </c>
      <c r="L58" s="146">
        <f ca="1">SUM(L48:L51)/L56</f>
        <v>1.3466814086172431E-2</v>
      </c>
      <c r="M58" s="146">
        <f ca="1">SUM(M48:M51)/M56</f>
        <v>1.3509882852422774E-2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500535240.15105206</v>
      </c>
      <c r="E59" s="123">
        <f ca="1">SUMPRODUCT(E39:E55,$I$12:$I$28)</f>
        <v>498129173.15808135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108792396.63373713</v>
      </c>
      <c r="M59" s="123">
        <f ca="1">SUMPRODUCT(M39:M55,$I$12:$I$28)</f>
        <v>109846697.94483338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17.969215121422771</v>
      </c>
      <c r="E60" s="123">
        <f ca="1">E59*[1]Energiindhold!$C$10</f>
        <v>17.882837316375124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3.9056470391511633</v>
      </c>
      <c r="M60" s="123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ca="1" si="2"/>
        <v>2001216.64646261</v>
      </c>
      <c r="G29">
        <f t="shared" ca="1" si="3"/>
        <v>2001216.64646261</v>
      </c>
      <c r="H29">
        <f t="shared" ca="1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ca="1" si="2"/>
        <v>585136.614594521</v>
      </c>
      <c r="G35">
        <f t="shared" ca="1" si="3"/>
        <v>585136.614594521</v>
      </c>
      <c r="H35">
        <f t="shared" ca="1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395099.15710561507</v>
      </c>
      <c r="O3" s="168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-443563.40437744389</v>
      </c>
      <c r="J425" s="339">
        <f t="shared" ca="1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3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123978449.90038142</v>
      </c>
      <c r="J479" s="283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90865585.786047965</v>
      </c>
      <c r="J480" s="283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17.95514043588404</v>
      </c>
      <c r="J489" s="283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2381738.5992335565</v>
      </c>
      <c r="O3" s="168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-129833.14224340807</v>
      </c>
      <c r="J425" s="339">
        <f t="shared" ca="1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3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21329359.923918676</v>
      </c>
      <c r="J479" s="283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58903701.423146039</v>
      </c>
      <c r="J480" s="283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3.9043771930182185</v>
      </c>
      <c r="J489" s="283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13079562.578313591</v>
      </c>
      <c r="O3" s="98">
        <f ca="1">SUMIF($F$3:$F$509,$L$3,J$3:J$509)</f>
        <v>12133526.796486648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-115834.65400706597</v>
      </c>
      <c r="J17" s="277">
        <f ca="1">'Resultater - Vestdanmark'!J17+'Resultater - Østdanmark'!J17</f>
        <v>-109355.0725051997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-25902.249999999833</v>
      </c>
      <c r="J21" s="277">
        <f ca="1">'Resultater - Vestdanmark'!J21+'Resultater - Østdanmark'!J21</f>
        <v>-247486.31971358578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-648674.0624395695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-68062.545718084672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8327232.8365053385</v>
      </c>
      <c r="J141" s="277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2520696.8800802073</v>
      </c>
      <c r="J142" s="277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-177299653.72506946</v>
      </c>
      <c r="J143" s="277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2519532.6501988312</v>
      </c>
      <c r="J144" s="277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218711.10246240979</v>
      </c>
      <c r="J145" s="277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66204.993236055947</v>
      </c>
      <c r="J146" s="277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-3152972.1355900234</v>
      </c>
      <c r="J147" s="277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387856.66724271985</v>
      </c>
      <c r="J148" s="277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127435.24663930605</v>
      </c>
      <c r="J149" s="277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38575.31486423024</v>
      </c>
      <c r="J150" s="277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-1211291.6538597967</v>
      </c>
      <c r="J151" s="277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496044.45598752372</v>
      </c>
      <c r="J152" s="277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870749.37579411326</v>
      </c>
      <c r="J153" s="277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263580.38474364718</v>
      </c>
      <c r="J154" s="277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-18539599.629401777</v>
      </c>
      <c r="J155" s="277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393221.8587015518</v>
      </c>
      <c r="J156" s="277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22869.848806618455</v>
      </c>
      <c r="J157" s="277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6922.8227031228453</v>
      </c>
      <c r="J158" s="277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-329695.17880244815</v>
      </c>
      <c r="J159" s="277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60532.543442505412</v>
      </c>
      <c r="J160" s="277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13325.454402919344</v>
      </c>
      <c r="J161" s="277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4033.6846583463876</v>
      </c>
      <c r="J162" s="277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-126660.49721574405</v>
      </c>
      <c r="J163" s="277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77417.342841983467</v>
      </c>
      <c r="J164" s="277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238782.37503223581</v>
      </c>
      <c r="J165" s="277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-2160930.4342343225</v>
      </c>
      <c r="J166" s="277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24566.476784232447</v>
      </c>
      <c r="J167" s="277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2717.2718403377421</v>
      </c>
      <c r="J168" s="277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-19979.976647683226</v>
      </c>
      <c r="J169" s="277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1638.5316924063941</v>
      </c>
      <c r="J170" s="277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802.64916320151292</v>
      </c>
      <c r="J171" s="277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-4929.0116585198175</v>
      </c>
      <c r="J172" s="277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1062.3756788077692</v>
      </c>
      <c r="J173" s="277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21241.969663272303</v>
      </c>
      <c r="J174" s="277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-192235.37215529609</v>
      </c>
      <c r="J175" s="277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3834.0744114120007</v>
      </c>
      <c r="J176" s="277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241.72724637455406</v>
      </c>
      <c r="J177" s="277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-1777.4094832823403</v>
      </c>
      <c r="J178" s="277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255.72459939290545</v>
      </c>
      <c r="J179" s="277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71.403298391163489</v>
      </c>
      <c r="J180" s="277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-438.48259783017335</v>
      </c>
      <c r="J181" s="277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165.80429669254198</v>
      </c>
      <c r="J182" s="277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26833.324057007267</v>
      </c>
      <c r="J183" s="277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-22959417.088653084</v>
      </c>
      <c r="J184" s="277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4971.6854585923757</v>
      </c>
      <c r="J185" s="277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2387.0800996378143</v>
      </c>
      <c r="J186" s="277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-2042459.1271350924</v>
      </c>
      <c r="J187" s="277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775.92778833522641</v>
      </c>
      <c r="J188" s="277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2024635.254957163</v>
      </c>
      <c r="J189" s="277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-6670398.9564645123</v>
      </c>
      <c r="J190" s="277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101109.65690796172</v>
      </c>
      <c r="J191" s="277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74311.214987708983</v>
      </c>
      <c r="J192" s="277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-163218.02480849379</v>
      </c>
      <c r="J193" s="277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21751.106400017437</v>
      </c>
      <c r="J194" s="277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72574.62699914843</v>
      </c>
      <c r="J195" s="277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-102473.84736491642</v>
      </c>
      <c r="J196" s="277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46627.529754982352</v>
      </c>
      <c r="J197" s="277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180110.61603347247</v>
      </c>
      <c r="J198" s="277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-593395.60658953083</v>
      </c>
      <c r="J199" s="277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15780.119864248361</v>
      </c>
      <c r="J200" s="277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6610.6913217389683</v>
      </c>
      <c r="J201" s="277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-14519.800010420344</v>
      </c>
      <c r="J202" s="277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3394.6813456674618</v>
      </c>
      <c r="J203" s="277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6456.2052573230876</v>
      </c>
      <c r="J204" s="277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-9116.0260748327401</v>
      </c>
      <c r="J205" s="277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7277.1289212978236</v>
      </c>
      <c r="J206" s="277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10977496.633408947</v>
      </c>
      <c r="J207" s="277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-31987733.23110842</v>
      </c>
      <c r="J208" s="277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469227.92823354003</v>
      </c>
      <c r="J209" s="277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1210547.8725060404</v>
      </c>
      <c r="J210" s="277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-2465429.1681735362</v>
      </c>
      <c r="J211" s="277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303279.92109319306</v>
      </c>
      <c r="J212" s="277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1422541.4955528916</v>
      </c>
      <c r="J213" s="277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-2005740.1205592891</v>
      </c>
      <c r="J214" s="277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782271.01331188029</v>
      </c>
      <c r="J215" s="277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1336335.7173386849</v>
      </c>
      <c r="J216" s="277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-3893998.0453592101</v>
      </c>
      <c r="J217" s="277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73232.104406390645</v>
      </c>
      <c r="J218" s="277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147364.96066460814</v>
      </c>
      <c r="J219" s="277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-300126.81087707903</v>
      </c>
      <c r="J220" s="277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47332.704448070595</v>
      </c>
      <c r="J221" s="277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173171.81442973349</v>
      </c>
      <c r="J222" s="277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-244166.97652588805</v>
      </c>
      <c r="J223" s="277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122088.53964983103</v>
      </c>
      <c r="J224" s="277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261152.46068040878</v>
      </c>
      <c r="J225" s="277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71902.885248768187</v>
      </c>
      <c r="J226" s="277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143497.42839494569</v>
      </c>
      <c r="J228" s="277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9448.4072313431316</v>
      </c>
      <c r="J229" s="277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2601.4219401527612</v>
      </c>
      <c r="J230" s="277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30429.144897109905</v>
      </c>
      <c r="J232" s="277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3670.910054503971</v>
      </c>
      <c r="J233" s="277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1010.7085482551205</v>
      </c>
      <c r="J234" s="277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25949.888315623026</v>
      </c>
      <c r="J236" s="277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23232.002137985502</v>
      </c>
      <c r="J237" s="277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6396.4474218412861</v>
      </c>
      <c r="J238" s="277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22395.552408459735</v>
      </c>
      <c r="J240" s="277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840.52593809462883</v>
      </c>
      <c r="J241" s="277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231.42129282630628</v>
      </c>
      <c r="J242" s="277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4749.0572960807376</v>
      </c>
      <c r="J244" s="277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326.56246091801216</v>
      </c>
      <c r="J245" s="277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89.912165073100027</v>
      </c>
      <c r="J246" s="277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4049.9825694902988</v>
      </c>
      <c r="J248" s="277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2531835.1857061931</v>
      </c>
      <c r="J249" s="277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-3924018.9896024987</v>
      </c>
      <c r="J250" s="277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66089.036107890293</v>
      </c>
      <c r="J251" s="277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12717.640896460449</v>
      </c>
      <c r="J252" s="277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-12775.458973644028</v>
      </c>
      <c r="J253" s="277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1945.7260505796646</v>
      </c>
      <c r="J254" s="277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5438.8494240816599</v>
      </c>
      <c r="J255" s="277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-3345.0465355545793</v>
      </c>
      <c r="J256" s="277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1826.4709782539626</v>
      </c>
      <c r="J257" s="277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225230.88732958562</v>
      </c>
      <c r="J258" s="277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-349078.91473978292</v>
      </c>
      <c r="J259" s="277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10314.473843427966</v>
      </c>
      <c r="J260" s="277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1131.3554531591117</v>
      </c>
      <c r="J261" s="277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-1136.4989225686797</v>
      </c>
      <c r="J262" s="277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303.66822754711529</v>
      </c>
      <c r="J263" s="277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483.83752969142631</v>
      </c>
      <c r="J264" s="277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-297.5737929606068</v>
      </c>
      <c r="J265" s="277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285.0561642361676</v>
      </c>
      <c r="J266" s="277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38469.5604206551</v>
      </c>
      <c r="J267" s="277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-591756.15505640011</v>
      </c>
      <c r="J268" s="277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8308.6552922801311</v>
      </c>
      <c r="J269" s="277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1055.4891695522883</v>
      </c>
      <c r="J270" s="277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-13530.009307969169</v>
      </c>
      <c r="J271" s="277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1030.3773145057196</v>
      </c>
      <c r="J272" s="277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700.00679848931259</v>
      </c>
      <c r="J273" s="277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-7691.3005477176011</v>
      </c>
      <c r="J274" s="277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1565.8221249965761</v>
      </c>
      <c r="J275" s="277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3422.2343056293757</v>
      </c>
      <c r="J276" s="277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-52642.353909352598</v>
      </c>
      <c r="J277" s="277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1296.726548506148</v>
      </c>
      <c r="J278" s="277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93.895828435894316</v>
      </c>
      <c r="J279" s="277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-1203.6233713852341</v>
      </c>
      <c r="J280" s="277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160.81033232170194</v>
      </c>
      <c r="J281" s="277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62.272281091043467</v>
      </c>
      <c r="J282" s="277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-684.21454005418434</v>
      </c>
      <c r="J283" s="277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244.37686343877201</v>
      </c>
      <c r="J284" s="277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1834479.4098559336</v>
      </c>
      <c r="J285" s="277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-8160261.0331966113</v>
      </c>
      <c r="J286" s="277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130584.91177752649</v>
      </c>
      <c r="J287" s="277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57444.082827082631</v>
      </c>
      <c r="J288" s="277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-187336.38658197131</v>
      </c>
      <c r="J289" s="277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23966.60990502391</v>
      </c>
      <c r="J290" s="277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37720.147934227949</v>
      </c>
      <c r="J291" s="277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-91029.455811645093</v>
      </c>
      <c r="J292" s="277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34543.417323586204</v>
      </c>
      <c r="J293" s="277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163194.4399866059</v>
      </c>
      <c r="J294" s="277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-725933.04798205709</v>
      </c>
      <c r="J295" s="277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20380.304150249798</v>
      </c>
      <c r="J296" s="277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5110.1990445595475</v>
      </c>
      <c r="J297" s="277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-16665.358320789241</v>
      </c>
      <c r="J298" s="277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3740.4535689921718</v>
      </c>
      <c r="J299" s="277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3355.5669173859433</v>
      </c>
      <c r="J300" s="277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-8097.9382944579065</v>
      </c>
      <c r="J301" s="277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5391.1691776695243</v>
      </c>
      <c r="J302" s="277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7047151.4475626573</v>
      </c>
      <c r="J303" s="277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-23630951.446640048</v>
      </c>
      <c r="J304" s="277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335809.75751592423</v>
      </c>
      <c r="J305" s="277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263018.19279247633</v>
      </c>
      <c r="J306" s="277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-597166.60922495753</v>
      </c>
      <c r="J307" s="277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73459.276163024173</v>
      </c>
      <c r="J308" s="277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101980.54241912819</v>
      </c>
      <c r="J309" s="277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-152664.09314587104</v>
      </c>
      <c r="J310" s="277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62518.532833990423</v>
      </c>
      <c r="J311" s="277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912870.889825891</v>
      </c>
      <c r="J312" s="277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-3061096.0804578238</v>
      </c>
      <c r="J313" s="277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52409.615334855233</v>
      </c>
      <c r="J314" s="277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34070.738153060083</v>
      </c>
      <c r="J315" s="277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-77355.512790354318</v>
      </c>
      <c r="J316" s="277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11464.742522552908</v>
      </c>
      <c r="J317" s="277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13210.311882154119</v>
      </c>
      <c r="J318" s="277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-19775.73599652584</v>
      </c>
      <c r="J319" s="277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9757.2276677326081</v>
      </c>
      <c r="J320" s="277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636884.42782686418</v>
      </c>
      <c r="J321" s="277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315471.67087319482</v>
      </c>
      <c r="J322" s="277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-23629319.638250768</v>
      </c>
      <c r="J323" s="277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307004.86268002487</v>
      </c>
      <c r="J324" s="277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12897.628648138445</v>
      </c>
      <c r="J325" s="277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6388.6574740312617</v>
      </c>
      <c r="J326" s="277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-330406.94149636658</v>
      </c>
      <c r="J327" s="277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36439.771209003746</v>
      </c>
      <c r="J328" s="277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6115.4142949364787</v>
      </c>
      <c r="J329" s="277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3029.1837598985721</v>
      </c>
      <c r="J330" s="277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-106499.66138024796</v>
      </c>
      <c r="J331" s="277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37924.709418127022</v>
      </c>
      <c r="J332" s="277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54668.981232537204</v>
      </c>
      <c r="J333" s="277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27079.504696340715</v>
      </c>
      <c r="J334" s="277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-2028297.0903353989</v>
      </c>
      <c r="J335" s="277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47914.053713067478</v>
      </c>
      <c r="J336" s="277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1107.1085862708433</v>
      </c>
      <c r="J337" s="277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548.39054040094936</v>
      </c>
      <c r="J338" s="277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-28361.520700699672</v>
      </c>
      <c r="J339" s="277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5687.1319227924914</v>
      </c>
      <c r="J340" s="277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524.93585132836245</v>
      </c>
      <c r="J341" s="277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260.01953083522426</v>
      </c>
      <c r="J342" s="277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-9141.73393928718</v>
      </c>
      <c r="J343" s="277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5918.8852849099985</v>
      </c>
      <c r="J344" s="277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1292293.5165717863</v>
      </c>
      <c r="J345" s="277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199104.36392636053</v>
      </c>
      <c r="J346" s="277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-12654938.385150034</v>
      </c>
      <c r="J347" s="277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191823.08084794122</v>
      </c>
      <c r="J348" s="277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80551.279211464556</v>
      </c>
      <c r="J349" s="277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12410.579334483886</v>
      </c>
      <c r="J350" s="277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-591606.0064107785</v>
      </c>
      <c r="J351" s="277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70079.869929554174</v>
      </c>
      <c r="J352" s="277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69042.756012718266</v>
      </c>
      <c r="J353" s="277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10637.45491512071</v>
      </c>
      <c r="J354" s="277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-386348.24146927526</v>
      </c>
      <c r="J355" s="277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131846.7925338769</v>
      </c>
      <c r="J356" s="277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114961.8336418485</v>
      </c>
      <c r="J357" s="277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17712.23214350687</v>
      </c>
      <c r="J358" s="277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-1125777.4667483179</v>
      </c>
      <c r="J359" s="277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29937.706259505281</v>
      </c>
      <c r="J360" s="277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7165.8045495054303</v>
      </c>
      <c r="J361" s="277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1104.0393985994624</v>
      </c>
      <c r="J362" s="277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-52628.996755270993</v>
      </c>
      <c r="J363" s="277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10937.320740450652</v>
      </c>
      <c r="J364" s="277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6142.011647605399</v>
      </c>
      <c r="J365" s="277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946.30307019484246</v>
      </c>
      <c r="J366" s="277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-34369.360902960383</v>
      </c>
      <c r="J367" s="277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20577.245077541484</v>
      </c>
      <c r="J368" s="277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832681.84288694861</v>
      </c>
      <c r="J369" s="277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-1708861.990999335</v>
      </c>
      <c r="J370" s="277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30537.276277430748</v>
      </c>
      <c r="J371" s="277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26748.811950428641</v>
      </c>
      <c r="J372" s="277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-41587.083256263431</v>
      </c>
      <c r="J373" s="277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4433.887713134528</v>
      </c>
      <c r="J374" s="277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17533.026612413661</v>
      </c>
      <c r="J375" s="277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-21028.416779280778</v>
      </c>
      <c r="J376" s="277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6659.3945341684866</v>
      </c>
      <c r="J377" s="277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74074.991688035487</v>
      </c>
      <c r="J378" s="277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-152019.57249410267</v>
      </c>
      <c r="J379" s="277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4765.9332918533546</v>
      </c>
      <c r="J380" s="277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2379.5619417173225</v>
      </c>
      <c r="J381" s="277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-3699.5676954560363</v>
      </c>
      <c r="J382" s="277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691.99403615394374</v>
      </c>
      <c r="J383" s="277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1559.7299396823485</v>
      </c>
      <c r="J384" s="277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-1870.678232561452</v>
      </c>
      <c r="J385" s="277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1039.3274706505731</v>
      </c>
      <c r="J386" s="277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156643.47190119475</v>
      </c>
      <c r="J387" s="277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-718923.39715846837</v>
      </c>
      <c r="J388" s="277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11776.530603732615</v>
      </c>
      <c r="J389" s="277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21901.094573449609</v>
      </c>
      <c r="J390" s="277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-83763.514693230798</v>
      </c>
      <c r="J391" s="277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7442.1749400467033</v>
      </c>
      <c r="J392" s="277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20669.578921354339</v>
      </c>
      <c r="J393" s="277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-67760.080152627503</v>
      </c>
      <c r="J394" s="277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16093.975790220891</v>
      </c>
      <c r="J395" s="277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13934.9308240427</v>
      </c>
      <c r="J396" s="277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-63955.09296109149</v>
      </c>
      <c r="J397" s="277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1837.9556433571138</v>
      </c>
      <c r="J398" s="277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1948.3112455802861</v>
      </c>
      <c r="J399" s="277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-7451.5635325365429</v>
      </c>
      <c r="J400" s="277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1161.4955108743411</v>
      </c>
      <c r="J401" s="277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1838.7561826568972</v>
      </c>
      <c r="J402" s="277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-6027.9053962366306</v>
      </c>
      <c r="J403" s="277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2511.7765684159772</v>
      </c>
      <c r="J404" s="277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2149257.1655585216</v>
      </c>
      <c r="J405" s="277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-7269412.8801644929</v>
      </c>
      <c r="J406" s="277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285788.87906931207</v>
      </c>
      <c r="J407" s="277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350840.45448944706</v>
      </c>
      <c r="J408" s="277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-988870.38725834386</v>
      </c>
      <c r="J409" s="277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429568.92499191454</v>
      </c>
      <c r="J411" s="277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-1037805.0367140775</v>
      </c>
      <c r="J412" s="277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591584.03938923345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335433.19924901793</v>
      </c>
      <c r="J414" s="277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-1134532.6460372331</v>
      </c>
      <c r="J415" s="277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44602.888640875302</v>
      </c>
      <c r="J416" s="277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54755.446654422383</v>
      </c>
      <c r="J417" s="277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-154332.37257789183</v>
      </c>
      <c r="J418" s="277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32908.891748687536</v>
      </c>
      <c r="J419" s="277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67042.548987177404</v>
      </c>
      <c r="J420" s="277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783291.25515859458</v>
      </c>
      <c r="J423" s="277">
        <f ca="1"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848565.52642181097</v>
      </c>
      <c r="J424" s="277">
        <f ca="1">'Resultater - Vestdanmark'!J424+'Resultater - Østdanmark'!J424</f>
        <v>772281.29620827944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-573396.54662085196</v>
      </c>
      <c r="J425" s="277">
        <f ca="1"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361184.40000000008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4390946.2500000009</v>
      </c>
      <c r="J457" s="277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</v>
      </c>
      <c r="J464" s="277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23679614.841002572</v>
      </c>
      <c r="J474" s="283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145307809.82430008</v>
      </c>
      <c r="J479" s="283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149769287.209194</v>
      </c>
      <c r="J480" s="283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18.63064359808439</v>
      </c>
      <c r="J481" s="287">
        <f>'Resultater - Vestdanmark'!J481+'Resultater - Østdanmark'!J481</f>
        <v>17.579309207559337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7.9766231601288453</v>
      </c>
      <c r="J482" s="287">
        <f>'Resultater - Vestdanmark'!J482+'Resultater - Østdanmark'!J482</f>
        <v>8.2687093155868077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3.9916250431283249</v>
      </c>
      <c r="J483" s="287">
        <f>'Resultater - Vestdanmark'!J483+'Resultater - Østdanmark'!J483</f>
        <v>4.1499882829037285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41.288597648257841</v>
      </c>
      <c r="J484" s="287">
        <f ca="1">'Resultater - Vestdanmark'!J484+'Resultater - Østdanmark'!J484</f>
        <v>37.485489190876464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356099.24822003779</v>
      </c>
      <c r="J493" s="293">
        <f>'Resultater - Vestdanmark'!J493+'Resultater - Østdanmark'!J493</f>
        <v>369138.80873155396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227903.51886082417</v>
      </c>
      <c r="J494" s="293">
        <f>'Resultater - Vestdanmark'!J494+'Resultater - Østdanmark'!J494</f>
        <v>236248.83758819452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205619.9675860549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500535240.15105212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2492537.9128509425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925155.87360935542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-230805.95664197873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4150059.6334856153</v>
      </c>
      <c r="O64" s="190">
        <f t="shared" si="1"/>
        <v>4150059.6334856153</v>
      </c>
      <c r="P64" s="200">
        <f t="shared" si="10"/>
        <v>75614.059561949907</v>
      </c>
      <c r="Q64" s="187">
        <f>IFERROR(VLOOKUP(A64,[1]Energiindhold!$A$2:$C$11,3,FALSE),IFERROR(VLOOKUP(A64,[1]Biogasudbytte!$A$2:$B$18,2,FALSE)*[1]Energiindhold!$C$10,0))*O64</f>
        <v>7.635590968159347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87">
        <f>IFERROR(VLOOKUP(A64,[1]Biogasudbytte!$A$2:$B$18,2,FALSE)*[1]Energiindhold!$C$10,0)*J64*IFERROR(VLOOKUP(A64,Biogasanlæg!$F$3:$G$8,2,FALSE),1)</f>
        <v>0.13912041783654258</v>
      </c>
      <c r="T64" s="188">
        <f t="shared" si="11"/>
        <v>7.635590968159347</v>
      </c>
      <c r="U64" s="186">
        <f>O64*IFERROR(VLOOKUP(A64,[1]Tørstofindhold!A$2:B$24,2,FALSE),0)</f>
        <v>1162016.6973759723</v>
      </c>
      <c r="V64" s="187">
        <f>IF(D64=År1,P64,SUM(O64,P64))*IFERROR(VLOOKUP(A64,[1]Tørstofindhold!A$2:B$24,2,FALSE),0)</f>
        <v>1183188.6340533185</v>
      </c>
      <c r="W64" s="187">
        <f>J64*IFERROR(VLOOKUP(A64,[1]Tørstofindhold!A$2:B$24,2,FALSE),0)</f>
        <v>21171.936677345977</v>
      </c>
      <c r="X64" s="188">
        <f t="shared" si="12"/>
        <v>1162016.6973759725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-77897.638104550162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1139123.4401657358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87">
        <f>IFERROR(VLOOKUP(A67,[1]Biogasudbytte!$A$2:$B$18,2,FALSE)*[1]Energiindhold!$C$10,0)*J67*IFERROR(VLOOKUP(A67,Biogasanlæg!$F$3:$G$8,2,FALSE),1)</f>
        <v>0.30481830088922796</v>
      </c>
      <c r="T67" s="188">
        <f t="shared" si="11"/>
        <v>11.227315588401201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968254.92414087534</v>
      </c>
      <c r="W67" s="187">
        <f>J67*IFERROR(VLOOKUP(A67,[1]Tørstofindhold!A$2:B$24,2,FALSE),0)</f>
        <v>44938.645080225571</v>
      </c>
      <c r="X67" s="188">
        <f t="shared" si="12"/>
        <v>923316.2790606498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800990.58717012103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2118313.6444107294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993174.58155054692</v>
      </c>
      <c r="O73" s="190">
        <f t="shared" si="20"/>
        <v>993174.58155054692</v>
      </c>
      <c r="P73" s="200">
        <f t="shared" si="10"/>
        <v>2833.9333697705197</v>
      </c>
      <c r="Q73" s="187">
        <f>IFERROR(VLOOKUP(A73,[1]Energiindhold!$A$2:$C$11,3,FALSE),IFERROR(VLOOKUP(A73,[1]Biogasudbytte!$A$2:$B$18,2,FALSE)*[1]Energiindhold!$C$10,0))*O73</f>
        <v>3.4014838973692068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87">
        <f>IFERROR(VLOOKUP(A73,[1]Biogasudbytte!$A$2:$B$18,2,FALSE)*[1]Energiindhold!$C$10,0)*J73*IFERROR(VLOOKUP(A73,Biogasanlæg!$F$3:$G$8,2,FALSE),1)</f>
        <v>9.7058250407922632E-3</v>
      </c>
      <c r="T73" s="188">
        <f t="shared" si="11"/>
        <v>3.4014838973692068</v>
      </c>
      <c r="U73" s="186">
        <f>O73*IFERROR(VLOOKUP(A73,[1]Tørstofindhold!A$2:B$24,2,FALSE),0)</f>
        <v>307884.12028066954</v>
      </c>
      <c r="V73" s="187">
        <f>IF(D73=År1,P73,SUM(O73,P73))*IFERROR(VLOOKUP(A73,[1]Tørstofindhold!A$2:B$24,2,FALSE),0)</f>
        <v>308762.63962529838</v>
      </c>
      <c r="W73" s="187">
        <f>J73*IFERROR(VLOOKUP(A73,[1]Tørstofindhold!A$2:B$24,2,FALSE),0)</f>
        <v>878.51934462886106</v>
      </c>
      <c r="X73" s="188">
        <f t="shared" si="12"/>
        <v>307884.12028066954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-567909.91116279981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2011561.6525161136</v>
      </c>
      <c r="O77" s="190">
        <f t="shared" si="20"/>
        <v>1690869.0750561175</v>
      </c>
      <c r="P77" s="200">
        <f t="shared" si="10"/>
        <v>314692.31350359169</v>
      </c>
      <c r="Q77" s="187">
        <f>IFERROR(VLOOKUP(A77,[1]Energiindhold!$A$2:$C$11,3,FALSE),IFERROR(VLOOKUP(A77,[1]Biogasudbytte!$A$2:$B$18,2,FALSE)*[1]Energiindhold!$C$10,0))*O77</f>
        <v>6.070219979451462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87">
        <f>IFERROR(VLOOKUP(A77,[1]Biogasudbytte!$A$2:$B$18,2,FALSE)*[1]Energiindhold!$C$10,0)*J77*IFERROR(VLOOKUP(A77,Biogasanlæg!$F$3:$G$8,2,FALSE),1)</f>
        <v>1.1297454054778944</v>
      </c>
      <c r="T77" s="188">
        <f t="shared" si="11"/>
        <v>6.070219979451462</v>
      </c>
      <c r="U77" s="186">
        <f>O77*IFERROR(VLOOKUP(A77,[1]Tørstofindhold!A$2:B$24,2,FALSE),0)</f>
        <v>507260.7225168352</v>
      </c>
      <c r="V77" s="187">
        <f>IF(D77=År1,P77,SUM(O77,P77))*IFERROR(VLOOKUP(A77,[1]Tørstofindhold!A$2:B$24,2,FALSE),0)</f>
        <v>601668.41656791279</v>
      </c>
      <c r="W77" s="187">
        <f>J77*IFERROR(VLOOKUP(A77,[1]Tørstofindhold!A$2:B$24,2,FALSE),0)</f>
        <v>94407.694051077502</v>
      </c>
      <c r="X77" s="188">
        <f t="shared" si="12"/>
        <v>507260.72251683532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1683153.4103621913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177516.46640303911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3.2663029818159193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73669.333557261241</v>
      </c>
      <c r="W82" s="187">
        <f>J82*IFERROR(VLOOKUP(A82,[1]Tørstofindhold!A$2:B$24,2,FALSE),0)</f>
        <v>0</v>
      </c>
      <c r="X82" s="188">
        <f t="shared" ref="X82:X149" si="26">V82-W82</f>
        <v>73669.333557261241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39796.246485591721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162493.02564918654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5.6872558977215286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-450144.18133328733</v>
      </c>
      <c r="O89" s="190">
        <f t="shared" si="20"/>
        <v>0</v>
      </c>
      <c r="P89" s="200">
        <f t="shared" si="24"/>
        <v>4075.7207832735812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7">
        <f>IFERROR(VLOOKUP(A89,[1]Biogasudbytte!$A$2:$B$18,2,FALSE)*[1]Energiindhold!$C$10,0)*J89*IFERROR(VLOOKUP(A89,Biogasanlæg!$F$3:$G$8,2,FALSE),1)</f>
        <v>1.1061669234635831E-2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815.14415665471631</v>
      </c>
      <c r="W89" s="187">
        <f>J89*IFERROR(VLOOKUP(A89,[1]Tørstofindhold!A$2:B$24,2,FALSE),0)</f>
        <v>815.14415665471631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2203715.0015238998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31.93969521225883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1089920.7111703621</v>
      </c>
      <c r="W97" s="187">
        <f>J97*IFERROR(VLOOKUP(A97,[1]Tørstofindhold!A$2:B$24,2,FALSE),0)</f>
        <v>0</v>
      </c>
      <c r="X97" s="188">
        <f t="shared" ca="1" si="26"/>
        <v>1089920.7111703621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214916.15849921122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498129173.15808135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2602582.122502137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958505.49613034155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-239925.68223188422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4958237.7800505087</v>
      </c>
      <c r="O112" s="190">
        <f t="shared" si="20"/>
        <v>4958237.7800505087</v>
      </c>
      <c r="P112" s="200">
        <f t="shared" si="24"/>
        <v>75527.053678542026</v>
      </c>
      <c r="Q112" s="187">
        <f>IFERROR(VLOOKUP(A112,[1]Energiindhold!$A$2:$C$11,3,FALSE),IFERROR(VLOOKUP(A112,[1]Biogasudbytte!$A$2:$B$18,2,FALSE)*[1]Energiindhold!$C$10,0))*O112</f>
        <v>9.1225377355704307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9.2614980734572381</v>
      </c>
      <c r="S112" s="187">
        <f>IFERROR(VLOOKUP(A112,[1]Biogasudbytte!$A$2:$B$18,2,FALSE)*[1]Energiindhold!$C$10,0)*J112*IFERROR(VLOOKUP(A112,Biogasanlæg!$F$3:$G$8,2,FALSE),1)</f>
        <v>0.13896033788680751</v>
      </c>
      <c r="T112" s="188">
        <f t="shared" si="25"/>
        <v>9.1225377355704307</v>
      </c>
      <c r="U112" s="186">
        <f>O112*IFERROR(VLOOKUP(A112,[1]Tørstofindhold!A$2:B$24,2,FALSE),0)</f>
        <v>1388306.5784141426</v>
      </c>
      <c r="V112" s="187">
        <f>IF(D112=År1,P112,SUM(O112,P112))*IFERROR(VLOOKUP(A112,[1]Tørstofindhold!A$2:B$24,2,FALSE),0)</f>
        <v>1409454.1534441344</v>
      </c>
      <c r="W112" s="187">
        <f>J112*IFERROR(VLOOKUP(A112,[1]Tørstofindhold!A$2:B$24,2,FALSE),0)</f>
        <v>21147.575029991771</v>
      </c>
      <c r="X112" s="188">
        <f t="shared" si="26"/>
        <v>1388306.5784141426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-83281.037132141995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1056980.0318111223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87">
        <f>IFERROR(VLOOKUP(A115,[1]Biogasudbytte!$A$2:$B$18,2,FALSE)*[1]Energiindhold!$C$10,0)*J115*IFERROR(VLOOKUP(A115,Biogasanlæg!$F$3:$G$8,2,FALSE),1)</f>
        <v>0.30294400007808897</v>
      </c>
      <c r="T115" s="188">
        <f t="shared" si="25"/>
        <v>10.38165726157278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898433.02703945397</v>
      </c>
      <c r="W115" s="187">
        <f>J115*IFERROR(VLOOKUP(A115,[1]Tørstofindhold!A$2:B$24,2,FALSE),0)</f>
        <v>44662.321320531228</v>
      </c>
      <c r="X115" s="188">
        <f t="shared" si="26"/>
        <v>853770.70571892278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828635.16661860154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2191495.8607652895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1261447.5685402164</v>
      </c>
      <c r="O121" s="190">
        <f t="shared" si="20"/>
        <v>1261447.5685402164</v>
      </c>
      <c r="P121" s="200">
        <f t="shared" si="24"/>
        <v>2825.7560217041437</v>
      </c>
      <c r="Q121" s="187">
        <f>IFERROR(VLOOKUP(A121,[1]Energiindhold!$A$2:$C$11,3,FALSE),IFERROR(VLOOKUP(A121,[1]Biogasudbytte!$A$2:$B$18,2,FALSE)*[1]Energiindhold!$C$10,0))*O121</f>
        <v>4.320281319590646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4.3299591383591398</v>
      </c>
      <c r="S121" s="187">
        <f>IFERROR(VLOOKUP(A121,[1]Biogasudbytte!$A$2:$B$18,2,FALSE)*[1]Energiindhold!$C$10,0)*J121*IFERROR(VLOOKUP(A121,Biogasanlæg!$F$3:$G$8,2,FALSE),1)</f>
        <v>9.6778187684936554E-3</v>
      </c>
      <c r="T121" s="188">
        <f t="shared" si="25"/>
        <v>4.320281319590646</v>
      </c>
      <c r="U121" s="186">
        <f>O121*IFERROR(VLOOKUP(A121,[1]Tørstofindhold!A$2:B$24,2,FALSE),0)</f>
        <v>391048.74624746706</v>
      </c>
      <c r="V121" s="187">
        <f>IF(D121=År1,P121,SUM(O121,P121))*IFERROR(VLOOKUP(A121,[1]Tørstofindhold!A$2:B$24,2,FALSE),0)</f>
        <v>391924.73061419534</v>
      </c>
      <c r="W121" s="187">
        <f>J121*IFERROR(VLOOKUP(A121,[1]Tørstofindhold!A$2:B$24,2,FALSE),0)</f>
        <v>875.9843667282845</v>
      </c>
      <c r="X121" s="188">
        <f t="shared" si="26"/>
        <v>391048.74624746706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-545485.8482453922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2381530.2010564124</v>
      </c>
      <c r="O125" s="190">
        <f t="shared" si="20"/>
        <v>2083345.8918383992</v>
      </c>
      <c r="P125" s="200">
        <f t="shared" si="24"/>
        <v>314525.12457946909</v>
      </c>
      <c r="Q125" s="187">
        <f>IFERROR(VLOOKUP(A125,[1]Energiindhold!$A$2:$C$11,3,FALSE),IFERROR(VLOOKUP(A125,[1]Biogasudbytte!$A$2:$B$18,2,FALSE)*[1]Energiindhold!$C$10,0))*O125</f>
        <v>7.4792117516998537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8.6083569489401484</v>
      </c>
      <c r="S125" s="187">
        <f>IFERROR(VLOOKUP(A125,[1]Biogasudbytte!$A$2:$B$18,2,FALSE)*[1]Energiindhold!$C$10,0)*J125*IFERROR(VLOOKUP(A125,Biogasanlæg!$F$3:$G$8,2,FALSE),1)</f>
        <v>1.1291451972402942</v>
      </c>
      <c r="T125" s="188">
        <f t="shared" si="25"/>
        <v>7.4792117516998537</v>
      </c>
      <c r="U125" s="186">
        <f>O125*IFERROR(VLOOKUP(A125,[1]Tørstofindhold!A$2:B$24,2,FALSE),0)</f>
        <v>625003.76755151979</v>
      </c>
      <c r="V125" s="187">
        <f>IF(D125=År1,P125,SUM(O125,P125))*IFERROR(VLOOKUP(A125,[1]Tørstofindhold!A$2:B$24,2,FALSE),0)</f>
        <v>719361.30492536048</v>
      </c>
      <c r="W125" s="187">
        <f>J125*IFERROR(VLOOKUP(A125,[1]Tørstofindhold!A$2:B$24,2,FALSE),0)</f>
        <v>94357.537373840722</v>
      </c>
      <c r="X125" s="188">
        <f t="shared" si="26"/>
        <v>625003.76755151979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1741244.0657606875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184273.6818542117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3.3906357461174945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76473.577969497856</v>
      </c>
      <c r="W130" s="187">
        <f>J130*IFERROR(VLOOKUP(A130,[1]Tørstofindhold!A$2:B$24,2,FALSE),0)</f>
        <v>0</v>
      </c>
      <c r="X130" s="188">
        <f t="shared" si="26"/>
        <v>76473.577969497856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48212.438084691938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167879.3882726107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5.8757785895413734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-436789.97799062676</v>
      </c>
      <c r="O137" s="190">
        <f t="shared" si="39"/>
        <v>0</v>
      </c>
      <c r="P137" s="200">
        <f t="shared" si="24"/>
        <v>4034.0707756292709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7">
        <f>IFERROR(VLOOKUP(A137,[1]Biogasudbytte!$A$2:$B$18,2,FALSE)*[1]Energiindhold!$C$10,0)*J137*IFERROR(VLOOKUP(A137,Biogasanlæg!$F$3:$G$8,2,FALSE),1)</f>
        <v>1.0948629447888866E-2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806.8141551258542</v>
      </c>
      <c r="W137" s="187">
        <f>J137*IFERROR(VLOOKUP(A137,[1]Tørstofindhold!A$2:B$24,2,FALSE),0)</f>
        <v>806.8141551258542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2001216.64646261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29.004771350884361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989768.39972963254</v>
      </c>
      <c r="W145" s="187">
        <f>J145*IFERROR(VLOOKUP(A145,[1]Tørstofindhold!A$2:B$24,2,FALSE),0)</f>
        <v>0</v>
      </c>
      <c r="X145" s="188">
        <f t="shared" ca="1" si="26"/>
        <v>989768.39972963254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20635.80868826704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108792396.63373713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428818.38182304427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645001.32802557282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-206637.82158539316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678861.61507578264</v>
      </c>
      <c r="O208" s="190">
        <f t="shared" si="59"/>
        <v>678861.61507578264</v>
      </c>
      <c r="P208" s="200">
        <f t="shared" si="49"/>
        <v>10062.940438050116</v>
      </c>
      <c r="Q208" s="187">
        <f>IFERROR(VLOOKUP(A208,[1]Energiindhold!$A$2:$C$11,3,FALSE),IFERROR(VLOOKUP(A208,[1]Biogasudbytte!$A$2:$B$18,2,FALSE)*[1]Energiindhold!$C$10,0))*O208</f>
        <v>1.2490205140375557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87">
        <f>IFERROR(VLOOKUP(A208,[1]Biogasudbytte!$A$2:$B$18,2,FALSE)*[1]Energiindhold!$C$10,0)*J208*IFERROR(VLOOKUP(A208,Biogasanlæg!$F$3:$G$8,2,FALSE),1)</f>
        <v>1.8514552538457459E-2</v>
      </c>
      <c r="T208" s="188">
        <f t="shared" si="50"/>
        <v>1.2490205140375557</v>
      </c>
      <c r="U208" s="186">
        <f>O208*IFERROR(VLOOKUP(A208,[1]Tørstofindhold!A$2:B$24,2,FALSE),0)</f>
        <v>190081.25222121915</v>
      </c>
      <c r="V208" s="187">
        <f>IF(D208=År1,P208,SUM(O208,P208))*IFERROR(VLOOKUP(A208,[1]Tørstofindhold!A$2:B$24,2,FALSE),0)</f>
        <v>192898.87554387318</v>
      </c>
      <c r="W208" s="187">
        <f>J208*IFERROR(VLOOKUP(A208,[1]Tørstofindhold!A$2:B$24,2,FALSE),0)</f>
        <v>2817.623322654033</v>
      </c>
      <c r="X208" s="188">
        <f t="shared" si="51"/>
        <v>190081.25222121915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-133067.72028032725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739344.68119675131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87">
        <f>IFERROR(VLOOKUP(A211,[1]Biogasudbytte!$A$2:$B$18,2,FALSE)*[1]Energiindhold!$C$10,0)*J211*IFERROR(VLOOKUP(A211,Biogasanlæg!$F$3:$G$8,2,FALSE),1)</f>
        <v>0.13298221347077202</v>
      </c>
      <c r="T211" s="188">
        <f t="shared" si="50"/>
        <v>7.4033280096831886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628442.9790172386</v>
      </c>
      <c r="W211" s="187">
        <f>J211*IFERROR(VLOOKUP(A211,[1]Tørstofindhold!A$2:B$24,2,FALSE),0)</f>
        <v>19605.254919774419</v>
      </c>
      <c r="X211" s="188">
        <f t="shared" si="51"/>
        <v>608837.72409746423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153987.37784910508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15892.867409817249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1430358.5908705737</v>
      </c>
      <c r="O217" s="190">
        <f t="shared" si="59"/>
        <v>1430358.5908705737</v>
      </c>
      <c r="P217" s="200">
        <f t="shared" si="63"/>
        <v>952.06663022948101</v>
      </c>
      <c r="Q217" s="187">
        <f>IFERROR(VLOOKUP(A217,[1]Energiindhold!$A$2:$C$11,3,FALSE),IFERROR(VLOOKUP(A217,[1]Biogasudbytte!$A$2:$B$18,2,FALSE)*[1]Energiindhold!$C$10,0))*O217</f>
        <v>4.8987779235289937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87">
        <f>IFERROR(VLOOKUP(A217,[1]Biogasudbytte!$A$2:$B$18,2,FALSE)*[1]Energiindhold!$C$10,0)*J217*IFERROR(VLOOKUP(A217,Biogasanlæg!$F$3:$G$8,2,FALSE),1)</f>
        <v>3.2606949192077409E-3</v>
      </c>
      <c r="T217" s="188">
        <f t="shared" si="64"/>
        <v>4.8987779235289937</v>
      </c>
      <c r="U217" s="186">
        <f>O217*IFERROR(VLOOKUP(A217,[1]Tørstofindhold!A$2:B$24,2,FALSE),0)</f>
        <v>443411.16316987784</v>
      </c>
      <c r="V217" s="187">
        <f>IF(D217=År1,P217,SUM(O217,P217))*IFERROR(VLOOKUP(A217,[1]Tørstofindhold!A$2:B$24,2,FALSE),0)</f>
        <v>443706.30382524902</v>
      </c>
      <c r="W217" s="187">
        <f>J217*IFERROR(VLOOKUP(A217,[1]Tørstofindhold!A$2:B$24,2,FALSE),0)</f>
        <v>295.14065537113913</v>
      </c>
      <c r="X217" s="188">
        <f t="shared" si="65"/>
        <v>443411.16316987789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-368148.13389466272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-320692.5774599961</v>
      </c>
      <c r="O221" s="190">
        <f t="shared" si="59"/>
        <v>0</v>
      </c>
      <c r="P221" s="200">
        <f t="shared" si="63"/>
        <v>15333.686496408332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7">
        <f>IFERROR(VLOOKUP(A221,[1]Biogasudbytte!$A$2:$B$18,2,FALSE)*[1]Energiindhold!$C$10,0)*J221*IFERROR(VLOOKUP(A221,Biogasanlæg!$F$3:$G$8,2,FALSE),1)</f>
        <v>5.5047934522105921E-2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4600.1059489224999</v>
      </c>
      <c r="W221" s="187">
        <f>J221*IFERROR(VLOOKUP(A221,[1]Tørstofindhold!A$2:B$24,2,FALSE),0)</f>
        <v>4600.1059489224999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418150.43620360433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39419.677245239443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0.72532206131240562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16359.166056774371</v>
      </c>
      <c r="W226" s="187">
        <f>J226*IFERROR(VLOOKUP(A226,[1]Tørstofindhold!A$2:B$24,2,FALSE),0)</f>
        <v>0</v>
      </c>
      <c r="X226" s="188">
        <f t="shared" si="65"/>
        <v>16359.166056774371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75925.126141185407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65410.493211637622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2.2893672624073167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2253923.4431868028</v>
      </c>
      <c r="O233" s="190">
        <f t="shared" si="59"/>
        <v>1803779.2618535154</v>
      </c>
      <c r="P233" s="200">
        <f t="shared" si="63"/>
        <v>24569.279216726416</v>
      </c>
      <c r="Q233" s="187">
        <f>IFERROR(VLOOKUP(A233,[1]Energiindhold!$A$2:$C$11,3,FALSE),IFERROR(VLOOKUP(A233,[1]Biogasudbytte!$A$2:$B$18,2,FALSE)*[1]Energiindhold!$C$10,0))*O233</f>
        <v>4.8955290678409149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87">
        <f>IFERROR(VLOOKUP(A233,[1]Biogasudbytte!$A$2:$B$18,2,FALSE)*[1]Energiindhold!$C$10,0)*J233*IFERROR(VLOOKUP(A233,Biogasanlæg!$F$3:$G$8,2,FALSE),1)</f>
        <v>6.668200656536416E-2</v>
      </c>
      <c r="T233" s="188">
        <f t="shared" si="64"/>
        <v>4.8955290678409149</v>
      </c>
      <c r="U233" s="186">
        <f>O233*IFERROR(VLOOKUP(A233,[1]Tørstofindhold!A$2:B$24,2,FALSE),0)</f>
        <v>360755.85237070313</v>
      </c>
      <c r="V233" s="187">
        <f>IF(D233=År1,P233,SUM(O233,P233))*IFERROR(VLOOKUP(A233,[1]Tørstofindhold!A$2:B$24,2,FALSE),0)</f>
        <v>365669.70821404835</v>
      </c>
      <c r="W233" s="187">
        <f>J233*IFERROR(VLOOKUP(A233,[1]Tørstofindhold!A$2:B$24,2,FALSE),0)</f>
        <v>4913.8558433452836</v>
      </c>
      <c r="X233" s="188">
        <f t="shared" si="65"/>
        <v>360755.85237070307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645037.98201828008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9.3489024359990136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319025.0352732077</v>
      </c>
      <c r="W241" s="187">
        <f>J241*IFERROR(VLOOKUP(A241,[1]Tørstofindhold!A$2:B$24,2,FALSE),0)</f>
        <v>0</v>
      </c>
      <c r="X241" s="188">
        <f t="shared" ca="1" si="65"/>
        <v>319025.0352732077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21956.349940812179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109846697.94483337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457564.1294385111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675013.35123286699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-216336.87730384184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808862.04099012027</v>
      </c>
      <c r="O256" s="190">
        <f t="shared" si="59"/>
        <v>808862.04099012027</v>
      </c>
      <c r="P256" s="200">
        <f t="shared" si="63"/>
        <v>10149.946321457955</v>
      </c>
      <c r="Q256" s="187">
        <f>IFERROR(VLOOKUP(A256,[1]Energiindhold!$A$2:$C$11,3,FALSE),IFERROR(VLOOKUP(A256,[1]Biogasudbytte!$A$2:$B$18,2,FALSE)*[1]Energiindhold!$C$10,0))*O256</f>
        <v>1.4882050476666977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1.5068796801548903</v>
      </c>
      <c r="S256" s="187">
        <f>IFERROR(VLOOKUP(A256,[1]Biogasudbytte!$A$2:$B$18,2,FALSE)*[1]Energiindhold!$C$10,0)*J256*IFERROR(VLOOKUP(A256,Biogasanlæg!$F$3:$G$8,2,FALSE),1)</f>
        <v>1.8674632488192455E-2</v>
      </c>
      <c r="T256" s="188">
        <f t="shared" si="64"/>
        <v>1.4882050476666979</v>
      </c>
      <c r="U256" s="186">
        <f>O256*IFERROR(VLOOKUP(A256,[1]Tørstofindhold!A$2:B$24,2,FALSE),0)</f>
        <v>226481.37147723368</v>
      </c>
      <c r="V256" s="187">
        <f>IF(D256=År1,P256,SUM(O256,P256))*IFERROR(VLOOKUP(A256,[1]Tørstofindhold!A$2:B$24,2,FALSE),0)</f>
        <v>229323.35644724194</v>
      </c>
      <c r="W256" s="187">
        <f>J256*IFERROR(VLOOKUP(A256,[1]Tørstofindhold!A$2:B$24,2,FALSE),0)</f>
        <v>2841.9849700082277</v>
      </c>
      <c r="X256" s="188">
        <f t="shared" si="65"/>
        <v>226481.37147723371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-140095.66642595379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719770.39515684091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87">
        <f>IFERROR(VLOOKUP(A259,[1]Biogasudbytte!$A$2:$B$18,2,FALSE)*[1]Energiindhold!$C$10,0)*J259*IFERROR(VLOOKUP(A259,Biogasanlæg!$F$3:$G$8,2,FALSE),1)</f>
        <v>0.13485651428191106</v>
      </c>
      <c r="T259" s="188">
        <f t="shared" si="64"/>
        <v>7.1976519459865562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611804.83588331472</v>
      </c>
      <c r="W259" s="187">
        <f>J259*IFERROR(VLOOKUP(A259,[1]Tørstofindhold!A$2:B$24,2,FALSE),0)</f>
        <v>19881.578679468774</v>
      </c>
      <c r="X259" s="188">
        <f t="shared" si="65"/>
        <v>591923.25720384601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161111.91977130895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16567.664705330331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1541142.35466465</v>
      </c>
      <c r="O265" s="190">
        <f t="shared" si="75"/>
        <v>1541142.35466465</v>
      </c>
      <c r="P265" s="200">
        <f t="shared" si="63"/>
        <v>960.24397829585621</v>
      </c>
      <c r="Q265" s="187">
        <f>IFERROR(VLOOKUP(A265,[1]Energiindhold!$A$2:$C$11,3,FALSE),IFERROR(VLOOKUP(A265,[1]Biogasudbytte!$A$2:$B$18,2,FALSE)*[1]Energiindhold!$C$10,0))*O265</f>
        <v>5.2781968047967744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5.2814855059882806</v>
      </c>
      <c r="S265" s="187">
        <f>IFERROR(VLOOKUP(A265,[1]Biogasudbytte!$A$2:$B$18,2,FALSE)*[1]Energiindhold!$C$10,0)*J265*IFERROR(VLOOKUP(A265,Biogasanlæg!$F$3:$G$8,2,FALSE),1)</f>
        <v>3.2887011915063466E-3</v>
      </c>
      <c r="T265" s="188">
        <f t="shared" si="64"/>
        <v>5.2781968047967744</v>
      </c>
      <c r="U265" s="186">
        <f>O265*IFERROR(VLOOKUP(A265,[1]Tørstofindhold!A$2:B$24,2,FALSE),0)</f>
        <v>477754.1299460415</v>
      </c>
      <c r="V265" s="187">
        <f>IF(D265=År1,P265,SUM(O265,P265))*IFERROR(VLOOKUP(A265,[1]Tørstofindhold!A$2:B$24,2,FALSE),0)</f>
        <v>478051.80557931325</v>
      </c>
      <c r="W265" s="187">
        <f>J265*IFERROR(VLOOKUP(A265,[1]Tørstofindhold!A$2:B$24,2,FALSE),0)</f>
        <v>297.67563327171541</v>
      </c>
      <c r="X265" s="188">
        <f t="shared" si="65"/>
        <v>477754.12994604156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-358592.99203545041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-298184.30921801314</v>
      </c>
      <c r="O269" s="190">
        <f t="shared" si="75"/>
        <v>0</v>
      </c>
      <c r="P269" s="200">
        <f t="shared" si="63"/>
        <v>15500.875420530891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7">
        <f>IFERROR(VLOOKUP(A269,[1]Biogasudbytte!$A$2:$B$18,2,FALSE)*[1]Energiindhold!$C$10,0)*J269*IFERROR(VLOOKUP(A269,Biogasanlæg!$F$3:$G$8,2,FALSE),1)</f>
        <v>5.56481427597059E-2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4650.2626261592668</v>
      </c>
      <c r="W269" s="187">
        <f>J269*IFERROR(VLOOKUP(A269,[1]Tørstofindhold!A$2:B$24,2,FALSE),0)</f>
        <v>4650.2626261592668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437497.02391834371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41269.159607947513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0.75935253678623404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17126.701237298221</v>
      </c>
      <c r="W274" s="187">
        <f>J274*IFERROR(VLOOKUP(A274,[1]Tørstofindhold!A$2:B$24,2,FALSE),0)</f>
        <v>0</v>
      </c>
      <c r="X274" s="188">
        <f t="shared" si="65"/>
        <v>17126.701237298221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80548.495053601364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68369.449315583843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2.3929307260454342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2363768.2196594025</v>
      </c>
      <c r="O281" s="190">
        <f t="shared" si="89"/>
        <v>1926978.2416687757</v>
      </c>
      <c r="P281" s="200">
        <f t="shared" si="63"/>
        <v>24610.929224370735</v>
      </c>
      <c r="Q281" s="187">
        <f>IFERROR(VLOOKUP(A281,[1]Energiindhold!$A$2:$C$11,3,FALSE),IFERROR(VLOOKUP(A281,[1]Biogasudbytte!$A$2:$B$18,2,FALSE)*[1]Energiindhold!$C$10,0))*O281</f>
        <v>5.2298960270187242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5.2966910733708357</v>
      </c>
      <c r="S281" s="187">
        <f>IFERROR(VLOOKUP(A281,[1]Biogasudbytte!$A$2:$B$18,2,FALSE)*[1]Energiindhold!$C$10,0)*J281*IFERROR(VLOOKUP(A281,Biogasanlæg!$F$3:$G$8,2,FALSE),1)</f>
        <v>6.6795046352111156E-2</v>
      </c>
      <c r="T281" s="188">
        <f t="shared" si="64"/>
        <v>5.2298960270187242</v>
      </c>
      <c r="U281" s="186">
        <f>O281*IFERROR(VLOOKUP(A281,[1]Tørstofindhold!A$2:B$24,2,FALSE),0)</f>
        <v>385395.64833375515</v>
      </c>
      <c r="V281" s="187">
        <f>IF(D281=År1,P281,SUM(O281,P281))*IFERROR(VLOOKUP(A281,[1]Tørstofindhold!A$2:B$24,2,FALSE),0)</f>
        <v>390317.83417862933</v>
      </c>
      <c r="W281" s="187">
        <f>J281*IFERROR(VLOOKUP(A281,[1]Tørstofindhold!A$2:B$24,2,FALSE),0)</f>
        <v>4922.1858448741477</v>
      </c>
      <c r="X281" s="188">
        <f t="shared" si="65"/>
        <v>385395.64833375521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585136.614594521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8.4807178399921028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289398.81730154017</v>
      </c>
      <c r="W289" s="187">
        <f>J289*IFERROR(VLOOKUP(A289,[1]Tørstofindhold!A$2:B$24,2,FALSE),0)</f>
        <v>0</v>
      </c>
      <c r="X289" s="188">
        <f t="shared" ca="1" si="96"/>
        <v>289398.81730154017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85677.000000000029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3786.0000000000009</v>
      </c>
      <c r="S7" s="237">
        <v>10568777.271841513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85676.999999999985</v>
      </c>
      <c r="L8" s="237"/>
      <c r="M8" s="237">
        <v>75934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5397115.7608660124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18019954.287539598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1802534.1213624873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6078857.7674137698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1700816.4269679631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5731692.3670754479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49812146.382281654</v>
      </c>
      <c r="AI25" s="237">
        <v>2784951.9740183875</v>
      </c>
      <c r="AJ25" s="237"/>
      <c r="AK25" s="237">
        <v>101529331.67074773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20758258.546328586</v>
      </c>
      <c r="AI27" s="237">
        <v>936058.04505746253</v>
      </c>
      <c r="AJ27" s="237"/>
      <c r="AK27" s="237">
        <v>33718074.859787919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20250396.100444585</v>
      </c>
      <c r="AI28" s="237">
        <v>904078.84028084262</v>
      </c>
      <c r="AJ28" s="237"/>
      <c r="AK28" s="237">
        <v>32796122.493914101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27264.558180549313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8228843.7855980285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21472250.711091511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2128883.9311816138</v>
      </c>
      <c r="Y33" s="237">
        <v>2919175.4834569679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652261.37250543782</v>
      </c>
      <c r="AE33" s="237">
        <v>8445344.7369239964</v>
      </c>
      <c r="AF33" s="237">
        <v>721133.62677978189</v>
      </c>
      <c r="AG33" s="237">
        <v>681242.85797811637</v>
      </c>
      <c r="AH33" s="237">
        <v>49812146.382281654</v>
      </c>
      <c r="AI33" s="237">
        <v>2784951.9740183875</v>
      </c>
      <c r="AJ33" s="237">
        <v>2323859.5027345954</v>
      </c>
      <c r="AK33" s="237">
        <v>305902994.96069169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456262.55953572609</v>
      </c>
      <c r="I8" s="76">
        <v>5421074.2654714435</v>
      </c>
      <c r="J8" s="76">
        <v>7154222.2707756814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1314336.3276045257</v>
      </c>
      <c r="I9" s="76">
        <v>16263222.796414331</v>
      </c>
      <c r="J9" s="76">
        <v>22088208.415995155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36340250.344565757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236872.5084400234</v>
      </c>
      <c r="D8" s="98">
        <v>3060146.2519406481</v>
      </c>
      <c r="E8" s="98">
        <v>980314.70578320744</v>
      </c>
      <c r="F8" s="98">
        <v>119570.06432731522</v>
      </c>
      <c r="G8" s="98">
        <v>1633518.8473632084</v>
      </c>
      <c r="H8" s="98">
        <v>5767099.8210406285</v>
      </c>
      <c r="I8" s="98"/>
      <c r="J8" s="98">
        <v>2208063.52547062</v>
      </c>
      <c r="K8" s="98">
        <v>2802589.9232048662</v>
      </c>
      <c r="L8" s="98">
        <v>2199.2700615431677</v>
      </c>
      <c r="M8" s="98">
        <v>2083345.8918383992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1926978.2416687757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989747.08638991043</v>
      </c>
      <c r="Y8" s="98">
        <v>2178741.0896790312</v>
      </c>
      <c r="Z8" s="98">
        <v>128760.9331382933</v>
      </c>
      <c r="AA8" s="98">
        <v>38504491.046988532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675839.29447009217</v>
      </c>
      <c r="D9" s="98">
        <v>9212031.6188561469</v>
      </c>
      <c r="E9" s="98">
        <v>3268087.5012847767</v>
      </c>
      <c r="F9" s="98">
        <v>388863.39451189141</v>
      </c>
      <c r="G9" s="98">
        <v>4706234.0846063513</v>
      </c>
      <c r="H9" s="98">
        <v>14714024.779902194</v>
      </c>
      <c r="I9" s="98">
        <v>0.40288562423666008</v>
      </c>
      <c r="J9" s="98">
        <v>6383143.788157301</v>
      </c>
      <c r="K9" s="98">
        <v>7200793.4249374056</v>
      </c>
      <c r="L9" s="98">
        <v>88541.13456199161</v>
      </c>
      <c r="M9" s="98">
        <v>5040477.2131620087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5387122.1450232053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2856299.6938942028</v>
      </c>
      <c r="Y9" s="98">
        <v>6285147.1076456029</v>
      </c>
      <c r="Z9" s="98">
        <v>343308.33881102497</v>
      </c>
      <c r="AA9" s="98">
        <v>109469935.41306563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19.850360529489279</v>
      </c>
      <c r="E7" s="235">
        <v>26.93090541898259</v>
      </c>
      <c r="F7" s="235">
        <v>0.35905402506237244</v>
      </c>
      <c r="G7" s="235">
        <v>2.0151850141246661</v>
      </c>
      <c r="H7" s="235">
        <v>0</v>
      </c>
      <c r="I7" s="235">
        <v>7.9766231601288453</v>
      </c>
      <c r="J7" s="235">
        <v>45.280222691386172</v>
      </c>
      <c r="K7" s="235">
        <v>122.22310354416658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23.319850561955707</v>
      </c>
      <c r="E8" s="235">
        <v>27.177787331946757</v>
      </c>
      <c r="F8" s="235">
        <v>0.35905402506237249</v>
      </c>
      <c r="G8" s="235">
        <v>2.1115978762570289</v>
      </c>
      <c r="H8" s="235">
        <v>0</v>
      </c>
      <c r="I8" s="235">
        <v>8.2687093155868077</v>
      </c>
      <c r="J8" s="235">
        <v>41.635477473780199</v>
      </c>
      <c r="K8" s="235">
        <v>122.77744105306694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0.45076703431999993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0.45076703432000004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25">
      <c r="A13" s="78" t="s">
        <v>289</v>
      </c>
      <c r="B13" s="235">
        <v>57.259647697973008</v>
      </c>
      <c r="C13" s="235">
        <v>0</v>
      </c>
      <c r="D13" s="235">
        <v>43.170211091444983</v>
      </c>
      <c r="E13" s="235">
        <v>73.682283239486537</v>
      </c>
      <c r="F13" s="235">
        <v>0.71810805012474499</v>
      </c>
      <c r="G13" s="235">
        <v>4.126782890381695</v>
      </c>
      <c r="H13" s="235">
        <v>0</v>
      </c>
      <c r="I13" s="235">
        <v>20.196379603545232</v>
      </c>
      <c r="J13" s="235">
        <v>134.40479508950824</v>
      </c>
      <c r="K13" s="235">
        <v>333.55820766246444</v>
      </c>
    </row>
    <row r="14" spans="1:11" x14ac:dyDescent="0.25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2348840.8844847302</v>
      </c>
      <c r="E4" s="236">
        <v>2349166.8466086611</v>
      </c>
      <c r="F4" s="236">
        <v>60009.02925833522</v>
      </c>
      <c r="G4" s="236">
        <v>1993192.5254781186</v>
      </c>
      <c r="H4" s="236">
        <v>1498974.2460576054</v>
      </c>
      <c r="I4" s="236">
        <v>9519397.2663955484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2753913.7257766509</v>
      </c>
      <c r="E5" s="236">
        <v>2380214.3991162772</v>
      </c>
      <c r="F5" s="236">
        <v>60009.02925833522</v>
      </c>
      <c r="G5" s="236">
        <v>1993395.3314738162</v>
      </c>
      <c r="H5" s="236">
        <v>1372767.4962379688</v>
      </c>
      <c r="I5" s="236">
        <v>9848148.3272403497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5231480.970261381</v>
      </c>
      <c r="E6" s="236">
        <v>6404799.2363801654</v>
      </c>
      <c r="F6" s="236">
        <v>120018.05851667044</v>
      </c>
      <c r="G6" s="236">
        <v>4690603.972785268</v>
      </c>
      <c r="H6" s="236">
        <v>4447615.2207267499</v>
      </c>
      <c r="I6" s="236">
        <v>24657352.278555635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13079562.578313589</v>
      </c>
      <c r="C4" s="98">
        <v>-50273.43159900204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26159125.156627171</v>
      </c>
    </row>
    <row r="5" spans="1:10" x14ac:dyDescent="0.25">
      <c r="A5" s="78">
        <v>2050</v>
      </c>
      <c r="B5" s="98">
        <v>12133526.796486642</v>
      </c>
      <c r="C5" s="98">
        <v>-50273.43159900204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24267053.592973288</v>
      </c>
    </row>
    <row r="6" spans="1:10" x14ac:dyDescent="0.25">
      <c r="A6" s="78" t="s">
        <v>61</v>
      </c>
      <c r="B6" s="98">
        <v>39124651.4930778</v>
      </c>
      <c r="C6" s="98">
        <v>-100705.30039800408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78249302.986155584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11329877.345805353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10533366.786661325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-420192.72772237897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1749685.2325082356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1600160.0098253172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-121447.49871125096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2021-09-29T11:28:36Z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