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6B14773-3FA1-449C-B7DC-58A85D657809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720" r:id="rId38"/>
    <pivotCache cacheId="1721" r:id="rId39"/>
    <pivotCache cacheId="1722" r:id="rId40"/>
    <pivotCache cacheId="1723" r:id="rId41"/>
    <pivotCache cacheId="1724" r:id="rId42"/>
    <pivotCache cacheId="1725" r:id="rId43"/>
    <pivotCache cacheId="1726" r:id="rId44"/>
    <pivotCache cacheId="172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8" i="34" l="1"/>
  <c r="E9" i="34"/>
  <c r="E34" i="17"/>
  <c r="E39" i="17"/>
  <c r="E32" i="17"/>
  <c r="C6" i="9" l="1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45" i="17" l="1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D18" i="34" l="1"/>
  <c r="E4" i="34"/>
  <c r="E18" i="34" s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46" i="17" l="1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O236" i="66" s="1"/>
  <c r="Q236" i="66" s="1"/>
  <c r="R236" i="66" s="1"/>
  <c r="T236" i="66" s="1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27" i="72"/>
  <c r="G158" i="72"/>
  <c r="E189" i="72" l="1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37" i="26" a="1"/>
  <c r="G37" i="26" s="1"/>
  <c r="H221" i="35" s="1"/>
  <c r="G25" i="26" a="1"/>
  <c r="G25" i="26" s="1"/>
  <c r="H209" i="35" s="1"/>
  <c r="D26" i="26" a="1"/>
  <c r="D26" i="26" s="1"/>
  <c r="H189" i="35" s="1"/>
  <c r="E37" i="26" a="1"/>
  <c r="E37" i="26" s="1"/>
  <c r="I200" i="35" s="1"/>
  <c r="G38" i="26" a="1"/>
  <c r="G38" i="26" s="1"/>
  <c r="H222" i="35" s="1"/>
  <c r="D31" i="26" a="1"/>
  <c r="D31" i="26" s="1"/>
  <c r="F23" i="26" a="1"/>
  <c r="F23" i="26" s="1"/>
  <c r="G40" i="26" a="1"/>
  <c r="G40" i="26" s="1"/>
  <c r="H224" i="35" s="1"/>
  <c r="H36" i="26" a="1"/>
  <c r="H36" i="26" s="1"/>
  <c r="I220" i="35" s="1"/>
  <c r="G39" i="26" a="1"/>
  <c r="G39" i="26" s="1"/>
  <c r="D32" i="26" a="1"/>
  <c r="D32" i="26" s="1"/>
  <c r="H195" i="35" s="1"/>
  <c r="F35" i="26" a="1"/>
  <c r="F35" i="26" s="1"/>
  <c r="H37" i="26" a="1"/>
  <c r="H37" i="26" s="1"/>
  <c r="I221" i="35" s="1"/>
  <c r="D41" i="26" a="1"/>
  <c r="D41" i="26" s="1"/>
  <c r="H204" i="35" s="1"/>
  <c r="E29" i="26" a="1"/>
  <c r="E29" i="26" s="1"/>
  <c r="I192" i="35" s="1"/>
  <c r="H38" i="26" a="1"/>
  <c r="H38" i="26" s="1"/>
  <c r="I222" i="35" s="1"/>
  <c r="F33" i="26" a="1"/>
  <c r="F33" i="26" s="1"/>
  <c r="G217" i="35" s="1"/>
  <c r="E26" i="26" a="1"/>
  <c r="E26" i="26" s="1"/>
  <c r="I189" i="35" s="1"/>
  <c r="F42" i="26" a="1"/>
  <c r="F42" i="26" s="1"/>
  <c r="G226" i="35" s="1"/>
  <c r="E35" i="26" a="1"/>
  <c r="E35" i="26" s="1"/>
  <c r="E28" i="26" a="1"/>
  <c r="E28" i="26" s="1"/>
  <c r="I191" i="35" s="1"/>
  <c r="E33" i="26" a="1"/>
  <c r="E33" i="26" s="1"/>
  <c r="I196" i="35" s="1"/>
  <c r="G29" i="26" a="1"/>
  <c r="G29" i="26" s="1"/>
  <c r="H213" i="35" s="1"/>
  <c r="F28" i="26" a="1"/>
  <c r="F28" i="26" s="1"/>
  <c r="G212" i="35" s="1"/>
  <c r="G36" i="26" a="1"/>
  <c r="G36" i="26" s="1"/>
  <c r="H220" i="35" s="1"/>
  <c r="H34" i="26" a="1"/>
  <c r="H34" i="26" s="1"/>
  <c r="I218" i="35" s="1"/>
  <c r="H28" i="26" a="1"/>
  <c r="H28" i="26" s="1"/>
  <c r="I212" i="35" s="1"/>
  <c r="F32" i="26" a="1"/>
  <c r="F32" i="26" s="1"/>
  <c r="G216" i="35" s="1"/>
  <c r="F37" i="26" a="1"/>
  <c r="F37" i="26" s="1"/>
  <c r="G221" i="35" s="1"/>
  <c r="H42" i="26" a="1"/>
  <c r="H42" i="26" s="1"/>
  <c r="I226" i="35" s="1"/>
  <c r="D25" i="26" a="1"/>
  <c r="D25" i="26" s="1"/>
  <c r="H188" i="35" s="1"/>
  <c r="F27" i="26" a="1"/>
  <c r="F27" i="26" s="1"/>
  <c r="D23" i="26" a="1"/>
  <c r="D23" i="26" s="1"/>
  <c r="G26" i="26" a="1"/>
  <c r="G26" i="26" s="1"/>
  <c r="H210" i="35" s="1"/>
  <c r="E31" i="26" a="1"/>
  <c r="E31" i="26" s="1"/>
  <c r="H25" i="26" a="1"/>
  <c r="H25" i="26" s="1"/>
  <c r="I209" i="35" s="1"/>
  <c r="G41" i="26" a="1"/>
  <c r="G41" i="26" s="1"/>
  <c r="H225" i="35" s="1"/>
  <c r="H26" i="26" a="1"/>
  <c r="H26" i="26" s="1"/>
  <c r="I210" i="35" s="1"/>
  <c r="E27" i="26" a="1"/>
  <c r="E27" i="26" s="1"/>
  <c r="E36" i="26" a="1"/>
  <c r="E36" i="26" s="1"/>
  <c r="I199" i="35" s="1"/>
  <c r="D30" i="26" a="1"/>
  <c r="D30" i="26" s="1"/>
  <c r="H193" i="35" s="1"/>
  <c r="F25" i="26" a="1"/>
  <c r="F25" i="26" s="1"/>
  <c r="G209" i="35" s="1"/>
  <c r="H33" i="26" a="1"/>
  <c r="H33" i="26" s="1"/>
  <c r="I217" i="35" s="1"/>
  <c r="G34" i="26" a="1"/>
  <c r="G34" i="26" s="1"/>
  <c r="H218" i="35" s="1"/>
  <c r="E40" i="26" a="1"/>
  <c r="E40" i="26" s="1"/>
  <c r="I203" i="35" s="1"/>
  <c r="F24" i="26" a="1"/>
  <c r="F24" i="26" s="1"/>
  <c r="G208" i="35" s="1"/>
  <c r="G33" i="26" a="1"/>
  <c r="G33" i="26" s="1"/>
  <c r="H217" i="35" s="1"/>
  <c r="H32" i="26" a="1"/>
  <c r="H32" i="26" s="1"/>
  <c r="I216" i="35" s="1"/>
  <c r="F39" i="26" a="1"/>
  <c r="F39" i="26" s="1"/>
  <c r="E34" i="26" a="1"/>
  <c r="E34" i="26" s="1"/>
  <c r="I197" i="35" s="1"/>
  <c r="H29" i="26" a="1"/>
  <c r="H29" i="26" s="1"/>
  <c r="I213" i="35" s="1"/>
  <c r="H27" i="26" a="1"/>
  <c r="H27" i="26" s="1"/>
  <c r="D29" i="26" a="1"/>
  <c r="D29" i="26" s="1"/>
  <c r="H192" i="35" s="1"/>
  <c r="E41" i="26" a="1"/>
  <c r="E41" i="26" s="1"/>
  <c r="I204" i="35" s="1"/>
  <c r="D35" i="26" a="1"/>
  <c r="D35" i="26" s="1"/>
  <c r="G28" i="26" a="1"/>
  <c r="G28" i="26" s="1"/>
  <c r="H212" i="35" s="1"/>
  <c r="D28" i="26" a="1"/>
  <c r="D28" i="26" s="1"/>
  <c r="H191" i="35" s="1"/>
  <c r="G42" i="26" a="1"/>
  <c r="G42" i="26" s="1"/>
  <c r="H226" i="35" s="1"/>
  <c r="G35" i="26" a="1"/>
  <c r="G35" i="26" s="1"/>
  <c r="E32" i="26" a="1"/>
  <c r="E32" i="26" s="1"/>
  <c r="I195" i="35" s="1"/>
  <c r="H35" i="26" a="1"/>
  <c r="H35" i="26" s="1"/>
  <c r="D37" i="26" a="1"/>
  <c r="D37" i="26" s="1"/>
  <c r="H200" i="35" s="1"/>
  <c r="H23" i="26" a="1"/>
  <c r="H23" i="26" s="1"/>
  <c r="G31" i="26" a="1"/>
  <c r="G31" i="26" s="1"/>
  <c r="F41" i="26" a="1"/>
  <c r="F41" i="26" s="1"/>
  <c r="G225" i="35" s="1"/>
  <c r="F26" i="26" a="1"/>
  <c r="F26" i="26" s="1"/>
  <c r="G210" i="35" s="1"/>
  <c r="D24" i="26" a="1"/>
  <c r="D24" i="26" s="1"/>
  <c r="H187" i="35" s="1"/>
  <c r="E25" i="26" a="1"/>
  <c r="E25" i="26" s="1"/>
  <c r="I188" i="35" s="1"/>
  <c r="F36" i="26" a="1"/>
  <c r="F36" i="26" s="1"/>
  <c r="G220" i="35" s="1"/>
  <c r="E24" i="26" a="1"/>
  <c r="E24" i="26" s="1"/>
  <c r="I187" i="35" s="1"/>
  <c r="G23" i="26" a="1"/>
  <c r="G23" i="26" s="1"/>
  <c r="H31" i="26" a="1"/>
  <c r="H31" i="26" s="1"/>
  <c r="E39" i="26" a="1"/>
  <c r="E39" i="26" s="1"/>
  <c r="D39" i="26" a="1"/>
  <c r="D39" i="26" s="1"/>
  <c r="F38" i="26" a="1"/>
  <c r="F38" i="26" s="1"/>
  <c r="G222" i="35" s="1"/>
  <c r="F40" i="26" a="1"/>
  <c r="F40" i="26" s="1"/>
  <c r="G224" i="35" s="1"/>
  <c r="G24" i="26" a="1"/>
  <c r="G24" i="26" s="1"/>
  <c r="H208" i="35" s="1"/>
  <c r="H30" i="26" a="1"/>
  <c r="H30" i="26" s="1"/>
  <c r="I214" i="35" s="1"/>
  <c r="G32" i="26" a="1"/>
  <c r="G32" i="26" s="1"/>
  <c r="H216" i="35" s="1"/>
  <c r="E23" i="26" a="1"/>
  <c r="E23" i="26" s="1"/>
  <c r="D33" i="26" a="1"/>
  <c r="D33" i="26" s="1"/>
  <c r="H196" i="35" s="1"/>
  <c r="G30" i="26" a="1"/>
  <c r="G30" i="26" s="1"/>
  <c r="H214" i="35" s="1"/>
  <c r="E42" i="26" a="1"/>
  <c r="E42" i="26" s="1"/>
  <c r="I205" i="35" s="1"/>
  <c r="F29" i="26" a="1"/>
  <c r="F29" i="26" s="1"/>
  <c r="G213" i="35" s="1"/>
  <c r="E38" i="26" a="1"/>
  <c r="E38" i="26" s="1"/>
  <c r="I201" i="35" s="1"/>
  <c r="G27" i="26" a="1"/>
  <c r="G27" i="26" s="1"/>
  <c r="D34" i="26" a="1"/>
  <c r="D34" i="26" s="1"/>
  <c r="H197" i="35" s="1"/>
  <c r="H40" i="26" a="1"/>
  <c r="H40" i="26" s="1"/>
  <c r="I224" i="35" s="1"/>
  <c r="F34" i="26" a="1"/>
  <c r="F34" i="26" s="1"/>
  <c r="G218" i="35" s="1"/>
  <c r="H24" i="26" a="1"/>
  <c r="H24" i="26" s="1"/>
  <c r="I208" i="35" s="1"/>
  <c r="D38" i="26" a="1"/>
  <c r="D38" i="26" s="1"/>
  <c r="H201" i="35" s="1"/>
  <c r="D40" i="26" a="1"/>
  <c r="D40" i="26" s="1"/>
  <c r="H203" i="35" s="1"/>
  <c r="H41" i="26" a="1"/>
  <c r="H41" i="26" s="1"/>
  <c r="I225" i="35" s="1"/>
  <c r="F30" i="26" a="1"/>
  <c r="F30" i="26" s="1"/>
  <c r="G214" i="35" s="1"/>
  <c r="D42" i="26" a="1"/>
  <c r="D42" i="26" s="1"/>
  <c r="H205" i="35" s="1"/>
  <c r="E30" i="26" a="1"/>
  <c r="E30" i="26" s="1"/>
  <c r="I193" i="35" s="1"/>
  <c r="H39" i="26" a="1"/>
  <c r="H39" i="26" s="1"/>
  <c r="D36" i="26" a="1"/>
  <c r="D36" i="26" s="1"/>
  <c r="H199" i="35" s="1"/>
  <c r="F31" i="26" a="1"/>
  <c r="F31" i="26" s="1"/>
  <c r="D27" i="26" a="1"/>
  <c r="D27" i="26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66" i="72"/>
  <c r="F6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97" i="72"/>
  <c r="F97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59" i="72" l="1"/>
  <c r="F159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I59" i="37"/>
  <c r="I62" i="37"/>
  <c r="I61" i="37"/>
  <c r="I60" i="37"/>
  <c r="I4" i="58"/>
  <c r="I4" i="37"/>
  <c r="J4" i="37"/>
  <c r="J4" i="58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90" i="72"/>
  <c r="F190" i="72" s="1"/>
  <c r="E283" i="72"/>
  <c r="F283" i="72" s="1"/>
  <c r="I84" i="37"/>
  <c r="I86" i="37"/>
  <c r="I83" i="37"/>
  <c r="I85" i="37"/>
  <c r="D50" i="26"/>
  <c r="J50" i="26" s="1"/>
  <c r="I186" i="35"/>
  <c r="J25" i="37"/>
  <c r="J23" i="37"/>
  <c r="J24" i="37"/>
  <c r="J26" i="37"/>
  <c r="I37" i="58"/>
  <c r="I35" i="58"/>
  <c r="I36" i="58"/>
  <c r="I38" i="58"/>
  <c r="I60" i="58"/>
  <c r="I62" i="58"/>
  <c r="I61" i="58"/>
  <c r="I59" i="58"/>
  <c r="E51" i="26"/>
  <c r="H51" i="26" s="1"/>
  <c r="G211" i="35"/>
  <c r="D53" i="26"/>
  <c r="J53" i="26" s="1"/>
  <c r="I198" i="35"/>
  <c r="I85" i="58"/>
  <c r="I84" i="58"/>
  <c r="I83" i="58"/>
  <c r="I86" i="58"/>
  <c r="I77" i="37"/>
  <c r="I76" i="37"/>
  <c r="I75" i="37"/>
  <c r="I78" i="37"/>
  <c r="H92" i="58"/>
  <c r="H92" i="41" s="1"/>
  <c r="H93" i="58"/>
  <c r="H93" i="41" s="1"/>
  <c r="H91" i="58"/>
  <c r="H91" i="41" s="1"/>
  <c r="H94" i="58"/>
  <c r="H94" i="41" s="1"/>
  <c r="E50" i="26"/>
  <c r="H50" i="26" s="1"/>
  <c r="G207" i="35"/>
  <c r="I24" i="37"/>
  <c r="I23" i="37"/>
  <c r="I25" i="37"/>
  <c r="I26" i="37"/>
  <c r="E128" i="72"/>
  <c r="F128" i="72" s="1"/>
  <c r="E221" i="72"/>
  <c r="F221" i="72" s="1"/>
  <c r="J20" i="58"/>
  <c r="J22" i="58"/>
  <c r="J21" i="58"/>
  <c r="J19" i="58"/>
  <c r="J45" i="58"/>
  <c r="J44" i="58"/>
  <c r="J43" i="58"/>
  <c r="J46" i="58"/>
  <c r="H27" i="58"/>
  <c r="H27" i="41" s="1"/>
  <c r="H29" i="58"/>
  <c r="H29" i="41" s="1"/>
  <c r="H28" i="58"/>
  <c r="H28" i="41" s="1"/>
  <c r="H30" i="58"/>
  <c r="H30" i="41" s="1"/>
  <c r="J88" i="37"/>
  <c r="J87" i="37"/>
  <c r="J89" i="37"/>
  <c r="J90" i="37"/>
  <c r="H25" i="58"/>
  <c r="H25" i="41" s="1"/>
  <c r="H26" i="58"/>
  <c r="H26" i="41" s="1"/>
  <c r="H24" i="58"/>
  <c r="H24" i="41" s="1"/>
  <c r="H23" i="58"/>
  <c r="H23" i="41" s="1"/>
  <c r="J92" i="58"/>
  <c r="J94" i="58"/>
  <c r="J93" i="58"/>
  <c r="J91" i="58"/>
  <c r="J30" i="37"/>
  <c r="J28" i="37"/>
  <c r="J27" i="37"/>
  <c r="J29" i="37"/>
  <c r="H194" i="35"/>
  <c r="C52" i="26"/>
  <c r="I52" i="26" s="1"/>
  <c r="I21" i="37"/>
  <c r="I19" i="37"/>
  <c r="I19" i="41" s="1"/>
  <c r="I20" i="37"/>
  <c r="I20" i="41" s="1"/>
  <c r="I22" i="37"/>
  <c r="I22" i="41" s="1"/>
  <c r="H61" i="58"/>
  <c r="H61" i="41" s="1"/>
  <c r="H60" i="58"/>
  <c r="H60" i="41" s="1"/>
  <c r="H59" i="58"/>
  <c r="H59" i="41" s="1"/>
  <c r="H62" i="58"/>
  <c r="H62" i="41" s="1"/>
  <c r="I21" i="58"/>
  <c r="I19" i="58"/>
  <c r="I22" i="58"/>
  <c r="I20" i="58"/>
  <c r="H88" i="58"/>
  <c r="H88" i="41" s="1"/>
  <c r="H87" i="58"/>
  <c r="H87" i="41" s="1"/>
  <c r="H89" i="58"/>
  <c r="H89" i="41" s="1"/>
  <c r="H90" i="58"/>
  <c r="H90" i="41" s="1"/>
  <c r="I40" i="37"/>
  <c r="I41" i="37"/>
  <c r="I39" i="37"/>
  <c r="I42" i="37"/>
  <c r="I44" i="37"/>
  <c r="I45" i="37"/>
  <c r="I46" i="37"/>
  <c r="I43" i="37"/>
  <c r="H73" i="58"/>
  <c r="H73" i="41" s="1"/>
  <c r="H71" i="58"/>
  <c r="H71" i="41" s="1"/>
  <c r="H72" i="58"/>
  <c r="H72" i="41" s="1"/>
  <c r="H74" i="58"/>
  <c r="H74" i="41" s="1"/>
  <c r="H57" i="58"/>
  <c r="H57" i="41" s="1"/>
  <c r="H56" i="58"/>
  <c r="H56" i="41" s="1"/>
  <c r="H58" i="58"/>
  <c r="H58" i="41" s="1"/>
  <c r="H55" i="58"/>
  <c r="H55" i="41" s="1"/>
  <c r="I77" i="58"/>
  <c r="I75" i="58"/>
  <c r="I76" i="58"/>
  <c r="I78" i="58"/>
  <c r="H190" i="35"/>
  <c r="C51" i="26"/>
  <c r="I51" i="26" s="1"/>
  <c r="J86" i="58"/>
  <c r="J85" i="58"/>
  <c r="J83" i="58"/>
  <c r="J84" i="58"/>
  <c r="H83" i="58"/>
  <c r="H83" i="41" s="1"/>
  <c r="H84" i="58"/>
  <c r="H84" i="41" s="1"/>
  <c r="H85" i="58"/>
  <c r="H85" i="41" s="1"/>
  <c r="H86" i="58"/>
  <c r="H86" i="41" s="1"/>
  <c r="H215" i="35"/>
  <c r="F52" i="26"/>
  <c r="G51" i="26"/>
  <c r="I211" i="35"/>
  <c r="J69" i="37"/>
  <c r="J67" i="37"/>
  <c r="J68" i="37"/>
  <c r="J70" i="37"/>
  <c r="H52" i="58"/>
  <c r="H52" i="41" s="1"/>
  <c r="H53" i="58"/>
  <c r="H53" i="41" s="1"/>
  <c r="H51" i="58"/>
  <c r="H51" i="41" s="1"/>
  <c r="H54" i="58"/>
  <c r="H54" i="41" s="1"/>
  <c r="J76" i="58"/>
  <c r="J75" i="58"/>
  <c r="J77" i="58"/>
  <c r="J78" i="58"/>
  <c r="J73" i="37"/>
  <c r="J72" i="37"/>
  <c r="J74" i="37"/>
  <c r="J71" i="37"/>
  <c r="H76" i="58"/>
  <c r="H76" i="41" s="1"/>
  <c r="H75" i="58"/>
  <c r="H75" i="41" s="1"/>
  <c r="H77" i="58"/>
  <c r="H77" i="41" s="1"/>
  <c r="H78" i="58"/>
  <c r="H78" i="41" s="1"/>
  <c r="I207" i="35"/>
  <c r="G50" i="26"/>
  <c r="J40" i="58"/>
  <c r="J39" i="58"/>
  <c r="J41" i="58"/>
  <c r="J42" i="58"/>
  <c r="D51" i="26"/>
  <c r="J51" i="26" s="1"/>
  <c r="I190" i="35"/>
  <c r="J35" i="58"/>
  <c r="J38" i="58"/>
  <c r="J36" i="58"/>
  <c r="J37" i="58"/>
  <c r="J41" i="37"/>
  <c r="J40" i="37"/>
  <c r="J39" i="37"/>
  <c r="J42" i="37"/>
  <c r="I29" i="37"/>
  <c r="I28" i="37"/>
  <c r="I27" i="37"/>
  <c r="I30" i="37"/>
  <c r="I69" i="37"/>
  <c r="I67" i="37"/>
  <c r="I70" i="37"/>
  <c r="I70" i="41" s="1"/>
  <c r="I68" i="37"/>
  <c r="F51" i="26"/>
  <c r="H211" i="35"/>
  <c r="H202" i="35"/>
  <c r="C54" i="26"/>
  <c r="I54" i="26" s="1"/>
  <c r="I73" i="37"/>
  <c r="I72" i="37"/>
  <c r="I71" i="37"/>
  <c r="I74" i="37"/>
  <c r="J60" i="37"/>
  <c r="J60" i="41" s="1"/>
  <c r="J61" i="37"/>
  <c r="J59" i="37"/>
  <c r="J62" i="37"/>
  <c r="J27" i="58"/>
  <c r="J30" i="58"/>
  <c r="J29" i="58"/>
  <c r="J28" i="58"/>
  <c r="J60" i="58"/>
  <c r="J61" i="58"/>
  <c r="J59" i="58"/>
  <c r="J62" i="58"/>
  <c r="I88" i="37"/>
  <c r="I88" i="41" s="1"/>
  <c r="I89" i="37"/>
  <c r="I90" i="37"/>
  <c r="I90" i="41" s="1"/>
  <c r="I87" i="37"/>
  <c r="I23" i="58"/>
  <c r="I24" i="58"/>
  <c r="I26" i="58"/>
  <c r="I25" i="58"/>
  <c r="H198" i="35"/>
  <c r="C53" i="26"/>
  <c r="I53" i="26" s="1"/>
  <c r="G54" i="26"/>
  <c r="I223" i="35"/>
  <c r="J77" i="37"/>
  <c r="J77" i="41" s="1"/>
  <c r="J75" i="37"/>
  <c r="J75" i="41" s="1"/>
  <c r="J76" i="37"/>
  <c r="J76" i="41" s="1"/>
  <c r="J78" i="37"/>
  <c r="I202" i="35"/>
  <c r="D54" i="26"/>
  <c r="J54" i="26" s="1"/>
  <c r="I219" i="35"/>
  <c r="G53" i="26"/>
  <c r="E54" i="26"/>
  <c r="H54" i="26" s="1"/>
  <c r="G223" i="35"/>
  <c r="I89" i="58"/>
  <c r="I88" i="58"/>
  <c r="I87" i="58"/>
  <c r="I90" i="58"/>
  <c r="I69" i="58"/>
  <c r="I68" i="58"/>
  <c r="I67" i="58"/>
  <c r="I70" i="58"/>
  <c r="J73" i="58"/>
  <c r="J71" i="58"/>
  <c r="J72" i="58"/>
  <c r="J74" i="58"/>
  <c r="I71" i="58"/>
  <c r="I74" i="58"/>
  <c r="I73" i="58"/>
  <c r="I72" i="58"/>
  <c r="E52" i="26"/>
  <c r="H52" i="26" s="1"/>
  <c r="G215" i="35"/>
  <c r="H40" i="58"/>
  <c r="H40" i="41" s="1"/>
  <c r="H41" i="58"/>
  <c r="H41" i="41" s="1"/>
  <c r="H39" i="58"/>
  <c r="H39" i="41" s="1"/>
  <c r="H42" i="58"/>
  <c r="H42" i="41" s="1"/>
  <c r="I215" i="35"/>
  <c r="G52" i="26"/>
  <c r="J52" i="37"/>
  <c r="J51" i="37"/>
  <c r="J51" i="41" s="1"/>
  <c r="J53" i="37"/>
  <c r="J53" i="41" s="1"/>
  <c r="J54" i="37"/>
  <c r="J52" i="58"/>
  <c r="J54" i="58"/>
  <c r="J51" i="58"/>
  <c r="J53" i="58"/>
  <c r="J23" i="58"/>
  <c r="J24" i="58"/>
  <c r="J25" i="58"/>
  <c r="J26" i="58"/>
  <c r="H36" i="58"/>
  <c r="H36" i="41" s="1"/>
  <c r="H37" i="58"/>
  <c r="H37" i="41" s="1"/>
  <c r="H35" i="58"/>
  <c r="H35" i="41" s="1"/>
  <c r="H38" i="58"/>
  <c r="H38" i="41" s="1"/>
  <c r="G219" i="35"/>
  <c r="E53" i="26"/>
  <c r="H53" i="26" s="1"/>
  <c r="E4" i="72"/>
  <c r="F4" i="72" s="1"/>
  <c r="J45" i="37"/>
  <c r="J45" i="41" s="1"/>
  <c r="J43" i="37"/>
  <c r="J43" i="41" s="1"/>
  <c r="J44" i="37"/>
  <c r="J44" i="41" s="1"/>
  <c r="J46" i="37"/>
  <c r="J46" i="41" s="1"/>
  <c r="I93" i="37"/>
  <c r="I93" i="41" s="1"/>
  <c r="I91" i="37"/>
  <c r="I92" i="37"/>
  <c r="I94" i="37"/>
  <c r="I94" i="41" s="1"/>
  <c r="J93" i="37"/>
  <c r="J93" i="41" s="1"/>
  <c r="J92" i="37"/>
  <c r="J92" i="41" s="1"/>
  <c r="J91" i="37"/>
  <c r="J94" i="37"/>
  <c r="J94" i="41" s="1"/>
  <c r="F50" i="26"/>
  <c r="H207" i="35"/>
  <c r="F53" i="26"/>
  <c r="H219" i="35"/>
  <c r="I57" i="58"/>
  <c r="I55" i="58"/>
  <c r="I56" i="58"/>
  <c r="I58" i="58"/>
  <c r="D52" i="26"/>
  <c r="J52" i="26" s="1"/>
  <c r="I194" i="35"/>
  <c r="I41" i="58"/>
  <c r="I42" i="58"/>
  <c r="I39" i="58"/>
  <c r="I40" i="58"/>
  <c r="I51" i="37"/>
  <c r="I53" i="37"/>
  <c r="I54" i="37"/>
  <c r="I52" i="37"/>
  <c r="I53" i="58"/>
  <c r="I51" i="58"/>
  <c r="I52" i="58"/>
  <c r="I54" i="58"/>
  <c r="H43" i="58"/>
  <c r="H43" i="41" s="1"/>
  <c r="H46" i="58"/>
  <c r="H46" i="41" s="1"/>
  <c r="H45" i="58"/>
  <c r="H45" i="41" s="1"/>
  <c r="H44" i="58"/>
  <c r="H44" i="41" s="1"/>
  <c r="I44" i="58"/>
  <c r="I45" i="58"/>
  <c r="I43" i="58"/>
  <c r="I46" i="58"/>
  <c r="J20" i="37"/>
  <c r="J22" i="37"/>
  <c r="J21" i="37"/>
  <c r="J19" i="37"/>
  <c r="J19" i="41" s="1"/>
  <c r="I92" i="58"/>
  <c r="I91" i="58"/>
  <c r="I93" i="58"/>
  <c r="I94" i="58"/>
  <c r="H20" i="58"/>
  <c r="H20" i="41" s="1"/>
  <c r="H21" i="58"/>
  <c r="H21" i="41" s="1"/>
  <c r="H19" i="58"/>
  <c r="H19" i="41" s="1"/>
  <c r="H22" i="58"/>
  <c r="H22" i="41" s="1"/>
  <c r="I29" i="58"/>
  <c r="I28" i="58"/>
  <c r="I27" i="58"/>
  <c r="I30" i="58"/>
  <c r="J55" i="37"/>
  <c r="J56" i="37"/>
  <c r="J58" i="37"/>
  <c r="J57" i="37"/>
  <c r="F54" i="26"/>
  <c r="H223" i="35"/>
  <c r="E252" i="72"/>
  <c r="F252" i="72" s="1"/>
  <c r="J55" i="58"/>
  <c r="J58" i="58"/>
  <c r="J57" i="58"/>
  <c r="J56" i="58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88" i="58"/>
  <c r="J87" i="58"/>
  <c r="J89" i="58"/>
  <c r="J90" i="58"/>
  <c r="I56" i="37"/>
  <c r="I58" i="37"/>
  <c r="I57" i="37"/>
  <c r="I57" i="41" s="1"/>
  <c r="I55" i="37"/>
  <c r="I55" i="41" s="1"/>
  <c r="H67" i="58"/>
  <c r="H67" i="41" s="1"/>
  <c r="H69" i="58"/>
  <c r="H69" i="41" s="1"/>
  <c r="H70" i="58"/>
  <c r="H70" i="41" s="1"/>
  <c r="H68" i="58"/>
  <c r="H68" i="41" s="1"/>
  <c r="I38" i="37"/>
  <c r="I38" i="41" s="1"/>
  <c r="I35" i="37"/>
  <c r="I35" i="41" s="1"/>
  <c r="I37" i="37"/>
  <c r="I37" i="41" s="1"/>
  <c r="I36" i="37"/>
  <c r="I36" i="41" s="1"/>
  <c r="J85" i="37"/>
  <c r="J85" i="41" s="1"/>
  <c r="J84" i="37"/>
  <c r="J83" i="37"/>
  <c r="J83" i="41" s="1"/>
  <c r="J86" i="37"/>
  <c r="J86" i="41" s="1"/>
  <c r="C50" i="26"/>
  <c r="I50" i="26" s="1"/>
  <c r="H186" i="35"/>
  <c r="J35" i="37"/>
  <c r="J36" i="37"/>
  <c r="J36" i="41" s="1"/>
  <c r="J38" i="37"/>
  <c r="J37" i="37"/>
  <c r="J37" i="41" s="1"/>
  <c r="J68" i="58"/>
  <c r="J70" i="58"/>
  <c r="J67" i="58"/>
  <c r="J69" i="58"/>
  <c r="I91" i="41" l="1"/>
  <c r="J38" i="41"/>
  <c r="J78" i="41"/>
  <c r="J22" i="41"/>
  <c r="I69" i="41"/>
  <c r="I39" i="41"/>
  <c r="J30" i="41"/>
  <c r="J88" i="41"/>
  <c r="J25" i="41"/>
  <c r="I92" i="41"/>
  <c r="I30" i="41"/>
  <c r="J71" i="41"/>
  <c r="J70" i="41"/>
  <c r="I41" i="41"/>
  <c r="I78" i="41"/>
  <c r="J52" i="41"/>
  <c r="J21" i="41"/>
  <c r="I52" i="41"/>
  <c r="I54" i="41"/>
  <c r="I72" i="41"/>
  <c r="J39" i="41"/>
  <c r="I21" i="4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J35" i="41"/>
  <c r="I18" i="37"/>
  <c r="I15" i="37"/>
  <c r="I16" i="37"/>
  <c r="I17" i="37"/>
  <c r="J54" i="41"/>
  <c r="I89" i="41"/>
  <c r="J61" i="41"/>
  <c r="I67" i="41"/>
  <c r="I42" i="41"/>
  <c r="J28" i="41"/>
  <c r="J87" i="41"/>
  <c r="H31" i="58"/>
  <c r="H31" i="41" s="1"/>
  <c r="H33" i="58"/>
  <c r="H33" i="41" s="1"/>
  <c r="H32" i="58"/>
  <c r="H32" i="41" s="1"/>
  <c r="H34" i="58"/>
  <c r="H34" i="41" s="1"/>
  <c r="J23" i="41"/>
  <c r="E160" i="72"/>
  <c r="F160" i="72" s="1"/>
  <c r="I71" i="41"/>
  <c r="I27" i="41"/>
  <c r="J74" i="41"/>
  <c r="J68" i="41"/>
  <c r="I40" i="4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I75" i="41"/>
  <c r="J4" i="41"/>
  <c r="E45" i="39" s="1"/>
  <c r="E31" i="53"/>
  <c r="F101" i="66"/>
  <c r="I74" i="41"/>
  <c r="J18" i="37"/>
  <c r="J15" i="37"/>
  <c r="J17" i="37"/>
  <c r="J16" i="37"/>
  <c r="I58" i="41"/>
  <c r="H79" i="58"/>
  <c r="H79" i="41" s="1"/>
  <c r="H80" i="58"/>
  <c r="H80" i="41" s="1"/>
  <c r="H82" i="58"/>
  <c r="H82" i="41" s="1"/>
  <c r="H81" i="58"/>
  <c r="H81" i="41" s="1"/>
  <c r="I28" i="41"/>
  <c r="J72" i="41"/>
  <c r="J67" i="41"/>
  <c r="I26" i="41"/>
  <c r="I76" i="41"/>
  <c r="I85" i="41"/>
  <c r="E36" i="72"/>
  <c r="F36" i="72" s="1"/>
  <c r="J20" i="41"/>
  <c r="J84" i="41"/>
  <c r="I56" i="41"/>
  <c r="I81" i="58"/>
  <c r="I80" i="58"/>
  <c r="I82" i="58"/>
  <c r="I79" i="58"/>
  <c r="I53" i="41"/>
  <c r="I66" i="58"/>
  <c r="I64" i="58"/>
  <c r="I63" i="58"/>
  <c r="I65" i="58"/>
  <c r="J47" i="58"/>
  <c r="J49" i="58"/>
  <c r="J50" i="58"/>
  <c r="J48" i="58"/>
  <c r="I63" i="37"/>
  <c r="I66" i="37"/>
  <c r="I66" i="41" s="1"/>
  <c r="I65" i="37"/>
  <c r="I65" i="41" s="1"/>
  <c r="I64" i="37"/>
  <c r="I73" i="41"/>
  <c r="I29" i="41"/>
  <c r="J73" i="41"/>
  <c r="J69" i="41"/>
  <c r="I25" i="41"/>
  <c r="I77" i="41"/>
  <c r="I83" i="41"/>
  <c r="I51" i="41"/>
  <c r="J42" i="41"/>
  <c r="J34" i="58"/>
  <c r="J32" i="58"/>
  <c r="J31" i="58"/>
  <c r="J33" i="58"/>
  <c r="I23" i="41"/>
  <c r="I86" i="41"/>
  <c r="F53" i="66"/>
  <c r="E19" i="53"/>
  <c r="I4" i="41"/>
  <c r="D45" i="39" s="1"/>
  <c r="J65" i="58"/>
  <c r="J63" i="58"/>
  <c r="J64" i="58"/>
  <c r="J66" i="58"/>
  <c r="I81" i="37"/>
  <c r="I82" i="37"/>
  <c r="I79" i="37"/>
  <c r="I80" i="37"/>
  <c r="I34" i="37"/>
  <c r="I32" i="37"/>
  <c r="I32" i="41" s="1"/>
  <c r="I33" i="37"/>
  <c r="I31" i="37"/>
  <c r="I24" i="41"/>
  <c r="I84" i="41"/>
  <c r="E25" i="53"/>
  <c r="F197" i="66"/>
  <c r="N4" i="58"/>
  <c r="J57" i="41"/>
  <c r="I15" i="58"/>
  <c r="I17" i="58"/>
  <c r="I16" i="58"/>
  <c r="E23" i="53" s="1"/>
  <c r="F23" i="53" s="1"/>
  <c r="I18" i="58"/>
  <c r="J58" i="41"/>
  <c r="I32" i="58"/>
  <c r="I34" i="58"/>
  <c r="I31" i="58"/>
  <c r="I33" i="58"/>
  <c r="J40" i="41"/>
  <c r="I43" i="41"/>
  <c r="H17" i="58"/>
  <c r="H16" i="58"/>
  <c r="H18" i="58"/>
  <c r="H18" i="41" s="1"/>
  <c r="H15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60" i="41"/>
  <c r="J31" i="37"/>
  <c r="J31" i="41" s="1"/>
  <c r="J33" i="37"/>
  <c r="J33" i="41" s="1"/>
  <c r="J34" i="37"/>
  <c r="J34" i="41" s="1"/>
  <c r="J32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J56" i="4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J81" i="37"/>
  <c r="J80" i="37"/>
  <c r="J79" i="37"/>
  <c r="J82" i="37"/>
  <c r="J41" i="41"/>
  <c r="J17" i="58"/>
  <c r="J15" i="58"/>
  <c r="J16" i="58"/>
  <c r="J18" i="58"/>
  <c r="I47" i="58"/>
  <c r="I48" i="58"/>
  <c r="I50" i="58"/>
  <c r="I49" i="58"/>
  <c r="I46" i="41"/>
  <c r="I48" i="37"/>
  <c r="I50" i="37"/>
  <c r="I49" i="37"/>
  <c r="I47" i="37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I61" i="41"/>
  <c r="F245" i="66"/>
  <c r="E37" i="53"/>
  <c r="O4" i="58"/>
  <c r="M45" i="39"/>
  <c r="E98" i="72"/>
  <c r="F98" i="72" s="1"/>
  <c r="J55" i="41"/>
  <c r="J91" i="41"/>
  <c r="H49" i="58"/>
  <c r="H49" i="41" s="1"/>
  <c r="H47" i="58"/>
  <c r="H47" i="41" s="1"/>
  <c r="H48" i="58"/>
  <c r="H48" i="41" s="1"/>
  <c r="H50" i="58"/>
  <c r="H50" i="41" s="1"/>
  <c r="I87" i="41"/>
  <c r="J62" i="41"/>
  <c r="I68" i="41"/>
  <c r="I45" i="41"/>
  <c r="J29" i="41"/>
  <c r="J90" i="41"/>
  <c r="J63" i="37"/>
  <c r="J66" i="37"/>
  <c r="J65" i="37"/>
  <c r="J65" i="41" s="1"/>
  <c r="J64" i="37"/>
  <c r="J64" i="41" s="1"/>
  <c r="J26" i="41"/>
  <c r="E67" i="72"/>
  <c r="F67" i="72" s="1"/>
  <c r="I62" i="41"/>
  <c r="H4" i="58"/>
  <c r="H4" i="37"/>
  <c r="J81" i="58"/>
  <c r="J79" i="58"/>
  <c r="J80" i="58"/>
  <c r="J82" i="58"/>
  <c r="J49" i="37"/>
  <c r="J49" i="41" s="1"/>
  <c r="J50" i="37"/>
  <c r="J50" i="41" s="1"/>
  <c r="J48" i="37"/>
  <c r="J47" i="37"/>
  <c r="J47" i="41" s="1"/>
  <c r="H65" i="58"/>
  <c r="H65" i="41" s="1"/>
  <c r="H64" i="58"/>
  <c r="H64" i="41" s="1"/>
  <c r="H63" i="58"/>
  <c r="H63" i="41" s="1"/>
  <c r="H66" i="58"/>
  <c r="H66" i="41" s="1"/>
  <c r="J59" i="41"/>
  <c r="I44" i="41"/>
  <c r="J27" i="41"/>
  <c r="J89" i="41"/>
  <c r="J24" i="41"/>
  <c r="I59" i="41"/>
  <c r="I47" i="41" l="1"/>
  <c r="I49" i="41"/>
  <c r="I82" i="41"/>
  <c r="J32" i="41"/>
  <c r="J48" i="41"/>
  <c r="E222" i="72"/>
  <c r="F222" i="72" s="1"/>
  <c r="I50" i="41"/>
  <c r="J82" i="41"/>
  <c r="J66" i="4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I34" i="41"/>
  <c r="I80" i="41"/>
  <c r="J63" i="41"/>
  <c r="E253" i="72"/>
  <c r="F253" i="72" s="1"/>
  <c r="I81" i="41"/>
  <c r="C58" i="63"/>
  <c r="C52" i="63"/>
  <c r="E5" i="72"/>
  <c r="F5" i="72" s="1"/>
  <c r="H15" i="41"/>
  <c r="H423" i="58"/>
  <c r="H424" i="58"/>
  <c r="H424" i="41" s="1"/>
  <c r="H17" i="53"/>
  <c r="G23" i="53"/>
  <c r="E317" i="38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7" i="72"/>
  <c r="F37" i="72" s="1"/>
  <c r="J16" i="41"/>
  <c r="E29" i="53"/>
  <c r="F29" i="53" s="1"/>
  <c r="F145" i="66"/>
  <c r="C48" i="63"/>
  <c r="C42" i="63"/>
  <c r="M4" i="58"/>
  <c r="F149" i="66"/>
  <c r="E13" i="53"/>
  <c r="I423" i="58"/>
  <c r="I424" i="58"/>
  <c r="F241" i="66" s="1"/>
  <c r="J15" i="41"/>
  <c r="J423" i="37"/>
  <c r="J424" i="37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54" i="72"/>
  <c r="F254" i="72" s="1"/>
  <c r="H17" i="41"/>
  <c r="C38" i="63"/>
  <c r="C32" i="63"/>
  <c r="I79" i="41"/>
  <c r="J18" i="41"/>
  <c r="H16" i="41"/>
  <c r="E11" i="53"/>
  <c r="F11" i="53" s="1"/>
  <c r="F193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91" i="72"/>
  <c r="F191" i="72" s="1"/>
  <c r="L45" i="39"/>
  <c r="I64" i="4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J423" i="58"/>
  <c r="J424" i="58"/>
  <c r="E35" i="53" s="1"/>
  <c r="F35" i="53" s="1"/>
  <c r="H29" i="53" s="1"/>
  <c r="I17" i="41"/>
  <c r="C18" i="63"/>
  <c r="C12" i="63"/>
  <c r="I16" i="41"/>
  <c r="E17" i="53"/>
  <c r="F17" i="53" s="1"/>
  <c r="I63" i="41"/>
  <c r="E56" i="39"/>
  <c r="E124" i="38"/>
  <c r="E59" i="39"/>
  <c r="E60" i="39" s="1"/>
  <c r="I423" i="37"/>
  <c r="I424" i="37"/>
  <c r="I15" i="41"/>
  <c r="I18" i="41"/>
  <c r="I48" i="41"/>
  <c r="J79" i="41"/>
  <c r="E129" i="72"/>
  <c r="F129" i="72" s="1"/>
  <c r="F5" i="66"/>
  <c r="H4" i="41"/>
  <c r="K45" i="39" s="1"/>
  <c r="E7" i="53"/>
  <c r="C45" i="39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J80" i="41"/>
  <c r="I31" i="41"/>
  <c r="E107" i="38"/>
  <c r="D56" i="39"/>
  <c r="D59" i="39"/>
  <c r="D60" i="39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J17" i="41"/>
  <c r="C28" i="63"/>
  <c r="C22" i="63"/>
  <c r="E175" i="38"/>
  <c r="M56" i="39"/>
  <c r="M59" i="39"/>
  <c r="M60" i="39" s="1"/>
  <c r="J81" i="41"/>
  <c r="I33" i="41"/>
  <c r="E99" i="72" l="1"/>
  <c r="F99" i="72" s="1"/>
  <c r="E223" i="72"/>
  <c r="F223" i="72" s="1"/>
  <c r="E68" i="72"/>
  <c r="F68" i="72" s="1"/>
  <c r="J424" i="41"/>
  <c r="F97" i="66"/>
  <c r="I424" i="41"/>
  <c r="H5" i="53"/>
  <c r="G5" i="53" s="1"/>
  <c r="E281" i="38" s="1"/>
  <c r="G11" i="53"/>
  <c r="E293" i="38" s="1"/>
  <c r="F146" i="66"/>
  <c r="J425" i="37"/>
  <c r="J423" i="41"/>
  <c r="E335" i="38"/>
  <c r="M146" i="66" s="1"/>
  <c r="E323" i="38"/>
  <c r="M242" i="66" s="1"/>
  <c r="I425" i="58"/>
  <c r="C49" i="63" s="1"/>
  <c r="F242" i="66"/>
  <c r="L241" i="66"/>
  <c r="P241" i="66" s="1"/>
  <c r="I484" i="58"/>
  <c r="M57" i="39"/>
  <c r="M58" i="39"/>
  <c r="F290" i="66"/>
  <c r="N290" i="66" s="1"/>
  <c r="E347" i="38"/>
  <c r="M290" i="66" s="1"/>
  <c r="J425" i="58"/>
  <c r="C59" i="63" s="1"/>
  <c r="C59" i="39"/>
  <c r="C60" i="39" s="1"/>
  <c r="C56" i="39"/>
  <c r="E90" i="38"/>
  <c r="J101" i="66"/>
  <c r="J474" i="37"/>
  <c r="J466" i="37"/>
  <c r="D31" i="53"/>
  <c r="F31" i="53" s="1"/>
  <c r="H37" i="53" s="1"/>
  <c r="E161" i="72"/>
  <c r="F161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" i="72"/>
  <c r="F38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41" i="38"/>
  <c r="K59" i="39"/>
  <c r="K60" i="39" s="1"/>
  <c r="K56" i="39"/>
  <c r="H423" i="41"/>
  <c r="E299" i="38"/>
  <c r="M194" i="66" s="1"/>
  <c r="H425" i="58"/>
  <c r="F194" i="66"/>
  <c r="H23" i="53"/>
  <c r="G17" i="53"/>
  <c r="E305" i="38" s="1"/>
  <c r="E158" i="38"/>
  <c r="L59" i="39"/>
  <c r="L60" i="39" s="1"/>
  <c r="L56" i="39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85" i="72"/>
  <c r="F285" i="72" s="1"/>
  <c r="F98" i="66"/>
  <c r="I425" i="37"/>
  <c r="I423" i="41"/>
  <c r="E311" i="38"/>
  <c r="M98" i="66" s="1"/>
  <c r="E57" i="39"/>
  <c r="E58" i="39"/>
  <c r="D57" i="39"/>
  <c r="D58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30" i="72"/>
  <c r="F130" i="72" s="1"/>
  <c r="F289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J245" i="66"/>
  <c r="J466" i="58"/>
  <c r="J474" i="58"/>
  <c r="D37" i="53"/>
  <c r="F37" i="53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D19" i="53"/>
  <c r="F19" i="53" s="1"/>
  <c r="H25" i="53" s="1"/>
  <c r="I474" i="37"/>
  <c r="J53" i="66"/>
  <c r="I466" i="37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35" i="53"/>
  <c r="G35" i="53" s="1"/>
  <c r="E341" i="38" s="1"/>
  <c r="G29" i="53"/>
  <c r="E329" i="38" s="1"/>
  <c r="E6" i="72" l="1"/>
  <c r="F6" i="72" s="1"/>
  <c r="N98" i="66"/>
  <c r="Z242" i="66" s="1"/>
  <c r="N241" i="66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Z98" i="66"/>
  <c r="Y98" i="66"/>
  <c r="S53" i="66"/>
  <c r="W53" i="66"/>
  <c r="P53" i="66"/>
  <c r="N53" i="66"/>
  <c r="E69" i="72"/>
  <c r="F69" i="72" s="1"/>
  <c r="K57" i="39"/>
  <c r="K58" i="39"/>
  <c r="S101" i="66"/>
  <c r="W101" i="66"/>
  <c r="P101" i="66"/>
  <c r="N101" i="66"/>
  <c r="L57" i="39"/>
  <c r="L58" i="39"/>
  <c r="D13" i="53"/>
  <c r="F13" i="53" s="1"/>
  <c r="H7" i="53" s="1"/>
  <c r="H466" i="58"/>
  <c r="H474" i="58"/>
  <c r="J149" i="66"/>
  <c r="C57" i="39"/>
  <c r="C58" i="39"/>
  <c r="E100" i="72"/>
  <c r="F100" i="72" s="1"/>
  <c r="J197" i="66"/>
  <c r="I474" i="58"/>
  <c r="I474" i="41" s="1"/>
  <c r="D25" i="53"/>
  <c r="F25" i="53" s="1"/>
  <c r="I466" i="58"/>
  <c r="E224" i="72"/>
  <c r="F224" i="72" s="1"/>
  <c r="J425" i="41"/>
  <c r="O3" i="41" s="1"/>
  <c r="C29" i="63"/>
  <c r="J479" i="58"/>
  <c r="F247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N146" i="66"/>
  <c r="L289" i="66"/>
  <c r="P289" i="66" s="1"/>
  <c r="J484" i="58"/>
  <c r="H484" i="58"/>
  <c r="L193" i="66"/>
  <c r="H31" i="53"/>
  <c r="G31" i="53" s="1"/>
  <c r="G37" i="53"/>
  <c r="L97" i="66"/>
  <c r="P97" i="66" s="1"/>
  <c r="I484" i="37"/>
  <c r="I484" i="41" s="1"/>
  <c r="J489" i="58"/>
  <c r="F246" i="66"/>
  <c r="W245" i="66"/>
  <c r="S245" i="66"/>
  <c r="P245" i="66"/>
  <c r="N245" i="66"/>
  <c r="O245" i="66" s="1"/>
  <c r="N194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L49" i="66"/>
  <c r="H484" i="37"/>
  <c r="I479" i="37"/>
  <c r="F55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31" i="72"/>
  <c r="F131" i="72" s="1"/>
  <c r="D7" i="53"/>
  <c r="F7" i="53" s="1"/>
  <c r="H466" i="37"/>
  <c r="H474" i="37"/>
  <c r="J5" i="66"/>
  <c r="L145" i="66"/>
  <c r="J484" i="37"/>
  <c r="J484" i="41" s="1"/>
  <c r="E192" i="72"/>
  <c r="F192" i="72" s="1"/>
  <c r="I425" i="41"/>
  <c r="N3" i="41" s="1"/>
  <c r="C19" i="63"/>
  <c r="C39" i="63"/>
  <c r="H425" i="41"/>
  <c r="M3" i="41" s="1"/>
  <c r="F102" i="66"/>
  <c r="J489" i="37"/>
  <c r="J489" i="41" s="1"/>
  <c r="J466" i="4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7" i="72"/>
  <c r="F7" i="72" s="1"/>
  <c r="I489" i="37"/>
  <c r="I466" i="41"/>
  <c r="F54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86" i="72"/>
  <c r="F286" i="72" s="1"/>
  <c r="J474" i="41"/>
  <c r="J479" i="37"/>
  <c r="F103" i="66"/>
  <c r="N242" i="66"/>
  <c r="E162" i="72" l="1"/>
  <c r="F162" i="72" s="1"/>
  <c r="Y242" i="66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H484" i="4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L54" i="66"/>
  <c r="P54" i="66" s="1"/>
  <c r="E256" i="72"/>
  <c r="F256" i="72" s="1"/>
  <c r="J480" i="58"/>
  <c r="E385" i="38" s="1"/>
  <c r="K266" i="66" s="1"/>
  <c r="N266" i="66" s="1"/>
  <c r="E384" i="38"/>
  <c r="K247" i="66" s="1"/>
  <c r="N247" i="66" s="1"/>
  <c r="W149" i="66"/>
  <c r="S149" i="66"/>
  <c r="P149" i="66"/>
  <c r="V149" i="66" s="1"/>
  <c r="X149" i="66" s="1"/>
  <c r="N149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79" i="58"/>
  <c r="F151" i="66"/>
  <c r="N289" i="66"/>
  <c r="P145" i="66"/>
  <c r="N145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43" i="38"/>
  <c r="E349" i="38"/>
  <c r="M245" i="66" s="1"/>
  <c r="H489" i="58"/>
  <c r="F150" i="66"/>
  <c r="Y197" i="66"/>
  <c r="Z53" i="66"/>
  <c r="Y53" i="66"/>
  <c r="Z197" i="66"/>
  <c r="S5" i="66"/>
  <c r="W5" i="66"/>
  <c r="P5" i="66"/>
  <c r="V5" i="66" s="1"/>
  <c r="N5" i="66"/>
  <c r="N97" i="66"/>
  <c r="F7" i="66"/>
  <c r="H479" i="37"/>
  <c r="H474" i="41"/>
  <c r="Z50" i="66"/>
  <c r="Y194" i="66"/>
  <c r="Y50" i="66"/>
  <c r="Z194" i="66"/>
  <c r="E337" i="38"/>
  <c r="E331" i="38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N49" i="66"/>
  <c r="P49" i="66"/>
  <c r="V49" i="66" s="1"/>
  <c r="X49" i="66" s="1"/>
  <c r="R49" i="66"/>
  <c r="T49" i="66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H466" i="41"/>
  <c r="H489" i="37"/>
  <c r="F6" i="66"/>
  <c r="U245" i="66"/>
  <c r="V245" i="66"/>
  <c r="X245" i="66" s="1"/>
  <c r="Q245" i="66"/>
  <c r="R193" i="66"/>
  <c r="T193" i="66" s="1"/>
  <c r="P193" i="66"/>
  <c r="V193" i="66" s="1"/>
  <c r="X193" i="66" s="1"/>
  <c r="N193" i="66"/>
  <c r="F198" i="66"/>
  <c r="I489" i="58"/>
  <c r="I489" i="41" s="1"/>
  <c r="G7" i="53"/>
  <c r="H13" i="53"/>
  <c r="G13" i="53" s="1"/>
  <c r="G25" i="53"/>
  <c r="H19" i="53"/>
  <c r="G19" i="53" s="1"/>
  <c r="E366" i="38"/>
  <c r="K103" i="66" s="1"/>
  <c r="N103" i="66" s="1"/>
  <c r="J480" i="37"/>
  <c r="J479" i="41"/>
  <c r="L102" i="66"/>
  <c r="P102" i="66" s="1"/>
  <c r="N102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I479" i="58"/>
  <c r="F199" i="66"/>
  <c r="Z245" i="66"/>
  <c r="Y245" i="66"/>
  <c r="Z101" i="66"/>
  <c r="O101" i="66"/>
  <c r="Y101" i="66"/>
  <c r="S197" i="66"/>
  <c r="W197" i="66"/>
  <c r="P197" i="66"/>
  <c r="N197" i="66"/>
  <c r="O197" i="66" s="1"/>
  <c r="L246" i="66"/>
  <c r="P246" i="66" s="1"/>
  <c r="Y146" i="66"/>
  <c r="Z146" i="66"/>
  <c r="Z290" i="66"/>
  <c r="Y290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I480" i="37"/>
  <c r="E360" i="38"/>
  <c r="K55" i="66" s="1"/>
  <c r="N55" i="66" s="1"/>
  <c r="N246" i="66" l="1"/>
  <c r="O246" i="66" s="1"/>
  <c r="E8" i="72"/>
  <c r="F8" i="72" s="1"/>
  <c r="O193" i="66"/>
  <c r="O289" i="66"/>
  <c r="U289" i="66" s="1"/>
  <c r="N54" i="66"/>
  <c r="E101" i="72"/>
  <c r="F101" i="72" s="1"/>
  <c r="E367" i="38"/>
  <c r="K122" i="66" s="1"/>
  <c r="N122" i="66" s="1"/>
  <c r="J480" i="41"/>
  <c r="J486" i="37"/>
  <c r="L101" i="66"/>
  <c r="X5" i="66"/>
  <c r="E163" i="72"/>
  <c r="F163" i="72" s="1"/>
  <c r="O149" i="66"/>
  <c r="L6" i="66"/>
  <c r="P6" i="66" s="1"/>
  <c r="V6" i="66" s="1"/>
  <c r="X6" i="66" s="1"/>
  <c r="N6" i="66"/>
  <c r="Z145" i="66"/>
  <c r="Z289" i="66"/>
  <c r="Y145" i="66"/>
  <c r="Y289" i="66"/>
  <c r="O145" i="66"/>
  <c r="Q101" i="66"/>
  <c r="U101" i="66"/>
  <c r="V101" i="66"/>
  <c r="X101" i="66" s="1"/>
  <c r="M101" i="66"/>
  <c r="G18" i="39" s="1"/>
  <c r="D20" i="8"/>
  <c r="E313" i="38"/>
  <c r="E307" i="38"/>
  <c r="E325" i="38"/>
  <c r="M197" i="66" s="1"/>
  <c r="E319" i="38"/>
  <c r="H489" i="41"/>
  <c r="Y247" i="66"/>
  <c r="Z247" i="66"/>
  <c r="Z103" i="66"/>
  <c r="Y103" i="66"/>
  <c r="E301" i="38"/>
  <c r="M149" i="66" s="1"/>
  <c r="E295" i="38"/>
  <c r="O53" i="66"/>
  <c r="V289" i="66"/>
  <c r="X289" i="66" s="1"/>
  <c r="Q289" i="66"/>
  <c r="R289" i="66" s="1"/>
  <c r="T289" i="66" s="1"/>
  <c r="H480" i="58"/>
  <c r="E373" i="38" s="1"/>
  <c r="K170" i="66" s="1"/>
  <c r="N170" i="66" s="1"/>
  <c r="E372" i="38"/>
  <c r="K151" i="66" s="1"/>
  <c r="N151" i="66" s="1"/>
  <c r="E40" i="72"/>
  <c r="F40" i="72" s="1"/>
  <c r="E132" i="72"/>
  <c r="F132" i="72" s="1"/>
  <c r="L198" i="66"/>
  <c r="P198" i="66" s="1"/>
  <c r="H480" i="37"/>
  <c r="E354" i="38"/>
  <c r="K7" i="66" s="1"/>
  <c r="N7" i="66" s="1"/>
  <c r="H479" i="4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V197" i="66"/>
  <c r="X197" i="66" s="1"/>
  <c r="U197" i="66"/>
  <c r="Q197" i="66"/>
  <c r="L150" i="66"/>
  <c r="P150" i="66" s="1"/>
  <c r="V150" i="66" s="1"/>
  <c r="X150" i="66" s="1"/>
  <c r="E193" i="72"/>
  <c r="F193" i="72" s="1"/>
  <c r="E378" i="38"/>
  <c r="K199" i="66" s="1"/>
  <c r="N199" i="66" s="1"/>
  <c r="I480" i="58"/>
  <c r="E379" i="38" s="1"/>
  <c r="K218" i="66" s="1"/>
  <c r="N218" i="66" s="1"/>
  <c r="Q193" i="66"/>
  <c r="U193" i="66"/>
  <c r="I479" i="41"/>
  <c r="O102" i="66"/>
  <c r="Y246" i="66"/>
  <c r="Z246" i="66"/>
  <c r="Y102" i="66"/>
  <c r="Z102" i="66"/>
  <c r="O49" i="66"/>
  <c r="Y49" i="66"/>
  <c r="Y193" i="66"/>
  <c r="Z193" i="66"/>
  <c r="Z49" i="66"/>
  <c r="Z241" i="66"/>
  <c r="O97" i="66"/>
  <c r="Z97" i="66"/>
  <c r="Y97" i="66"/>
  <c r="Y241" i="66"/>
  <c r="O241" i="66"/>
  <c r="E283" i="38"/>
  <c r="E289" i="38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Y55" i="66"/>
  <c r="Y199" i="66"/>
  <c r="Z199" i="66"/>
  <c r="Z55" i="66"/>
  <c r="E225" i="72"/>
  <c r="F225" i="72" s="1"/>
  <c r="Y5" i="66"/>
  <c r="O5" i="66"/>
  <c r="Y149" i="66"/>
  <c r="Z149" i="66"/>
  <c r="Z5" i="66"/>
  <c r="E70" i="72"/>
  <c r="F70" i="72" s="1"/>
  <c r="E287" i="72"/>
  <c r="F287" i="72" s="1"/>
  <c r="E361" i="38"/>
  <c r="K74" i="66" s="1"/>
  <c r="N74" i="66" s="1"/>
  <c r="J486" i="58"/>
  <c r="L245" i="66"/>
  <c r="R245" i="66" s="1"/>
  <c r="T245" i="66" s="1"/>
  <c r="U246" i="66" l="1"/>
  <c r="V246" i="66"/>
  <c r="X246" i="66" s="1"/>
  <c r="N198" i="66"/>
  <c r="N150" i="66"/>
  <c r="O150" i="66" s="1"/>
  <c r="Q150" i="66" s="1"/>
  <c r="E257" i="72"/>
  <c r="F257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Q246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M53" i="66"/>
  <c r="F18" i="39" s="1"/>
  <c r="C20" i="8"/>
  <c r="Q49" i="66"/>
  <c r="U49" i="66"/>
  <c r="L5" i="66"/>
  <c r="R5" i="66" s="1"/>
  <c r="T5" i="66" s="1"/>
  <c r="H486" i="37"/>
  <c r="Z151" i="66"/>
  <c r="Y151" i="66"/>
  <c r="Z7" i="66"/>
  <c r="Y7" i="66"/>
  <c r="H486" i="58"/>
  <c r="L149" i="66"/>
  <c r="R149" i="66" s="1"/>
  <c r="T149" i="66" s="1"/>
  <c r="E355" i="38"/>
  <c r="K26" i="66" s="1"/>
  <c r="N26" i="66" s="1"/>
  <c r="H480" i="41"/>
  <c r="U53" i="66"/>
  <c r="V53" i="66"/>
  <c r="X53" i="66" s="1"/>
  <c r="Q53" i="66"/>
  <c r="Q5" i="66"/>
  <c r="U5" i="66"/>
  <c r="Q149" i="66"/>
  <c r="U149" i="66"/>
  <c r="Q241" i="66"/>
  <c r="R241" i="66" s="1"/>
  <c r="T241" i="66" s="1"/>
  <c r="V241" i="66"/>
  <c r="X241" i="66" s="1"/>
  <c r="U241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R101" i="66"/>
  <c r="T101" i="66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Y218" i="66"/>
  <c r="Y74" i="66"/>
  <c r="Z74" i="66"/>
  <c r="Z218" i="66"/>
  <c r="B20" i="8"/>
  <c r="M5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U102" i="66"/>
  <c r="Q102" i="66"/>
  <c r="V102" i="66"/>
  <c r="X102" i="66" s="1"/>
  <c r="U150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U145" i="66"/>
  <c r="V145" i="66"/>
  <c r="X145" i="66" s="1"/>
  <c r="Q145" i="66"/>
  <c r="R145" i="66" s="1"/>
  <c r="T145" i="66" s="1"/>
  <c r="V97" i="66"/>
  <c r="X97" i="66" s="1"/>
  <c r="U97" i="66"/>
  <c r="Q97" i="66"/>
  <c r="R97" i="66" s="1"/>
  <c r="T97" i="66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J486" i="41"/>
  <c r="I486" i="58"/>
  <c r="L197" i="66"/>
  <c r="R197" i="66" s="1"/>
  <c r="T197" i="66" s="1"/>
  <c r="I480" i="41"/>
  <c r="Y266" i="66"/>
  <c r="Z122" i="66"/>
  <c r="Y122" i="66"/>
  <c r="Z266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58" i="72"/>
  <c r="F258" i="72" s="1"/>
  <c r="I486" i="37"/>
  <c r="L53" i="66"/>
  <c r="Z150" i="66"/>
  <c r="O6" i="66"/>
  <c r="Y6" i="66"/>
  <c r="Z6" i="66"/>
  <c r="Y150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02" i="72"/>
  <c r="F102" i="72" s="1"/>
  <c r="E164" i="72" l="1"/>
  <c r="F164" i="72" s="1"/>
  <c r="O198" i="66"/>
  <c r="Y54" i="66"/>
  <c r="Y198" i="66"/>
  <c r="Z198" i="66"/>
  <c r="O54" i="66"/>
  <c r="Z54" i="66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41" i="72"/>
  <c r="F41" i="72" s="1"/>
  <c r="E194" i="72"/>
  <c r="F194" i="72" s="1"/>
  <c r="H486" i="4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Q6" i="66"/>
  <c r="U6" i="66"/>
  <c r="R53" i="66"/>
  <c r="T53" i="66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I486" i="41"/>
  <c r="E133" i="72"/>
  <c r="F133" i="72" s="1"/>
  <c r="Z170" i="66"/>
  <c r="Y26" i="66"/>
  <c r="Y170" i="66"/>
  <c r="Z26" i="66"/>
  <c r="E71" i="72"/>
  <c r="F71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V198" i="66" l="1"/>
  <c r="X198" i="66" s="1"/>
  <c r="Q198" i="66"/>
  <c r="U198" i="66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V54" i="66"/>
  <c r="X54" i="66" s="1"/>
  <c r="Q54" i="66"/>
  <c r="U54" i="66"/>
  <c r="E103" i="72"/>
  <c r="F103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89" i="72"/>
  <c r="F28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1" i="72"/>
  <c r="F11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9" i="72"/>
  <c r="F259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65" i="72"/>
  <c r="F165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5" i="72" l="1"/>
  <c r="F19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28" i="72"/>
  <c r="F228" i="72" s="1"/>
  <c r="E134" i="72"/>
  <c r="F13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04" i="72"/>
  <c r="F104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42" i="72"/>
  <c r="F4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72" i="72"/>
  <c r="F72" i="72" s="1"/>
  <c r="G105" i="72" l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90" i="72"/>
  <c r="F290" i="72" s="1"/>
  <c r="E12" i="72"/>
  <c r="F12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60" i="72"/>
  <c r="F26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66" i="72"/>
  <c r="F166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43" i="72" l="1"/>
  <c r="F43" i="72" s="1"/>
  <c r="E105" i="72"/>
  <c r="F105" i="72" s="1"/>
  <c r="E196" i="72"/>
  <c r="F19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73" i="72"/>
  <c r="F73" i="72" s="1"/>
  <c r="E229" i="72"/>
  <c r="F229" i="72" s="1"/>
  <c r="E135" i="72"/>
  <c r="F13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3" i="72" l="1"/>
  <c r="F13" i="72" s="1"/>
  <c r="E291" i="72"/>
  <c r="F291" i="72" s="1"/>
  <c r="E44" i="72"/>
  <c r="F4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06" i="72"/>
  <c r="F106" i="72" s="1"/>
  <c r="E261" i="72"/>
  <c r="F261" i="72" s="1"/>
  <c r="E167" i="72"/>
  <c r="F167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97" i="72" l="1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30" i="72"/>
  <c r="F230" i="72" s="1"/>
  <c r="E74" i="72"/>
  <c r="F74" i="72" s="1"/>
  <c r="E14" i="72"/>
  <c r="F14" i="72" s="1"/>
  <c r="E292" i="72"/>
  <c r="F292" i="72" s="1"/>
  <c r="E136" i="72"/>
  <c r="F136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98" i="72"/>
  <c r="F198" i="72" s="1"/>
  <c r="E168" i="72"/>
  <c r="F168" i="72" s="1"/>
  <c r="E262" i="72"/>
  <c r="F26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7" i="72"/>
  <c r="F107" i="72" s="1"/>
  <c r="E199" i="72" l="1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1" i="72"/>
  <c r="F231" i="72" s="1"/>
  <c r="E75" i="72"/>
  <c r="F75" i="72" s="1"/>
  <c r="E15" i="72"/>
  <c r="F15" i="72" s="1"/>
  <c r="E293" i="72"/>
  <c r="F293" i="72" s="1"/>
  <c r="E46" i="72"/>
  <c r="F4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69" i="72"/>
  <c r="F16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00" i="72"/>
  <c r="F20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8" i="72"/>
  <c r="F138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8" i="72"/>
  <c r="F108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76" i="72"/>
  <c r="F76" i="72" s="1"/>
  <c r="E16" i="72"/>
  <c r="F16" i="72" s="1"/>
  <c r="E294" i="72"/>
  <c r="F294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64" i="72"/>
  <c r="F264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70" i="72"/>
  <c r="F170" i="72" s="1"/>
  <c r="E47" i="72"/>
  <c r="F47" i="72" s="1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01" i="72"/>
  <c r="F201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9" i="72"/>
  <c r="F109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39" i="72"/>
  <c r="F13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33" i="72"/>
  <c r="F233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" i="72"/>
  <c r="F17" i="72" s="1"/>
  <c r="E77" i="72"/>
  <c r="F77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95" i="72"/>
  <c r="F295" i="72" s="1"/>
  <c r="E265" i="72"/>
  <c r="F265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71" i="72"/>
  <c r="F171" i="72" s="1"/>
  <c r="E110" i="72" l="1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9" i="72"/>
  <c r="F49" i="72" s="1"/>
  <c r="E234" i="72"/>
  <c r="F234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2" i="72"/>
  <c r="F202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8" i="72" l="1"/>
  <c r="F18" i="72" s="1"/>
  <c r="E141" i="72"/>
  <c r="F141" i="72" s="1"/>
  <c r="E296" i="72"/>
  <c r="F296" i="72" s="1"/>
  <c r="E266" i="72"/>
  <c r="F266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78" i="72"/>
  <c r="F78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72" i="72"/>
  <c r="F172" i="72" s="1"/>
  <c r="E111" i="72"/>
  <c r="F111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03" i="72"/>
  <c r="F20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9" i="72"/>
  <c r="F19" i="72" s="1"/>
  <c r="E50" i="72"/>
  <c r="F50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35" i="72"/>
  <c r="F23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67" i="72"/>
  <c r="F267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79" i="72"/>
  <c r="F7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3" i="72"/>
  <c r="F173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2" i="72"/>
  <c r="F112" i="72" s="1"/>
  <c r="E142" i="72"/>
  <c r="F142" i="72" s="1"/>
  <c r="G174" i="72" l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" i="72"/>
  <c r="F20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51" i="72"/>
  <c r="F51" i="72" s="1"/>
  <c r="E236" i="72"/>
  <c r="F236" i="72" s="1"/>
  <c r="E204" i="72"/>
  <c r="F204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98" i="72"/>
  <c r="F298" i="72" s="1"/>
  <c r="E268" i="72" l="1"/>
  <c r="F268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80" i="72"/>
  <c r="F80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3" i="72"/>
  <c r="F14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3" i="72"/>
  <c r="F113" i="72" s="1"/>
  <c r="E174" i="72"/>
  <c r="F174" i="72" s="1"/>
  <c r="E299" i="72" l="1"/>
  <c r="F29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1" i="72"/>
  <c r="F21" i="72" s="1"/>
  <c r="E205" i="72"/>
  <c r="F205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52" i="72"/>
  <c r="F5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37" i="72"/>
  <c r="F23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8" i="72" l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75" i="72"/>
  <c r="F175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1" i="72"/>
  <c r="F81" i="72" s="1"/>
  <c r="E144" i="72"/>
  <c r="F144" i="72" s="1"/>
  <c r="E269" i="72"/>
  <c r="F269" i="72" s="1"/>
  <c r="E114" i="72"/>
  <c r="F114" i="72" s="1"/>
  <c r="G145" i="72" l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53" i="72"/>
  <c r="F5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2" i="72"/>
  <c r="F22" i="72" s="1"/>
  <c r="E206" i="72"/>
  <c r="F206" i="72" s="1"/>
  <c r="E300" i="72"/>
  <c r="F30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38" i="72"/>
  <c r="F238" i="72" s="1"/>
  <c r="E115" i="72" l="1"/>
  <c r="F115" i="72" s="1"/>
  <c r="E176" i="72"/>
  <c r="F17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82" i="72"/>
  <c r="F82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70" i="72"/>
  <c r="F270" i="72" s="1"/>
  <c r="E145" i="72"/>
  <c r="F145" i="72" s="1"/>
  <c r="E54" i="72" l="1"/>
  <c r="F54" i="72" s="1"/>
  <c r="E23" i="72"/>
  <c r="F23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301" i="72"/>
  <c r="F301" i="72" s="1"/>
  <c r="E207" i="72"/>
  <c r="F207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9" i="72"/>
  <c r="F23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16" i="72" l="1"/>
  <c r="F116" i="72" s="1"/>
  <c r="E146" i="72"/>
  <c r="F146" i="72" s="1"/>
  <c r="E177" i="72"/>
  <c r="F17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71" i="72"/>
  <c r="F271" i="72" s="1"/>
  <c r="E83" i="72"/>
  <c r="F83" i="72" s="1"/>
  <c r="G24" i="72"/>
  <c r="H25" i="72" s="1"/>
  <c r="I26" i="72" s="1"/>
  <c r="J27" i="72" s="1"/>
  <c r="K28" i="72" s="1"/>
  <c r="L29" i="72" s="1"/>
  <c r="M30" i="72" s="1"/>
  <c r="N31" i="72" s="1"/>
  <c r="O32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55" i="72"/>
  <c r="H56" i="72" s="1"/>
  <c r="I57" i="72" s="1"/>
  <c r="J58" i="72" s="1"/>
  <c r="K59" i="72" s="1"/>
  <c r="L60" i="72" s="1"/>
  <c r="M61" i="72" s="1"/>
  <c r="N62" i="72" s="1"/>
  <c r="O63" i="72" s="1"/>
  <c r="G84" i="72" l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4" i="72"/>
  <c r="F24" i="72" s="1"/>
  <c r="E302" i="72"/>
  <c r="F302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08" i="72"/>
  <c r="F20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55" i="72"/>
  <c r="F55" i="72" s="1"/>
  <c r="E240" i="72"/>
  <c r="F24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17" i="72" l="1"/>
  <c r="F11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47" i="72"/>
  <c r="F147" i="72" s="1"/>
  <c r="G56" i="72"/>
  <c r="H57" i="72" s="1"/>
  <c r="I58" i="72" s="1"/>
  <c r="J59" i="72" s="1"/>
  <c r="K60" i="72" s="1"/>
  <c r="L61" i="72" s="1"/>
  <c r="M62" i="72" s="1"/>
  <c r="N63" i="72" s="1"/>
  <c r="E178" i="72"/>
  <c r="F178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72" i="72"/>
  <c r="F27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18" i="72"/>
  <c r="H119" i="72" s="1"/>
  <c r="I120" i="72" s="1"/>
  <c r="J121" i="72" s="1"/>
  <c r="K122" i="72" s="1"/>
  <c r="L123" i="72" s="1"/>
  <c r="M124" i="72" s="1"/>
  <c r="N125" i="72" s="1"/>
  <c r="G25" i="72"/>
  <c r="H26" i="72" s="1"/>
  <c r="I27" i="72" s="1"/>
  <c r="J28" i="72" s="1"/>
  <c r="K29" i="72" s="1"/>
  <c r="L30" i="72" s="1"/>
  <c r="M31" i="72" s="1"/>
  <c r="N32" i="72" s="1"/>
  <c r="E84" i="72"/>
  <c r="F84" i="72" s="1"/>
  <c r="E118" i="72" l="1"/>
  <c r="F118" i="72" s="1"/>
  <c r="E303" i="72"/>
  <c r="F303" i="72" s="1"/>
  <c r="G273" i="72"/>
  <c r="H274" i="72" s="1"/>
  <c r="I275" i="72" s="1"/>
  <c r="J276" i="72" s="1"/>
  <c r="K277" i="72" s="1"/>
  <c r="L278" i="72" s="1"/>
  <c r="M279" i="72" s="1"/>
  <c r="N28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09" i="72"/>
  <c r="F209" i="72" s="1"/>
  <c r="E56" i="72"/>
  <c r="F56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5" i="72"/>
  <c r="F25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41" i="72"/>
  <c r="F241" i="72" s="1"/>
  <c r="G26" i="72" l="1"/>
  <c r="H27" i="72" s="1"/>
  <c r="I28" i="72" s="1"/>
  <c r="J29" i="72" s="1"/>
  <c r="K30" i="72" s="1"/>
  <c r="L31" i="72" s="1"/>
  <c r="M32" i="72" s="1"/>
  <c r="E85" i="72"/>
  <c r="F8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57" i="72"/>
  <c r="H58" i="72" s="1"/>
  <c r="I59" i="72" s="1"/>
  <c r="J60" i="72" s="1"/>
  <c r="K61" i="72" s="1"/>
  <c r="L62" i="72" s="1"/>
  <c r="M63" i="72" s="1"/>
  <c r="E179" i="72"/>
  <c r="F179" i="72" s="1"/>
  <c r="E273" i="72"/>
  <c r="F273" i="72" s="1"/>
  <c r="G242" i="72"/>
  <c r="H243" i="72" s="1"/>
  <c r="I244" i="72" s="1"/>
  <c r="J245" i="72" s="1"/>
  <c r="K246" i="72" s="1"/>
  <c r="L247" i="72" s="1"/>
  <c r="M248" i="72" s="1"/>
  <c r="N249" i="72" s="1"/>
  <c r="G304" i="72"/>
  <c r="H305" i="72" s="1"/>
  <c r="I306" i="72" s="1"/>
  <c r="J307" i="72" s="1"/>
  <c r="K308" i="72" s="1"/>
  <c r="L309" i="72" s="1"/>
  <c r="M310" i="72" s="1"/>
  <c r="N311" i="72" s="1"/>
  <c r="E148" i="72"/>
  <c r="F148" i="72" s="1"/>
  <c r="G119" i="72"/>
  <c r="H120" i="72" s="1"/>
  <c r="I121" i="72" s="1"/>
  <c r="J122" i="72" s="1"/>
  <c r="K123" i="72" s="1"/>
  <c r="L124" i="72" s="1"/>
  <c r="M125" i="72" s="1"/>
  <c r="E304" i="72" l="1"/>
  <c r="F304" i="72" s="1"/>
  <c r="E242" i="72"/>
  <c r="F242" i="72" s="1"/>
  <c r="G274" i="72"/>
  <c r="H275" i="72" s="1"/>
  <c r="I276" i="72" s="1"/>
  <c r="J277" i="72" s="1"/>
  <c r="K278" i="72" s="1"/>
  <c r="L279" i="72" s="1"/>
  <c r="M280" i="72" s="1"/>
  <c r="E57" i="72"/>
  <c r="F57" i="72" s="1"/>
  <c r="G180" i="72"/>
  <c r="H181" i="72" s="1"/>
  <c r="I182" i="72" s="1"/>
  <c r="J183" i="72" s="1"/>
  <c r="K184" i="72" s="1"/>
  <c r="L185" i="72" s="1"/>
  <c r="M186" i="72" s="1"/>
  <c r="N187" i="72" s="1"/>
  <c r="E210" i="72"/>
  <c r="F210" i="72" s="1"/>
  <c r="E119" i="72"/>
  <c r="F119" i="72" s="1"/>
  <c r="G86" i="72"/>
  <c r="H87" i="72" s="1"/>
  <c r="I88" i="72" s="1"/>
  <c r="J89" i="72" s="1"/>
  <c r="K90" i="72" s="1"/>
  <c r="L91" i="72" s="1"/>
  <c r="M92" i="72" s="1"/>
  <c r="N93" i="72" s="1"/>
  <c r="O94" i="72" s="1"/>
  <c r="G149" i="72"/>
  <c r="H150" i="72" s="1"/>
  <c r="I151" i="72" s="1"/>
  <c r="J152" i="72" s="1"/>
  <c r="K153" i="72" s="1"/>
  <c r="L154" i="72" s="1"/>
  <c r="M155" i="72" s="1"/>
  <c r="N156" i="72" s="1"/>
  <c r="E26" i="72"/>
  <c r="F26" i="72" s="1"/>
  <c r="E86" i="72" l="1"/>
  <c r="F86" i="72" s="1"/>
  <c r="G120" i="72"/>
  <c r="H121" i="72" s="1"/>
  <c r="I122" i="72" s="1"/>
  <c r="J123" i="72" s="1"/>
  <c r="K124" i="72" s="1"/>
  <c r="L125" i="72" s="1"/>
  <c r="E180" i="72"/>
  <c r="F180" i="72" s="1"/>
  <c r="G211" i="72"/>
  <c r="H212" i="72" s="1"/>
  <c r="I213" i="72" s="1"/>
  <c r="J214" i="72" s="1"/>
  <c r="K215" i="72" s="1"/>
  <c r="L216" i="72" s="1"/>
  <c r="M217" i="72" s="1"/>
  <c r="N218" i="72" s="1"/>
  <c r="G58" i="72"/>
  <c r="H59" i="72" s="1"/>
  <c r="I60" i="72" s="1"/>
  <c r="J61" i="72" s="1"/>
  <c r="K62" i="72" s="1"/>
  <c r="L63" i="72" s="1"/>
  <c r="E274" i="72"/>
  <c r="F274" i="72" s="1"/>
  <c r="G27" i="72"/>
  <c r="H28" i="72" s="1"/>
  <c r="I29" i="72" s="1"/>
  <c r="J30" i="72" s="1"/>
  <c r="K31" i="72" s="1"/>
  <c r="L32" i="72" s="1"/>
  <c r="G243" i="72"/>
  <c r="H244" i="72" s="1"/>
  <c r="I245" i="72" s="1"/>
  <c r="J246" i="72" s="1"/>
  <c r="K247" i="72" s="1"/>
  <c r="L248" i="72" s="1"/>
  <c r="M249" i="72" s="1"/>
  <c r="E149" i="72"/>
  <c r="F149" i="72" s="1"/>
  <c r="G305" i="72"/>
  <c r="H306" i="72" s="1"/>
  <c r="I307" i="72" s="1"/>
  <c r="J308" i="72" s="1"/>
  <c r="K309" i="72" s="1"/>
  <c r="L310" i="72" s="1"/>
  <c r="M311" i="72" s="1"/>
  <c r="E305" i="72" l="1"/>
  <c r="F305" i="72" s="1"/>
  <c r="G150" i="72"/>
  <c r="H151" i="72" s="1"/>
  <c r="I152" i="72" s="1"/>
  <c r="J153" i="72" s="1"/>
  <c r="K154" i="72" s="1"/>
  <c r="L155" i="72" s="1"/>
  <c r="M156" i="72" s="1"/>
  <c r="E243" i="72"/>
  <c r="F243" i="72" s="1"/>
  <c r="E27" i="72"/>
  <c r="F27" i="72" s="1"/>
  <c r="E58" i="72"/>
  <c r="F58" i="72" s="1"/>
  <c r="G275" i="72"/>
  <c r="H276" i="72" s="1"/>
  <c r="I277" i="72" s="1"/>
  <c r="J278" i="72" s="1"/>
  <c r="K279" i="72" s="1"/>
  <c r="L280" i="72" s="1"/>
  <c r="E211" i="72"/>
  <c r="F211" i="72" s="1"/>
  <c r="G181" i="72"/>
  <c r="H182" i="72" s="1"/>
  <c r="I183" i="72" s="1"/>
  <c r="J184" i="72" s="1"/>
  <c r="K185" i="72" s="1"/>
  <c r="L186" i="72" s="1"/>
  <c r="M187" i="72" s="1"/>
  <c r="E120" i="72"/>
  <c r="F120" i="72" s="1"/>
  <c r="G306" i="72"/>
  <c r="H307" i="72" s="1"/>
  <c r="I308" i="72" s="1"/>
  <c r="J309" i="72" s="1"/>
  <c r="K310" i="72" s="1"/>
  <c r="L311" i="72" s="1"/>
  <c r="G87" i="72"/>
  <c r="H88" i="72" s="1"/>
  <c r="I89" i="72" s="1"/>
  <c r="J90" i="72" s="1"/>
  <c r="K91" i="72" s="1"/>
  <c r="L92" i="72" s="1"/>
  <c r="M93" i="72" s="1"/>
  <c r="N94" i="72" s="1"/>
  <c r="E87" i="72" l="1"/>
  <c r="F87" i="72" s="1"/>
  <c r="E306" i="72"/>
  <c r="F306" i="72" s="1"/>
  <c r="E181" i="72"/>
  <c r="F181" i="72" s="1"/>
  <c r="G212" i="72"/>
  <c r="H213" i="72" s="1"/>
  <c r="I214" i="72" s="1"/>
  <c r="J215" i="72" s="1"/>
  <c r="K216" i="72" s="1"/>
  <c r="L217" i="72" s="1"/>
  <c r="M218" i="72" s="1"/>
  <c r="E275" i="72"/>
  <c r="F275" i="72" s="1"/>
  <c r="G121" i="72"/>
  <c r="H122" i="72" s="1"/>
  <c r="I123" i="72" s="1"/>
  <c r="J124" i="72" s="1"/>
  <c r="K125" i="72" s="1"/>
  <c r="G59" i="72"/>
  <c r="H60" i="72" s="1"/>
  <c r="I61" i="72" s="1"/>
  <c r="J62" i="72" s="1"/>
  <c r="K63" i="72" s="1"/>
  <c r="G28" i="72"/>
  <c r="H29" i="72" s="1"/>
  <c r="I30" i="72" s="1"/>
  <c r="J31" i="72" s="1"/>
  <c r="K32" i="72" s="1"/>
  <c r="G88" i="72"/>
  <c r="H89" i="72" s="1"/>
  <c r="I90" i="72" s="1"/>
  <c r="J91" i="72" s="1"/>
  <c r="K92" i="72" s="1"/>
  <c r="L93" i="72" s="1"/>
  <c r="M94" i="72" s="1"/>
  <c r="G244" i="72"/>
  <c r="H245" i="72" s="1"/>
  <c r="I246" i="72" s="1"/>
  <c r="J247" i="72" s="1"/>
  <c r="K248" i="72" s="1"/>
  <c r="L249" i="72" s="1"/>
  <c r="E150" i="72"/>
  <c r="F150" i="72" s="1"/>
  <c r="E28" i="72" l="1"/>
  <c r="F28" i="72" s="1"/>
  <c r="E59" i="72"/>
  <c r="F59" i="72" s="1"/>
  <c r="E121" i="72"/>
  <c r="F121" i="72" s="1"/>
  <c r="G276" i="72"/>
  <c r="H277" i="72" s="1"/>
  <c r="I278" i="72" s="1"/>
  <c r="J279" i="72" s="1"/>
  <c r="K280" i="72" s="1"/>
  <c r="G151" i="72"/>
  <c r="H152" i="72" s="1"/>
  <c r="I153" i="72" s="1"/>
  <c r="J154" i="72" s="1"/>
  <c r="K155" i="72" s="1"/>
  <c r="L156" i="72" s="1"/>
  <c r="E212" i="72"/>
  <c r="F212" i="72" s="1"/>
  <c r="G182" i="72"/>
  <c r="H183" i="72" s="1"/>
  <c r="I184" i="72" s="1"/>
  <c r="J185" i="72" s="1"/>
  <c r="K186" i="72" s="1"/>
  <c r="L187" i="72" s="1"/>
  <c r="E244" i="72"/>
  <c r="F244" i="72" s="1"/>
  <c r="E88" i="72"/>
  <c r="F88" i="72" s="1"/>
  <c r="G307" i="72"/>
  <c r="H308" i="72" s="1"/>
  <c r="I309" i="72" s="1"/>
  <c r="J310" i="72" s="1"/>
  <c r="K311" i="72" s="1"/>
  <c r="G89" i="72" l="1"/>
  <c r="H90" i="72" s="1"/>
  <c r="I91" i="72" s="1"/>
  <c r="J92" i="72" s="1"/>
  <c r="K93" i="72" s="1"/>
  <c r="L94" i="72" s="1"/>
  <c r="E182" i="72"/>
  <c r="F182" i="72" s="1"/>
  <c r="E151" i="72"/>
  <c r="F151" i="72" s="1"/>
  <c r="G213" i="72"/>
  <c r="H214" i="72" s="1"/>
  <c r="I215" i="72" s="1"/>
  <c r="J216" i="72" s="1"/>
  <c r="K217" i="72" s="1"/>
  <c r="L218" i="72" s="1"/>
  <c r="E276" i="72"/>
  <c r="F276" i="72" s="1"/>
  <c r="G122" i="72"/>
  <c r="H123" i="72" s="1"/>
  <c r="I124" i="72" s="1"/>
  <c r="J125" i="72" s="1"/>
  <c r="G245" i="72"/>
  <c r="H246" i="72" s="1"/>
  <c r="I247" i="72" s="1"/>
  <c r="J248" i="72" s="1"/>
  <c r="K249" i="72" s="1"/>
  <c r="E307" i="72"/>
  <c r="F307" i="72" s="1"/>
  <c r="G60" i="72"/>
  <c r="H61" i="72" s="1"/>
  <c r="I62" i="72" s="1"/>
  <c r="J63" i="72" s="1"/>
  <c r="G29" i="72"/>
  <c r="H30" i="72" s="1"/>
  <c r="I31" i="72" s="1"/>
  <c r="J32" i="72" s="1"/>
  <c r="E29" i="72" l="1"/>
  <c r="F29" i="72" s="1"/>
  <c r="G308" i="72"/>
  <c r="H309" i="72" s="1"/>
  <c r="I310" i="72" s="1"/>
  <c r="J311" i="72" s="1"/>
  <c r="E245" i="72"/>
  <c r="F245" i="72" s="1"/>
  <c r="G277" i="72"/>
  <c r="H278" i="72" s="1"/>
  <c r="I279" i="72" s="1"/>
  <c r="J280" i="72" s="1"/>
  <c r="E122" i="72"/>
  <c r="F122" i="72" s="1"/>
  <c r="E213" i="72"/>
  <c r="F213" i="72" s="1"/>
  <c r="G152" i="72"/>
  <c r="H153" i="72" s="1"/>
  <c r="I154" i="72" s="1"/>
  <c r="J155" i="72" s="1"/>
  <c r="K156" i="72" s="1"/>
  <c r="G30" i="72"/>
  <c r="H31" i="72" s="1"/>
  <c r="I32" i="72" s="1"/>
  <c r="G183" i="72"/>
  <c r="H184" i="72" s="1"/>
  <c r="I185" i="72" s="1"/>
  <c r="J186" i="72" s="1"/>
  <c r="K187" i="72" s="1"/>
  <c r="E60" i="72"/>
  <c r="F60" i="72" s="1"/>
  <c r="E89" i="72"/>
  <c r="F89" i="72" s="1"/>
  <c r="E30" i="72" l="1"/>
  <c r="F30" i="72" s="1"/>
  <c r="E152" i="72"/>
  <c r="F152" i="72" s="1"/>
  <c r="G214" i="72"/>
  <c r="H215" i="72" s="1"/>
  <c r="I216" i="72" s="1"/>
  <c r="J217" i="72" s="1"/>
  <c r="K218" i="72" s="1"/>
  <c r="G123" i="72"/>
  <c r="H124" i="72" s="1"/>
  <c r="I125" i="72" s="1"/>
  <c r="E277" i="72"/>
  <c r="F277" i="72" s="1"/>
  <c r="E183" i="72"/>
  <c r="F183" i="72" s="1"/>
  <c r="G246" i="72"/>
  <c r="H247" i="72" s="1"/>
  <c r="I248" i="72" s="1"/>
  <c r="J249" i="72" s="1"/>
  <c r="G90" i="72"/>
  <c r="H91" i="72" s="1"/>
  <c r="I92" i="72" s="1"/>
  <c r="J93" i="72" s="1"/>
  <c r="K94" i="72" s="1"/>
  <c r="G61" i="72"/>
  <c r="H62" i="72" s="1"/>
  <c r="I63" i="72" s="1"/>
  <c r="E308" i="72"/>
  <c r="F308" i="72" s="1"/>
  <c r="E90" i="72" l="1"/>
  <c r="F90" i="72" s="1"/>
  <c r="E246" i="72"/>
  <c r="F246" i="72" s="1"/>
  <c r="G278" i="72"/>
  <c r="H279" i="72" s="1"/>
  <c r="I280" i="72" s="1"/>
  <c r="G184" i="72"/>
  <c r="H185" i="72" s="1"/>
  <c r="I186" i="72" s="1"/>
  <c r="J187" i="72" s="1"/>
  <c r="E123" i="72"/>
  <c r="F123" i="72" s="1"/>
  <c r="E214" i="72"/>
  <c r="F214" i="72" s="1"/>
  <c r="G309" i="72"/>
  <c r="H310" i="72" s="1"/>
  <c r="I311" i="72" s="1"/>
  <c r="E61" i="72"/>
  <c r="F61" i="72" s="1"/>
  <c r="G153" i="72"/>
  <c r="H154" i="72" s="1"/>
  <c r="I155" i="72" s="1"/>
  <c r="J156" i="72" s="1"/>
  <c r="G31" i="72"/>
  <c r="H32" i="72" s="1"/>
  <c r="E309" i="72" l="1"/>
  <c r="F309" i="72" s="1"/>
  <c r="G215" i="72"/>
  <c r="H216" i="72" s="1"/>
  <c r="I217" i="72" s="1"/>
  <c r="J218" i="72" s="1"/>
  <c r="G124" i="72"/>
  <c r="H125" i="72" s="1"/>
  <c r="E184" i="72"/>
  <c r="F184" i="72" s="1"/>
  <c r="E278" i="72"/>
  <c r="F278" i="72" s="1"/>
  <c r="G247" i="72"/>
  <c r="H248" i="72" s="1"/>
  <c r="I249" i="72" s="1"/>
  <c r="G62" i="72"/>
  <c r="H63" i="72" s="1"/>
  <c r="E31" i="72"/>
  <c r="F31" i="72" s="1"/>
  <c r="G32" i="72" s="1"/>
  <c r="E32" i="72" s="1"/>
  <c r="F32" i="72" s="1"/>
  <c r="AL32" i="72" s="1"/>
  <c r="E153" i="72"/>
  <c r="F153" i="72" s="1"/>
  <c r="G91" i="72"/>
  <c r="H92" i="72" s="1"/>
  <c r="I93" i="72" s="1"/>
  <c r="J94" i="72" s="1"/>
  <c r="E62" i="72" l="1"/>
  <c r="F62" i="72" s="1"/>
  <c r="G63" i="72" s="1"/>
  <c r="E63" i="72" s="1"/>
  <c r="F63" i="72" s="1"/>
  <c r="AL63" i="72" s="1"/>
  <c r="E247" i="72"/>
  <c r="F247" i="72" s="1"/>
  <c r="G185" i="72"/>
  <c r="H186" i="72" s="1"/>
  <c r="I187" i="72" s="1"/>
  <c r="G279" i="72"/>
  <c r="H280" i="72" s="1"/>
  <c r="E124" i="72"/>
  <c r="F124" i="72" s="1"/>
  <c r="G125" i="72" s="1"/>
  <c r="E125" i="72" s="1"/>
  <c r="F125" i="72" s="1"/>
  <c r="AL125" i="72" s="1"/>
  <c r="E91" i="72"/>
  <c r="F91" i="72" s="1"/>
  <c r="E215" i="72"/>
  <c r="F215" i="72" s="1"/>
  <c r="G154" i="72"/>
  <c r="H155" i="72" s="1"/>
  <c r="I156" i="72" s="1"/>
  <c r="G310" i="72"/>
  <c r="H311" i="72" s="1"/>
  <c r="G216" i="72" l="1"/>
  <c r="H217" i="72" s="1"/>
  <c r="I218" i="72" s="1"/>
  <c r="E279" i="72"/>
  <c r="F279" i="72" s="1"/>
  <c r="G280" i="72" s="1"/>
  <c r="E280" i="72" s="1"/>
  <c r="F280" i="72" s="1"/>
  <c r="G92" i="72"/>
  <c r="H93" i="72" s="1"/>
  <c r="I94" i="72" s="1"/>
  <c r="E185" i="72"/>
  <c r="F185" i="72" s="1"/>
  <c r="E310" i="72"/>
  <c r="F310" i="72" s="1"/>
  <c r="G311" i="72" s="1"/>
  <c r="E311" i="72" s="1"/>
  <c r="F311" i="72" s="1"/>
  <c r="E154" i="72"/>
  <c r="F154" i="72" s="1"/>
  <c r="G248" i="72"/>
  <c r="H249" i="72" s="1"/>
  <c r="E248" i="72" l="1"/>
  <c r="F248" i="72" s="1"/>
  <c r="G249" i="72" s="1"/>
  <c r="E249" i="72" s="1"/>
  <c r="F249" i="72" s="1"/>
  <c r="G155" i="72"/>
  <c r="H156" i="72" s="1"/>
  <c r="G186" i="72"/>
  <c r="H187" i="72" s="1"/>
  <c r="E92" i="72"/>
  <c r="F92" i="72" s="1"/>
  <c r="E216" i="72"/>
  <c r="F216" i="72" s="1"/>
  <c r="G93" i="72" l="1"/>
  <c r="H94" i="72" s="1"/>
  <c r="G217" i="72"/>
  <c r="H218" i="72" s="1"/>
  <c r="E186" i="72"/>
  <c r="F186" i="72" s="1"/>
  <c r="G187" i="72" s="1"/>
  <c r="E187" i="72" s="1"/>
  <c r="F187" i="72" s="1"/>
  <c r="E155" i="72"/>
  <c r="F155" i="72" s="1"/>
  <c r="G156" i="72" s="1"/>
  <c r="E156" i="72" s="1"/>
  <c r="F156" i="72" s="1"/>
  <c r="E217" i="72" l="1"/>
  <c r="F217" i="72" s="1"/>
  <c r="G218" i="72" s="1"/>
  <c r="E218" i="72" s="1"/>
  <c r="F218" i="72" s="1"/>
  <c r="E93" i="72"/>
  <c r="F93" i="72" s="1"/>
  <c r="G94" i="72" s="1"/>
  <c r="E94" i="72" s="1"/>
  <c r="F94" i="72" s="1"/>
  <c r="AL94" i="72" s="1"/>
  <c r="AL127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<sst xmlns="http://schemas.openxmlformats.org/spreadsheetml/2006/main" count="4756" uniqueCount="341">
  <si>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</si>
  <si>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</si>
  <si>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</si>
  <si>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</si>
  <si>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</si>
  <si>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</si>
  <si>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</si>
  <si>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</si>
  <si>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</si>
  <si>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</si>
  <si>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</si>
  <si>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</si>
  <si>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</si>
  <si>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</si>
  <si>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</si>
  <si>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</si>
  <si>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</si>
  <si>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</si>
  <si>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</si>
  <si>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</si>
  <si>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</si>
  <si>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</si>
  <si>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</si>
  <si>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</si>
  <si>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</si>
  <si>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</si>
  <si>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</si>
  <si>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</si>
  <si>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</si>
  <si>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</si>
  <si>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</si>
  <si>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</si>
  <si>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</si>
  <si>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</si>
  <si>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</si>
  <si>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</si>
  <si>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</si>
  <si>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</si>
  <si>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</si>
  <si>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</si>
  <si>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</si>
  <si>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</si>
  <si>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</si>
  <si>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</si>
  <si>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</si>
  <si>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</si>
  <si>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</si>
  <si>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</si>
  <si>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</si>
  <si>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</si>
  <si>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</si>
  <si>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</si>
  <si>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</si>
  <si>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</si>
  <si>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</si>
  <si>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</si>
  <si>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</si>
  <si>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</si>
  <si>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</si>
  <si>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</si>
  <si>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</si>
  <si>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</si>
  <si>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</si>
  <si>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</si>
  <si>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</si>
  <si>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</si>
  <si>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</si>
  <si>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</si>
  <si>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</si>
  <si>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</si>
  <si>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</si>
  <si>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</si>
  <si>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</si>
  <si>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</si>
  <si>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</si>
  <si>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</si>
  <si>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</si>
  <si>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</si>
  <si>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</si>
  <si>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</si>
  <si>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</si>
  <si>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</si>
  <si>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</si>
  <si>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</si>
  <si>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</si>
  <si>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</si>
  <si>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</si>
  <si>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</si>
  <si>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</si>
  <si>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</si>
  <si>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</si>
  <si>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</si>
  <si>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</si>
  <si>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</si>
  <si>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</si>
  <si>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</si>
  <si>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</si>
  <si>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</si>
  <si>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</si>
  <si>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</si>
  <si>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</si>
  <si>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</si>
  <si>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</si>
  <si>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</si>
  <si>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</si>
  <si>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</si>
  <si>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</si>
  <si>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</si>
  <si>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</si>
  <si>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</si>
  <si>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</si>
  <si>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</si>
  <si>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</si>
  <si>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</si>
  <si>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</si>
  <si>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</si>
  <si>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</si>
  <si>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</si>
  <si>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</si>
  <si>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</si>
  <si>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</si>
  <si>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</si>
  <si>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</si>
  <si>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</si>
  <si>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</si>
  <si>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</si>
  <si>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</si>
  <si>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</si>
  <si>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</si>
  <si>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</si>
  <si>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</si>
  <si>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</si>
  <si>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</si>
  <si>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</si>
  <si>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</si>
  <si>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</si>
  <si>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</si>
  <si>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</si>
  <si>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</si>
  <si>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</si>
  <si>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</si>
  <si>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</si>
  <si>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</si>
  <si>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</si>
  <si>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</si>
  <si>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</si>
  <si>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</si>
  <si>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</si>
  <si>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</si>
  <si>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</si>
  <si>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</si>
  <si>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</si>
  <si>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</si>
  <si>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</si>
  <si>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</si>
  <si>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</si>
  <si>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</si>
  <si>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</si>
  <si>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</si>
  <si>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</si>
  <si>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</si>
  <si>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</si>
  <si>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</si>
  <si>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</si>
  <si>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</si>
  <si>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</si>
  <si>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</si>
  <si>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</si>
  <si>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</si>
  <si>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</si>
  <si>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</si>
  <si>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</si>
  <si>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</si>
  <si>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</si>
  <si>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</si>
  <si>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</si>
  <si>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</si>
  <si>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</si>
  <si>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</si>
  <si>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</si>
  <si>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</si>
  <si>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</si>
  <si>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</si>
  <si>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</si>
  <si>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</si>
  <si>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</si>
  <si>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</si>
  <si>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</si>
  <si>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</si>
  <si>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</si>
  <si>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</si>
  <si>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</si>
  <si>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</si>
  <si>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</si>
  <si>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</si>
  <si>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</si>
  <si>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</si>
  <si>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</si>
  <si>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</si>
  <si>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</si>
  <si>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</si>
  <si>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</si>
  <si>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</si>
  <si>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</si>
  <si>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</si>
  <si>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</si>
  <si>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</si>
  <si>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</si>
  <si>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</si>
  <si>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</si>
  <si>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</si>
  <si>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</si>
  <si>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</si>
  <si>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</si>
  <si>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</si>
  <si>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</si>
  <si>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</si>
  <si>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</si>
  <si>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</si>
  <si>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</si>
  <si>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</si>
  <si>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</si>
  <si>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</si>
  <si>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</si>
  <si>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</si>
  <si>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</si>
  <si>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</si>
  <si>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</si>
  <si>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</si>
  <si>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</si>
  <si>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</si>
  <si>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</si>
  <si>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</si>
  <si>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</si>
  <si>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</si>
  <si>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</si>
  <si>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</si>
  <si>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</si>
  <si>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</si>
  <si>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</si>
  <si>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</si>
  <si>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</si>
  <si>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</si>
  <si>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</si>
  <si>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</si>
  <si>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</si>
  <si>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</si>
  <si>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</si>
  <si>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</si>
  <si>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</si>
  <si>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</si>
  <si>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</si>
  <si>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</si>
  <si>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</si>
  <si>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</si>
  <si>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</si>
  <si>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</si>
  <si>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</si>
  <si>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</si>
  <si>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</si>
  <si>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</si>
  <si>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</si>
  <si>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</si>
  <si>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</si>
  <si>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</si>
  <si>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</si>
  <si>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</si>
  <si>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</si>
  <si>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</si>
  <si>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</si>
  <si>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</si>
  <si>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</si>
  <si>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</si>
  <si>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</si>
  <si>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</si>
  <si>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</si>
  <si>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</si>
  <si>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</si>
  <si>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</si>
  <si>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</si>
  <si>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</si>
  <si>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</si>
  <si>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</si>
  <si>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</si>
  <si>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</si>
  <si>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</si>
  <si>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</si>
  <si>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</si>
  <si>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</si>
  <si>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</si>
  <si>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</si>
  <si>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</si>
  <si>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</si>
  <si>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</si>
  <si>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</si>
  <si>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</si>
  <si>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</si>
  <si>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</si>
  <si>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</si>
  <si>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</si>
  <si>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</si>
  <si>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</si>
  <si>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</si>
  <si>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</si>
  <si>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</si>
  <si>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</si>
  <si>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</si>
  <si>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</si>
  <si>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</si>
  <si>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</si>
  <si>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</si>
  <si>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</si>
  <si>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</si>
  <si>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</si>
  <si>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</si>
  <si>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</si>
  <si>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</si>
  <si>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</si>
  <si>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</si>
  <si>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</si>
  <si>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</si>
  <si>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</si>
  <si>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</si>
  <si>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</si>
  <si>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</si>
  <si>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</si>
  <si>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</si>
  <si>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</si>
  <si>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</si>
  <si>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</si>
  <si>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</si>
  <si>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</si>
  <si>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</si>
  <si>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</si>
  <si>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</si>
  <si>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</si>
  <si>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</si>
  <si>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Ekstensiveringsscenariet fra MFVM-projekt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</si>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</sst>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3">
    <dxf>
      <numFmt numFmtId="1" formatCode="0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208601.65776323655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191040.56790169282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 t="e">
            <v>#REF!</v>
          </cell>
          <cell r="T5" t="e">
            <v>#REF!</v>
          </cell>
          <cell r="U5" t="e">
            <v>#REF!</v>
          </cell>
          <cell r="V5" t="e">
            <v>#REF!</v>
          </cell>
          <cell r="W5" t="e">
            <v>#REF!</v>
          </cell>
        </row>
        <row r="6">
          <cell r="R6" t="str">
            <v>Skovtype2</v>
          </cell>
          <cell r="S6" t="e">
            <v>#REF!</v>
          </cell>
          <cell r="T6" t="e">
            <v>#REF!</v>
          </cell>
          <cell r="U6" t="e">
            <v>#REF!</v>
          </cell>
          <cell r="V6" t="e">
            <v>#REF!</v>
          </cell>
          <cell r="W6" t="e">
            <v>#REF!</v>
          </cell>
        </row>
        <row r="7">
          <cell r="R7" t="str">
            <v>Skovtype3</v>
          </cell>
          <cell r="S7" t="e">
            <v>#REF!</v>
          </cell>
          <cell r="T7" t="e">
            <v>#REF!</v>
          </cell>
          <cell r="U7" t="e">
            <v>#REF!</v>
          </cell>
          <cell r="V7" t="e">
            <v>#REF!</v>
          </cell>
          <cell r="W7" t="e">
            <v>#REF!</v>
          </cell>
        </row>
        <row r="8">
          <cell r="R8" t="str">
            <v>Skovtype4</v>
          </cell>
          <cell r="S8" t="e">
            <v>#REF!</v>
          </cell>
          <cell r="T8" t="e">
            <v>#REF!</v>
          </cell>
          <cell r="U8" t="e">
            <v>#REF!</v>
          </cell>
          <cell r="V8" t="e">
            <v>#REF!</v>
          </cell>
          <cell r="W8" t="e">
            <v>#REF!</v>
          </cell>
        </row>
        <row r="9">
          <cell r="R9" t="str">
            <v>Skovtype5</v>
          </cell>
          <cell r="S9" t="e">
            <v>#REF!</v>
          </cell>
          <cell r="T9" t="e">
            <v>#REF!</v>
          </cell>
          <cell r="U9" t="e">
            <v>#REF!</v>
          </cell>
          <cell r="V9" t="e">
            <v>#REF!</v>
          </cell>
          <cell r="W9" t="e">
            <v>#REF!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782407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51852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74999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2129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56018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67592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90740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2013889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3326784.5383298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</r>
  <r>
    <x v="4"/>
    <x v="10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</r>
  <r>
    <x v="5"/>
    <x v="1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</r>
  <r>
    <x v="6"/>
    <x v="2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</r>
  <r>
    <x v="7"/>
    <x v="10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</r>
  <r>
    <x v="8"/>
    <x v="2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</r>
  <r>
    <x v="9"/>
    <x v="10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</r>
  <r>
    <x v="14"/>
    <x v="10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</r>
  <r>
    <x v="23"/>
    <x v="10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</r>
  <r>
    <x v="24"/>
    <x v="2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</r>
  <r>
    <x v="25"/>
    <x v="10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</r>
  <r>
    <x v="27"/>
    <x v="10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</r>
  <r>
    <x v="39"/>
    <x v="10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</r>
  <r>
    <x v="40"/>
    <x v="10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</r>
  <r>
    <x v="41"/>
    <x v="1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</r>
  <r>
    <x v="42"/>
    <x v="2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</r>
  <r>
    <x v="43"/>
    <x v="10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</r>
  <r>
    <x v="4"/>
    <x v="10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</r>
  <r>
    <x v="5"/>
    <x v="1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</r>
  <r>
    <x v="6"/>
    <x v="2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</r>
  <r>
    <x v="7"/>
    <x v="10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</r>
  <r>
    <x v="8"/>
    <x v="2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</r>
  <r>
    <x v="9"/>
    <x v="10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</r>
  <r>
    <x v="14"/>
    <x v="10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</r>
  <r>
    <x v="23"/>
    <x v="10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</r>
  <r>
    <x v="24"/>
    <x v="2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</r>
  <r>
    <x v="25"/>
    <x v="10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</r>
  <r>
    <x v="27"/>
    <x v="10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</r>
  <r>
    <x v="39"/>
    <x v="10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</r>
  <r>
    <x v="40"/>
    <x v="10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</r>
  <r>
    <x v="41"/>
    <x v="1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</r>
  <r>
    <x v="42"/>
    <x v="2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</r>
  <r>
    <x v="43"/>
    <x v="10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</r>
  <r>
    <x v="4"/>
    <x v="10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</r>
  <r>
    <x v="5"/>
    <x v="1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</r>
  <r>
    <x v="6"/>
    <x v="2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</r>
  <r>
    <x v="7"/>
    <x v="10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</r>
  <r>
    <x v="8"/>
    <x v="2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</r>
  <r>
    <x v="9"/>
    <x v="10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</r>
  <r>
    <x v="14"/>
    <x v="10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</r>
  <r>
    <x v="19"/>
    <x v="1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</r>
  <r>
    <x v="23"/>
    <x v="10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</r>
  <r>
    <x v="24"/>
    <x v="2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</r>
  <r>
    <x v="25"/>
    <x v="10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</r>
  <r>
    <x v="27"/>
    <x v="10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</r>
  <r>
    <x v="39"/>
    <x v="10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</r>
  <r>
    <x v="40"/>
    <x v="10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</r>
  <r>
    <x v="41"/>
    <x v="1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</r>
  <r>
    <x v="42"/>
    <x v="2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</r>
  <r>
    <x v="43"/>
    <x v="10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</r>
  <r>
    <x v="4"/>
    <x v="10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</r>
  <r>
    <x v="5"/>
    <x v="1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</r>
  <r>
    <x v="6"/>
    <x v="2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</r>
  <r>
    <x v="7"/>
    <x v="10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</r>
  <r>
    <x v="8"/>
    <x v="2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</r>
  <r>
    <x v="9"/>
    <x v="10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</r>
  <r>
    <x v="14"/>
    <x v="10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</r>
  <r>
    <x v="19"/>
    <x v="1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</r>
  <r>
    <x v="23"/>
    <x v="10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</r>
  <r>
    <x v="24"/>
    <x v="2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</r>
  <r>
    <x v="25"/>
    <x v="10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</r>
  <r>
    <x v="27"/>
    <x v="10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</r>
  <r>
    <x v="39"/>
    <x v="10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</r>
  <r>
    <x v="40"/>
    <x v="10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</r>
  <r>
    <x v="41"/>
    <x v="1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</r>
  <r>
    <x v="42"/>
    <x v="2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</r>
  <r>
    <x v="43"/>
    <x v="10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475176.9455897696"/>
    <s v="CO2 - atmosfære"/>
    <x v="0"/>
  </r>
  <r>
    <s v="Vestdanmark"/>
    <x v="1"/>
    <n v="5018539.2049980592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490146.91923689621"/>
    <s v="Biogasanlæg"/>
    <x v="6"/>
  </r>
  <r>
    <s v="Vestdanmark"/>
    <x v="1"/>
    <n v="0"/>
    <s v="Pyrolyseproces"/>
    <x v="7"/>
  </r>
  <r>
    <s v="Vestdanmark"/>
    <x v="2"/>
    <n v="8163193.0796137406"/>
    <s v="CO2 - atmosfære"/>
    <x v="0"/>
  </r>
  <r>
    <s v="Vestdanmark"/>
    <x v="2"/>
    <n v="4925781.8657493982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428477.1080429442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40619.4057229515"/>
    <s v="CO2 - atmosfære"/>
    <x v="0"/>
  </r>
  <r>
    <s v="Østdanmark"/>
    <x v="1"/>
    <n v="446947.3470012836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46555.367026800843"/>
    <s v="Biogasanlæg"/>
    <x v="6"/>
  </r>
  <r>
    <s v="Østdanmark"/>
    <x v="1"/>
    <n v="0"/>
    <s v="Pyrolyseproces"/>
    <x v="7"/>
  </r>
  <r>
    <s v="Østdanmark"/>
    <x v="2"/>
    <n v="1327979.3404811763"/>
    <s v="CO2 - atmosfære"/>
    <x v="0"/>
  </r>
  <r>
    <s v="Østdanmark"/>
    <x v="2"/>
    <n v="441931.32490926457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9766.850798045503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n v="0"/>
    <x v="1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n v="0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n v="0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n v="0"/>
    <x v="1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n v="0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n v="1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n v="0"/>
    <x v="1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n v="0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n v="0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n v="0"/>
    <x v="1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n v="0"/>
    <x v="1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n v="0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n v="0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n v="0"/>
    <x v="1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n v="0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n v="1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n v="0"/>
    <x v="1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n v="0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n v="0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n v="0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n v="0"/>
    <x v="1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n v="0"/>
    <x v="1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n v="0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n v="0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n v="0"/>
    <x v="1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n v="0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n v="1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n v="0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n v="0"/>
    <x v="1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n v="0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n v="0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n v="0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n v="0"/>
    <x v="1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n v="0"/>
    <x v="1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n v="0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n v="0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n v="0"/>
    <x v="1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n v="0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n v="1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n v="0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n v="0"/>
    <x v="1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n v="0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n v="0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n v="0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n v="0"/>
    <x v="1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x v="0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x v="0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x v="0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x v="0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x v="0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x v="0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x v="0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x v="0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x v="0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x v="0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x v="0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x v="0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x v="0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x v="0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x v="0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x v="0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2472086.895448627"/>
  </r>
  <r>
    <x v="1"/>
    <s v="Vestdanmark"/>
    <x v="15"/>
    <x v="1"/>
    <n v="11262257.536713468"/>
  </r>
  <r>
    <x v="1"/>
    <s v="Vestdanmark"/>
    <x v="16"/>
    <x v="1"/>
    <n v="7973.4723543473865"/>
  </r>
  <r>
    <x v="1"/>
    <s v="Vestdanmark"/>
    <x v="17"/>
    <x v="1"/>
    <n v="1505476.5706157479"/>
  </r>
  <r>
    <x v="1"/>
    <s v="Vestdanmark"/>
    <x v="18"/>
    <x v="1"/>
    <n v="195082.24112879002"/>
  </r>
  <r>
    <x v="1"/>
    <s v="Vestdanmark"/>
    <x v="19"/>
    <x v="1"/>
    <n v="517960.35709807038"/>
  </r>
  <r>
    <x v="1"/>
    <s v="Vestdanmark"/>
    <x v="20"/>
    <x v="1"/>
    <n v="1444885.6485119169"/>
  </r>
  <r>
    <x v="1"/>
    <s v="Vestdanmark"/>
    <x v="21"/>
    <x v="1"/>
    <n v="123736.29792019732"/>
  </r>
  <r>
    <x v="1"/>
    <s v="Vestdanmark"/>
    <x v="22"/>
    <x v="1"/>
    <n v="55993.542036075014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912041.5466513075"/>
  </r>
  <r>
    <x v="1"/>
    <s v="Vestdanmark"/>
    <x v="15"/>
    <x v="2"/>
    <n v="10273804.22167572"/>
  </r>
  <r>
    <x v="1"/>
    <s v="Vestdanmark"/>
    <x v="16"/>
    <x v="2"/>
    <n v="9060.3979048888887"/>
  </r>
  <r>
    <x v="1"/>
    <s v="Vestdanmark"/>
    <x v="17"/>
    <x v="2"/>
    <n v="1558636.1641980347"/>
  </r>
  <r>
    <x v="1"/>
    <s v="Vestdanmark"/>
    <x v="18"/>
    <x v="2"/>
    <n v="197484.23354298095"/>
  </r>
  <r>
    <x v="1"/>
    <s v="Vestdanmark"/>
    <x v="19"/>
    <x v="2"/>
    <n v="505376.89995851181"/>
  </r>
  <r>
    <x v="1"/>
    <s v="Vestdanmark"/>
    <x v="20"/>
    <x v="2"/>
    <n v="1721684.5481156046"/>
  </r>
  <r>
    <x v="1"/>
    <s v="Vestdanmark"/>
    <x v="21"/>
    <x v="2"/>
    <n v="146233.80663296048"/>
  </r>
  <r>
    <x v="1"/>
    <s v="Vestdanmark"/>
    <x v="22"/>
    <x v="2"/>
    <n v="55000.248952219677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807169.4106288177"/>
  </r>
  <r>
    <x v="1"/>
    <s v="Østdanmark"/>
    <x v="15"/>
    <x v="1"/>
    <n v="800453.80267889041"/>
  </r>
  <r>
    <x v="1"/>
    <s v="Østdanmark"/>
    <x v="16"/>
    <x v="1"/>
    <n v="669.21059159303945"/>
  </r>
  <r>
    <x v="1"/>
    <s v="Østdanmark"/>
    <x v="17"/>
    <x v="1"/>
    <n v="1268113.1830084329"/>
  </r>
  <r>
    <x v="1"/>
    <s v="Østdanmark"/>
    <x v="18"/>
    <x v="1"/>
    <n v="168912.75887120995"/>
  </r>
  <r>
    <x v="1"/>
    <s v="Østdanmark"/>
    <x v="19"/>
    <x v="1"/>
    <n v="202446.64290192959"/>
  </r>
  <r>
    <x v="1"/>
    <s v="Østdanmark"/>
    <x v="20"/>
    <x v="1"/>
    <n v="197023.17776073213"/>
  </r>
  <r>
    <x v="1"/>
    <s v="Østdanmark"/>
    <x v="21"/>
    <x v="1"/>
    <n v="15187.534929218331"/>
  </r>
  <r>
    <x v="1"/>
    <s v="Østdanmark"/>
    <x v="22"/>
    <x v="1"/>
    <n v="19940.457963924982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436226.2250214918"/>
  </r>
  <r>
    <x v="1"/>
    <s v="Østdanmark"/>
    <x v="15"/>
    <x v="2"/>
    <n v="730200.46206638194"/>
  </r>
  <r>
    <x v="1"/>
    <s v="Østdanmark"/>
    <x v="16"/>
    <x v="2"/>
    <n v="760.4358518523137"/>
  </r>
  <r>
    <x v="1"/>
    <s v="Østdanmark"/>
    <x v="17"/>
    <x v="2"/>
    <n v="1327153.3220649515"/>
  </r>
  <r>
    <x v="1"/>
    <s v="Østdanmark"/>
    <x v="18"/>
    <x v="2"/>
    <n v="172292.76645701908"/>
  </r>
  <r>
    <x v="1"/>
    <s v="Østdanmark"/>
    <x v="19"/>
    <x v="2"/>
    <n v="202030.10004148821"/>
  </r>
  <r>
    <x v="1"/>
    <s v="Østdanmark"/>
    <x v="20"/>
    <x v="2"/>
    <n v="239085.78047095265"/>
  </r>
  <r>
    <x v="1"/>
    <s v="Østdanmark"/>
    <x v="21"/>
    <x v="2"/>
    <n v="17948.904916348936"/>
  </r>
  <r>
    <x v="1"/>
    <s v="Østdanmark"/>
    <x v="22"/>
    <x v="2"/>
    <n v="20933.751047780319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292010.4164634226"/>
  </r>
  <r>
    <x v="2"/>
    <s v="Vestdanmark"/>
    <x v="22"/>
    <x v="1"/>
    <n v="765718.007862392"/>
  </r>
  <r>
    <x v="2"/>
    <s v="Vestdanmark"/>
    <x v="2"/>
    <x v="1"/>
    <n v="0"/>
  </r>
  <r>
    <x v="2"/>
    <s v="Vestdanmark"/>
    <x v="5"/>
    <x v="1"/>
    <n v="61054.422265523077"/>
  </r>
  <r>
    <x v="2"/>
    <s v="Vestdanmark"/>
    <x v="25"/>
    <x v="1"/>
    <n v="868637.91677766922"/>
  </r>
  <r>
    <x v="2"/>
    <s v="Vestdanmark"/>
    <x v="24"/>
    <x v="1"/>
    <n v="4993288.3003467992"/>
  </r>
  <r>
    <x v="2"/>
    <s v="Vestdanmark"/>
    <x v="28"/>
    <x v="1"/>
    <n v="209898.854748525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49098.107862087"/>
  </r>
  <r>
    <x v="2"/>
    <s v="Vestdanmark"/>
    <x v="29"/>
    <x v="1"/>
    <n v="1510478.9155088854"/>
  </r>
  <r>
    <x v="2"/>
    <s v="Vestdanmark"/>
    <x v="30"/>
    <x v="1"/>
    <n v="427551.97664932121"/>
  </r>
  <r>
    <x v="2"/>
    <s v="Vestdanmark"/>
    <x v="31"/>
    <x v="1"/>
    <n v="211655.33052047997"/>
  </r>
  <r>
    <x v="2"/>
    <s v="Vestdanmark"/>
    <x v="32"/>
    <x v="1"/>
    <n v="38482.787367359997"/>
  </r>
  <r>
    <x v="2"/>
    <s v="Vestdanmark"/>
    <x v="33"/>
    <x v="1"/>
    <n v="4823433.985552296"/>
  </r>
  <r>
    <x v="2"/>
    <s v="Vestdanmark"/>
    <x v="0"/>
    <x v="2"/>
    <n v="5145010.1271172157"/>
  </r>
  <r>
    <x v="2"/>
    <s v="Vestdanmark"/>
    <x v="22"/>
    <x v="2"/>
    <n v="765718.007862392"/>
  </r>
  <r>
    <x v="2"/>
    <s v="Vestdanmark"/>
    <x v="2"/>
    <x v="2"/>
    <n v="0"/>
  </r>
  <r>
    <x v="2"/>
    <s v="Vestdanmark"/>
    <x v="5"/>
    <x v="2"/>
    <n v="61054.422265523077"/>
  </r>
  <r>
    <x v="2"/>
    <s v="Vestdanmark"/>
    <x v="25"/>
    <x v="2"/>
    <n v="868637.91677766922"/>
  </r>
  <r>
    <x v="2"/>
    <s v="Vestdanmark"/>
    <x v="24"/>
    <x v="2"/>
    <n v="4993288.3003467992"/>
  </r>
  <r>
    <x v="2"/>
    <s v="Vestdanmark"/>
    <x v="28"/>
    <x v="2"/>
    <n v="209898.854748525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49098.107862087"/>
  </r>
  <r>
    <x v="2"/>
    <s v="Vestdanmark"/>
    <x v="29"/>
    <x v="2"/>
    <n v="1510478.9155088854"/>
  </r>
  <r>
    <x v="2"/>
    <s v="Vestdanmark"/>
    <x v="30"/>
    <x v="2"/>
    <n v="513062.37197918544"/>
  </r>
  <r>
    <x v="2"/>
    <s v="Vestdanmark"/>
    <x v="31"/>
    <x v="2"/>
    <n v="250138.11788783997"/>
  </r>
  <r>
    <x v="2"/>
    <s v="Vestdanmark"/>
    <x v="32"/>
    <x v="2"/>
    <n v="38482.787367359997"/>
  </r>
  <r>
    <x v="2"/>
    <s v="Vestdanmark"/>
    <x v="33"/>
    <x v="2"/>
    <n v="4823433.98555229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49547.41976894345"/>
  </r>
  <r>
    <x v="2"/>
    <s v="Østdanmark"/>
    <x v="22"/>
    <x v="1"/>
    <n v="93985.105307108941"/>
  </r>
  <r>
    <x v="2"/>
    <s v="Østdanmark"/>
    <x v="2"/>
    <x v="1"/>
    <n v="0"/>
  </r>
  <r>
    <x v="2"/>
    <s v="Østdanmark"/>
    <x v="5"/>
    <x v="1"/>
    <n v="7493.8897181076927"/>
  </r>
  <r>
    <x v="2"/>
    <s v="Østdanmark"/>
    <x v="25"/>
    <x v="1"/>
    <n v="106617.61280762308"/>
  </r>
  <r>
    <x v="2"/>
    <s v="Østdanmark"/>
    <x v="24"/>
    <x v="1"/>
    <n v="612881.92509269877"/>
  </r>
  <r>
    <x v="2"/>
    <s v="Østdanmark"/>
    <x v="28"/>
    <x v="1"/>
    <n v="25763.22584139485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3468.3313748275"/>
  </r>
  <r>
    <x v="2"/>
    <s v="Østdanmark"/>
    <x v="29"/>
    <x v="1"/>
    <n v="185397.91213031334"/>
  </r>
  <r>
    <x v="2"/>
    <s v="Østdanmark"/>
    <x v="30"/>
    <x v="1"/>
    <n v="52478.219314479633"/>
  </r>
  <r>
    <x v="2"/>
    <s v="Østdanmark"/>
    <x v="31"/>
    <x v="1"/>
    <n v="25978.817689439995"/>
  </r>
  <r>
    <x v="2"/>
    <s v="Østdanmark"/>
    <x v="32"/>
    <x v="1"/>
    <n v="4723.4213980800005"/>
  </r>
  <r>
    <x v="2"/>
    <s v="Østdanmark"/>
    <x v="33"/>
    <x v="1"/>
    <n v="592033.81195063831"/>
  </r>
  <r>
    <x v="2"/>
    <s v="Østdanmark"/>
    <x v="0"/>
    <x v="2"/>
    <n v="631504.43588647305"/>
  </r>
  <r>
    <x v="2"/>
    <s v="Østdanmark"/>
    <x v="22"/>
    <x v="2"/>
    <n v="93985.105307108985"/>
  </r>
  <r>
    <x v="2"/>
    <s v="Østdanmark"/>
    <x v="2"/>
    <x v="2"/>
    <n v="0"/>
  </r>
  <r>
    <x v="2"/>
    <s v="Østdanmark"/>
    <x v="5"/>
    <x v="2"/>
    <n v="7493.8897181076945"/>
  </r>
  <r>
    <x v="2"/>
    <s v="Østdanmark"/>
    <x v="25"/>
    <x v="2"/>
    <n v="106617.61280762311"/>
  </r>
  <r>
    <x v="2"/>
    <s v="Østdanmark"/>
    <x v="24"/>
    <x v="2"/>
    <n v="612881.92509269889"/>
  </r>
  <r>
    <x v="2"/>
    <s v="Østdanmark"/>
    <x v="28"/>
    <x v="2"/>
    <n v="25763.22584139486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3468.3313748278"/>
  </r>
  <r>
    <x v="2"/>
    <s v="Østdanmark"/>
    <x v="29"/>
    <x v="2"/>
    <n v="185397.9121303134"/>
  </r>
  <r>
    <x v="2"/>
    <s v="Østdanmark"/>
    <x v="30"/>
    <x v="2"/>
    <n v="62973.863177375577"/>
  </r>
  <r>
    <x v="2"/>
    <s v="Østdanmark"/>
    <x v="31"/>
    <x v="2"/>
    <n v="30702.239087520004"/>
  </r>
  <r>
    <x v="2"/>
    <s v="Østdanmark"/>
    <x v="32"/>
    <x v="2"/>
    <n v="4723.4213980800014"/>
  </r>
  <r>
    <x v="2"/>
    <s v="Østdanmark"/>
    <x v="33"/>
    <x v="2"/>
    <n v="592033.81195063854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10615.8325700304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45440.30267195497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84913.07266312151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72325.97354026709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385787.432827625"/>
  </r>
  <r>
    <x v="5"/>
    <s v="Vestdanmark"/>
    <x v="15"/>
    <x v="1"/>
    <n v="1251361.9485237184"/>
  </r>
  <r>
    <x v="5"/>
    <s v="Vestdanmark"/>
    <x v="16"/>
    <x v="1"/>
    <n v="885.94137270526494"/>
  </r>
  <r>
    <x v="5"/>
    <s v="Vestdanmark"/>
    <x v="20"/>
    <x v="1"/>
    <n v="546992.42407951143"/>
  </r>
  <r>
    <x v="5"/>
    <s v="Vestdanmark"/>
    <x v="38"/>
    <x v="1"/>
    <n v="23326784.538329866"/>
  </r>
  <r>
    <x v="5"/>
    <s v="Vestdanmark"/>
    <x v="39"/>
    <x v="1"/>
    <n v="495803.72984683199"/>
  </r>
  <r>
    <x v="5"/>
    <s v="Vestdanmark"/>
    <x v="14"/>
    <x v="2"/>
    <n v="1101337.9496279228"/>
  </r>
  <r>
    <x v="5"/>
    <s v="Vestdanmark"/>
    <x v="15"/>
    <x v="2"/>
    <n v="1141533.802408413"/>
  </r>
  <r>
    <x v="5"/>
    <s v="Vestdanmark"/>
    <x v="16"/>
    <x v="2"/>
    <n v="1006.7108783209873"/>
  </r>
  <r>
    <x v="5"/>
    <s v="Vestdanmark"/>
    <x v="20"/>
    <x v="2"/>
    <n v="651780.57892947888"/>
  </r>
  <r>
    <x v="5"/>
    <s v="Vestdanmark"/>
    <x v="38"/>
    <x v="2"/>
    <n v="20222396.768676311"/>
  </r>
  <r>
    <x v="5"/>
    <s v="Vestdanmark"/>
    <x v="39"/>
    <x v="2"/>
    <n v="453929.5924955889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00796.60118097966"/>
  </r>
  <r>
    <x v="5"/>
    <s v="Østdanmark"/>
    <x v="15"/>
    <x v="1"/>
    <n v="88939.311408765585"/>
  </r>
  <r>
    <x v="5"/>
    <s v="Østdanmark"/>
    <x v="16"/>
    <x v="1"/>
    <n v="74.356732399226601"/>
  </r>
  <r>
    <x v="5"/>
    <s v="Østdanmark"/>
    <x v="20"/>
    <x v="1"/>
    <n v="74587.345866562871"/>
  </r>
  <r>
    <x v="5"/>
    <s v="Østdanmark"/>
    <x v="38"/>
    <x v="1"/>
    <n v="3835182.1571793668"/>
  </r>
  <r>
    <x v="5"/>
    <s v="Østdanmark"/>
    <x v="39"/>
    <x v="1"/>
    <n v="316646.22897418035"/>
  </r>
  <r>
    <x v="5"/>
    <s v="Østdanmark"/>
    <x v="14"/>
    <x v="2"/>
    <n v="159580.69166905459"/>
  </r>
  <r>
    <x v="5"/>
    <s v="Østdanmark"/>
    <x v="15"/>
    <x v="2"/>
    <n v="81133.38467404242"/>
  </r>
  <r>
    <x v="5"/>
    <s v="Østdanmark"/>
    <x v="16"/>
    <x v="2"/>
    <n v="84.492872428034829"/>
  </r>
  <r>
    <x v="5"/>
    <s v="Østdanmark"/>
    <x v="20"/>
    <x v="2"/>
    <n v="90511.045464003502"/>
  </r>
  <r>
    <x v="5"/>
    <s v="Østdanmark"/>
    <x v="38"/>
    <x v="2"/>
    <n v="3485334.8051989865"/>
  </r>
  <r>
    <x v="5"/>
    <s v="Østdanmark"/>
    <x v="39"/>
    <x v="2"/>
    <n v="293701.0593630044"/>
  </r>
  <r>
    <x v="6"/>
    <s v="Vestdanmark"/>
    <x v="23"/>
    <x v="0"/>
    <n v="0"/>
  </r>
  <r>
    <x v="6"/>
    <s v="Vestdanmark"/>
    <x v="23"/>
    <x v="1"/>
    <n v="1266097.7947224549"/>
  </r>
  <r>
    <x v="6"/>
    <s v="Vestdanmark"/>
    <x v="23"/>
    <x v="2"/>
    <n v="1496297.3937629012"/>
  </r>
  <r>
    <x v="6"/>
    <s v="Østdanmark"/>
    <x v="23"/>
    <x v="0"/>
    <n v="0"/>
  </r>
  <r>
    <x v="6"/>
    <s v="Østdanmark"/>
    <x v="23"/>
    <x v="1"/>
    <n v="155402.29346084929"/>
  </r>
  <r>
    <x v="6"/>
    <s v="Østdanmark"/>
    <x v="23"/>
    <x v="2"/>
    <n v="183657.25590827648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7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72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2">
      <pivotArea outline="0" collapsedLevelsAreSubtotals="1" fieldPosition="0"/>
    </format>
  </formats>
  <chartFormats count="9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72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72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9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7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8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2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7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7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5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7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7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2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x14ac:dyDescent="0.25">
      <c r="A2" s="6" t="s">
        <v>0</v>
      </c>
      <c r="B2" s="222" t="s">
        <v>337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29" zoomScale="70" zoomScaleNormal="70" workbookViewId="0">
      <selection activeCell="O148" sqref="O14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11015796.351312721</v>
      </c>
      <c r="R37" s="342">
        <f t="shared" ref="R37:R38" si="0">1-Q37/$Q$35</f>
        <v>0.44921018243436395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9491172.4200949166</v>
      </c>
      <c r="R38" s="342">
        <f t="shared" si="0"/>
        <v>0.52544137899525412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338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338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339</v>
      </c>
      <c r="B6" s="2" t="s">
        <v>340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65501.999999999985</v>
      </c>
      <c r="R6" s="18">
        <f t="shared" si="1"/>
        <v>43231.999999999985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96497.999999999985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59129.102638164186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39025.821581831304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87109.403474360603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77423.359211475472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146238.50611252477</v>
      </c>
      <c r="O30" s="271">
        <f t="shared" si="6"/>
        <v>116449.18079330678</v>
      </c>
      <c r="P30" s="271">
        <f t="shared" si="6"/>
        <v>3030352.313094168</v>
      </c>
      <c r="Q30" s="271">
        <f t="shared" si="6"/>
        <v>146238.50611252477</v>
      </c>
      <c r="R30" s="271">
        <f t="shared" si="6"/>
        <v>116449.18079330678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6372.8973618357959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4206.1784181686835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9388.5965256393793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8344.6407885245098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948927.68690583156</v>
      </c>
      <c r="N40" s="271">
        <f t="shared" si="7"/>
        <v>15761.493887475175</v>
      </c>
      <c r="O40" s="271">
        <f t="shared" si="7"/>
        <v>12550.819206693193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12550.819206693193</v>
      </c>
    </row>
    <row r="41" spans="9:18" hidden="1" x14ac:dyDescent="0.25"/>
  </sheetData>
  <conditionalFormatting sqref="J5:R9">
    <cfRule type="cellIs" dxfId="22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3" zoomScale="85" zoomScaleNormal="85" workbookViewId="0">
      <selection activeCell="C41" sqref="C4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20577.795947873568</v>
      </c>
      <c r="E24" s="10">
        <f>E22*Arealanvendelse!Q6-C22*Arealanvendelse!Q6</f>
        <v>20577.795947873568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9975.991090668047</v>
      </c>
      <c r="E25" s="10">
        <f>E23*Arealanvendelse!R6-C23*Arealanvendelse!R6</f>
        <v>9975.991090668047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655.01999999999987</v>
      </c>
      <c r="E26" s="10">
        <f>1%*Arealanvendelse!Q6</f>
        <v>655.01999999999987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432.31999999999988</v>
      </c>
      <c r="E27" s="116">
        <f>1%*Arealanvendelse!R6</f>
        <v>432.31999999999988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30553.787038541617</v>
      </c>
      <c r="E28" s="231">
        <f>SUM(E24:E25)</f>
        <v>30553.787038541617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340966.32266169577</v>
      </c>
      <c r="K47" s="12"/>
    </row>
    <row r="48" spans="2:11" x14ac:dyDescent="0.25">
      <c r="B48" s="25" t="s">
        <v>241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21" priority="2" operator="notBetween">
      <formula>1</formula>
      <formula>1</formula>
    </cfRule>
  </conditionalFormatting>
  <conditionalFormatting sqref="D18:E18">
    <cfRule type="cellIs" dxfId="2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t="e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#REF!</v>
      </c>
      <c r="E23" s="109" t="e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#REF!</v>
      </c>
      <c r="F23" s="109" t="e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#REF!</v>
      </c>
      <c r="G23" s="109" t="e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#REF!</v>
      </c>
      <c r="H23" s="109" t="e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#REF!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t="e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#REF!</v>
      </c>
      <c r="E24" s="109" t="e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#REF!</v>
      </c>
      <c r="F24" s="109" t="e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#REF!</v>
      </c>
      <c r="G24" s="109" t="e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#REF!</v>
      </c>
      <c r="H24" s="109" t="e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#REF!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t="e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#REF!</v>
      </c>
      <c r="E25" s="109" t="e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#REF!</v>
      </c>
      <c r="F25" s="109" t="e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#REF!</v>
      </c>
      <c r="G25" s="109" t="e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#REF!</v>
      </c>
      <c r="H25" s="109" t="e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#REF!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t="e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#REF!</v>
      </c>
      <c r="E26" s="109" t="e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#REF!</v>
      </c>
      <c r="F26" s="109" t="e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#REF!</v>
      </c>
      <c r="G26" s="109" t="e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#REF!</v>
      </c>
      <c r="H26" s="109" t="e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#REF!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t="e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#REF!</v>
      </c>
      <c r="E27" s="109" t="e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#REF!</v>
      </c>
      <c r="F27" s="109" t="e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#REF!</v>
      </c>
      <c r="G27" s="109" t="e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#REF!</v>
      </c>
      <c r="H27" s="109" t="e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#REF!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t="e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#REF!</v>
      </c>
      <c r="E28" s="109" t="e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#REF!</v>
      </c>
      <c r="F28" s="109" t="e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#REF!</v>
      </c>
      <c r="G28" s="109" t="e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#REF!</v>
      </c>
      <c r="H28" s="109" t="e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#REF!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t="e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#REF!</v>
      </c>
      <c r="E29" s="109" t="e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#REF!</v>
      </c>
      <c r="F29" s="109" t="e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#REF!</v>
      </c>
      <c r="G29" s="109" t="e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#REF!</v>
      </c>
      <c r="H29" s="109" t="e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#REF!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t="e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#REF!</v>
      </c>
      <c r="E30" s="109" t="e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#REF!</v>
      </c>
      <c r="F30" s="109" t="e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#REF!</v>
      </c>
      <c r="G30" s="109" t="e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#REF!</v>
      </c>
      <c r="H30" s="109" t="e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#REF!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t="e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#REF!</v>
      </c>
      <c r="E31" s="109" t="e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#REF!</v>
      </c>
      <c r="F31" s="109" t="e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#REF!</v>
      </c>
      <c r="G31" s="109" t="e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#REF!</v>
      </c>
      <c r="H31" s="109" t="e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#REF!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t="e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#REF!</v>
      </c>
      <c r="E32" s="109" t="e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#REF!</v>
      </c>
      <c r="F32" s="109" t="e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#REF!</v>
      </c>
      <c r="G32" s="109" t="e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#REF!</v>
      </c>
      <c r="H32" s="109" t="e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#REF!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t="e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#REF!</v>
      </c>
      <c r="E33" s="109" t="e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#REF!</v>
      </c>
      <c r="F33" s="109" t="e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#REF!</v>
      </c>
      <c r="G33" s="109" t="e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#REF!</v>
      </c>
      <c r="H33" s="109" t="e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#REF!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t="e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#REF!</v>
      </c>
      <c r="E34" s="109" t="e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#REF!</v>
      </c>
      <c r="F34" s="109" t="e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#REF!</v>
      </c>
      <c r="G34" s="109" t="e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#REF!</v>
      </c>
      <c r="H34" s="109" t="e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#REF!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t="e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#REF!</v>
      </c>
      <c r="E35" s="109" t="e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#REF!</v>
      </c>
      <c r="F35" s="109" t="e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#REF!</v>
      </c>
      <c r="G35" s="109" t="e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#REF!</v>
      </c>
      <c r="H35" s="109" t="e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#REF!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t="e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#REF!</v>
      </c>
      <c r="E36" s="109" t="e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#REF!</v>
      </c>
      <c r="F36" s="109" t="e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#REF!</v>
      </c>
      <c r="G36" s="109" t="e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#REF!</v>
      </c>
      <c r="H36" s="109" t="e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#REF!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t="e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#REF!</v>
      </c>
      <c r="E37" s="109" t="e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#REF!</v>
      </c>
      <c r="F37" s="109" t="e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#REF!</v>
      </c>
      <c r="G37" s="109" t="e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#REF!</v>
      </c>
      <c r="H37" s="109" t="e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#REF!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t="e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#REF!</v>
      </c>
      <c r="E38" s="109" t="e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#REF!</v>
      </c>
      <c r="F38" s="109" t="e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#REF!</v>
      </c>
      <c r="G38" s="109" t="e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#REF!</v>
      </c>
      <c r="H38" s="109" t="e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#REF!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t="e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#REF!</v>
      </c>
      <c r="E39" s="109" t="e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#REF!</v>
      </c>
      <c r="F39" s="109" t="e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#REF!</v>
      </c>
      <c r="G39" s="109" t="e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#REF!</v>
      </c>
      <c r="H39" s="109" t="e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#REF!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t="e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#REF!</v>
      </c>
      <c r="E40" s="109" t="e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#REF!</v>
      </c>
      <c r="F40" s="109" t="e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#REF!</v>
      </c>
      <c r="G40" s="109" t="e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#REF!</v>
      </c>
      <c r="H40" s="109" t="e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#REF!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t="e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#REF!</v>
      </c>
      <c r="E41" s="109" t="e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#REF!</v>
      </c>
      <c r="F41" s="109" t="e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#REF!</v>
      </c>
      <c r="G41" s="109" t="e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#REF!</v>
      </c>
      <c r="H41" s="109" t="e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#REF!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t="e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#REF!</v>
      </c>
      <c r="E42" s="109" t="e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#REF!</v>
      </c>
      <c r="F42" s="109" t="e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#REF!</v>
      </c>
      <c r="G42" s="109" t="e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#REF!</v>
      </c>
      <c r="H42" s="109" t="e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#REF!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 t="e">
        <f t="shared" ca="1" si="0"/>
        <v>#REF!</v>
      </c>
      <c r="D50" s="109" t="e">
        <f t="shared" ca="1" si="0"/>
        <v>#REF!</v>
      </c>
      <c r="E50" s="109" t="e">
        <f t="shared" ca="1" si="0"/>
        <v>#REF!</v>
      </c>
      <c r="F50" s="109" t="e">
        <f t="shared" ca="1" si="0"/>
        <v>#REF!</v>
      </c>
      <c r="G50" s="109" t="e">
        <f t="shared" ca="1" si="0"/>
        <v>#REF!</v>
      </c>
      <c r="H50" s="109" t="e">
        <f t="shared" ref="H50:H54" ca="1" si="2">SUM(B50,E50)</f>
        <v>#REF!</v>
      </c>
      <c r="I50" s="109" t="e">
        <f t="shared" ca="1" si="1"/>
        <v>#REF!</v>
      </c>
      <c r="J50" s="109" t="e">
        <f t="shared" ca="1" si="1"/>
        <v>#REF!</v>
      </c>
    </row>
    <row r="51" spans="1:10" hidden="1" x14ac:dyDescent="0.25">
      <c r="A51" s="2" t="s">
        <v>177</v>
      </c>
      <c r="B51" s="109">
        <f t="shared" si="0"/>
        <v>0</v>
      </c>
      <c r="C51" s="109" t="e">
        <f ca="1">SUMIF($A$22:$A$42,$A51,D$22:D$42)</f>
        <v>#REF!</v>
      </c>
      <c r="D51" s="109" t="e">
        <f t="shared" ca="1" si="0"/>
        <v>#REF!</v>
      </c>
      <c r="E51" s="109" t="e">
        <f t="shared" ca="1" si="0"/>
        <v>#REF!</v>
      </c>
      <c r="F51" s="109" t="e">
        <f t="shared" ca="1" si="0"/>
        <v>#REF!</v>
      </c>
      <c r="G51" s="109" t="e">
        <f t="shared" ca="1" si="0"/>
        <v>#REF!</v>
      </c>
      <c r="H51" s="109" t="e">
        <f t="shared" ca="1" si="2"/>
        <v>#REF!</v>
      </c>
      <c r="I51" s="109" t="e">
        <f t="shared" ca="1" si="1"/>
        <v>#REF!</v>
      </c>
      <c r="J51" s="109" t="e">
        <f t="shared" ca="1" si="1"/>
        <v>#REF!</v>
      </c>
    </row>
    <row r="52" spans="1:10" hidden="1" x14ac:dyDescent="0.25">
      <c r="A52" s="2" t="s">
        <v>178</v>
      </c>
      <c r="B52" s="109">
        <f t="shared" si="0"/>
        <v>0</v>
      </c>
      <c r="C52" s="109" t="e">
        <f t="shared" ca="1" si="0"/>
        <v>#REF!</v>
      </c>
      <c r="D52" s="109" t="e">
        <f t="shared" ca="1" si="0"/>
        <v>#REF!</v>
      </c>
      <c r="E52" s="109" t="e">
        <f t="shared" ca="1" si="0"/>
        <v>#REF!</v>
      </c>
      <c r="F52" s="109" t="e">
        <f t="shared" ca="1" si="0"/>
        <v>#REF!</v>
      </c>
      <c r="G52" s="109" t="e">
        <f t="shared" ca="1" si="0"/>
        <v>#REF!</v>
      </c>
      <c r="H52" s="109" t="e">
        <f t="shared" ca="1" si="2"/>
        <v>#REF!</v>
      </c>
      <c r="I52" s="109" t="e">
        <f t="shared" ca="1" si="1"/>
        <v>#REF!</v>
      </c>
      <c r="J52" s="109" t="e">
        <f t="shared" ca="1" si="1"/>
        <v>#REF!</v>
      </c>
    </row>
    <row r="53" spans="1:10" hidden="1" x14ac:dyDescent="0.25">
      <c r="A53" s="2" t="s">
        <v>179</v>
      </c>
      <c r="B53" s="109">
        <f t="shared" si="0"/>
        <v>0</v>
      </c>
      <c r="C53" s="109" t="e">
        <f t="shared" ca="1" si="0"/>
        <v>#REF!</v>
      </c>
      <c r="D53" s="109" t="e">
        <f t="shared" ca="1" si="0"/>
        <v>#REF!</v>
      </c>
      <c r="E53" s="109" t="e">
        <f t="shared" ca="1" si="0"/>
        <v>#REF!</v>
      </c>
      <c r="F53" s="109" t="e">
        <f t="shared" ca="1" si="0"/>
        <v>#REF!</v>
      </c>
      <c r="G53" s="109" t="e">
        <f t="shared" ca="1" si="0"/>
        <v>#REF!</v>
      </c>
      <c r="H53" s="109" t="e">
        <f t="shared" ca="1" si="2"/>
        <v>#REF!</v>
      </c>
      <c r="I53" s="109" t="e">
        <f t="shared" ca="1" si="1"/>
        <v>#REF!</v>
      </c>
      <c r="J53" s="109" t="e">
        <f t="shared" ca="1" si="1"/>
        <v>#REF!</v>
      </c>
    </row>
    <row r="54" spans="1:10" hidden="1" x14ac:dyDescent="0.25">
      <c r="A54" s="2" t="s">
        <v>180</v>
      </c>
      <c r="B54" s="109">
        <f t="shared" si="0"/>
        <v>0</v>
      </c>
      <c r="C54" s="109" t="e">
        <f t="shared" ca="1" si="0"/>
        <v>#REF!</v>
      </c>
      <c r="D54" s="109" t="e">
        <f t="shared" ca="1" si="0"/>
        <v>#REF!</v>
      </c>
      <c r="E54" s="109" t="e">
        <f t="shared" ca="1" si="0"/>
        <v>#REF!</v>
      </c>
      <c r="F54" s="109" t="e">
        <f t="shared" ca="1" si="0"/>
        <v>#REF!</v>
      </c>
      <c r="G54" s="109" t="e">
        <f t="shared" ca="1" si="0"/>
        <v>#REF!</v>
      </c>
      <c r="H54" s="109" t="e">
        <f t="shared" ca="1" si="2"/>
        <v>#REF!</v>
      </c>
      <c r="I54" s="109" t="e">
        <f t="shared" ca="1" si="1"/>
        <v>#REF!</v>
      </c>
      <c r="J54" s="109" t="e">
        <f t="shared" ca="1" si="1"/>
        <v>#REF!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9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 t="e">
        <f t="shared" ca="1" si="0"/>
        <v>#REF!</v>
      </c>
      <c r="F3" s="168" t="e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#REF!</v>
      </c>
      <c r="G3" s="168" t="e">
        <f ca="1">IF($C3-G$1&lt;År1,0,F2*(1-VLOOKUP($A3,[1]Hugst!$R$5:$W$9,MATCH(ROUNDUP((G$1)/10,0)*10,[1]Hugst!$R$4:$W$4,0))))</f>
        <v>#REF!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 t="e">
        <f t="shared" ca="1" si="0"/>
        <v>#REF!</v>
      </c>
      <c r="F4" s="168" t="e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#REF!</v>
      </c>
      <c r="G4" s="168" t="e">
        <f ca="1">IF($C4-G$1&lt;År1,0,F3*(1-VLOOKUP($A4,[1]Hugst!$R$5:$W$9,MATCH(ROUNDUP((G$1)/10,0)*10,[1]Hugst!$R$4:$W$4,0))))</f>
        <v>#REF!</v>
      </c>
      <c r="H4" s="168" t="e">
        <f ca="1">IF($C4-H$1&lt;År1,0,G3*(1-VLOOKUP($A4,[1]Hugst!$R$5:$W$9,MATCH(ROUNDUP((H$1)/10,0)*10,[1]Hugst!$R$4:$W$4,0))))</f>
        <v>#REF!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 t="e">
        <f t="shared" ca="1" si="0"/>
        <v>#REF!</v>
      </c>
      <c r="F5" s="168" t="e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#REF!</v>
      </c>
      <c r="G5" s="168" t="e">
        <f ca="1">IF($C5-G$1&lt;År1,0,F4*(1-VLOOKUP($A5,[1]Hugst!$R$5:$W$9,MATCH(ROUNDUP((G$1)/10,0)*10,[1]Hugst!$R$4:$W$4,0))))</f>
        <v>#REF!</v>
      </c>
      <c r="H5" s="168" t="e">
        <f ca="1">IF($C5-H$1&lt;År1,0,G4*(1-VLOOKUP($A5,[1]Hugst!$R$5:$W$9,MATCH(ROUNDUP((H$1)/10,0)*10,[1]Hugst!$R$4:$W$4,0))))</f>
        <v>#REF!</v>
      </c>
      <c r="I5" s="168" t="e">
        <f ca="1">IF($C5-I$1&lt;År1,0,H4*(1-VLOOKUP($A5,[1]Hugst!$R$5:$W$9,MATCH(ROUNDUP((I$1)/10,0)*10,[1]Hugst!$R$4:$W$4,0))))</f>
        <v>#REF!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 t="e">
        <f t="shared" ca="1" si="0"/>
        <v>#REF!</v>
      </c>
      <c r="F6" s="168" t="e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#REF!</v>
      </c>
      <c r="G6" s="168" t="e">
        <f ca="1">IF($C6-G$1&lt;År1,0,F5*(1-VLOOKUP($A6,[1]Hugst!$R$5:$W$9,MATCH(ROUNDUP((G$1)/10,0)*10,[1]Hugst!$R$4:$W$4,0))))</f>
        <v>#REF!</v>
      </c>
      <c r="H6" s="168" t="e">
        <f ca="1">IF($C6-H$1&lt;År1,0,G5*(1-VLOOKUP($A6,[1]Hugst!$R$5:$W$9,MATCH(ROUNDUP((H$1)/10,0)*10,[1]Hugst!$R$4:$W$4,0))))</f>
        <v>#REF!</v>
      </c>
      <c r="I6" s="168" t="e">
        <f ca="1">IF($C6-I$1&lt;År1,0,H5*(1-VLOOKUP($A6,[1]Hugst!$R$5:$W$9,MATCH(ROUNDUP((I$1)/10,0)*10,[1]Hugst!$R$4:$W$4,0))))</f>
        <v>#REF!</v>
      </c>
      <c r="J6" s="168" t="e">
        <f ca="1">IF($C6-J$1&lt;År1,0,I5*(1-VLOOKUP($A6,[1]Hugst!$R$5:$W$9,MATCH(ROUNDUP((J$1)/10,0)*10,[1]Hugst!$R$4:$W$4,0))))</f>
        <v>#REF!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 t="e">
        <f t="shared" ca="1" si="0"/>
        <v>#REF!</v>
      </c>
      <c r="F7" s="168" t="e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#REF!</v>
      </c>
      <c r="G7" s="168" t="e">
        <f ca="1">IF($C7-G$1&lt;År1,0,F6*(1-VLOOKUP($A7,[1]Hugst!$R$5:$W$9,MATCH(ROUNDUP((G$1)/10,0)*10,[1]Hugst!$R$4:$W$4,0))))</f>
        <v>#REF!</v>
      </c>
      <c r="H7" s="168" t="e">
        <f ca="1">IF($C7-H$1&lt;År1,0,G6*(1-VLOOKUP($A7,[1]Hugst!$R$5:$W$9,MATCH(ROUNDUP((H$1)/10,0)*10,[1]Hugst!$R$4:$W$4,0))))</f>
        <v>#REF!</v>
      </c>
      <c r="I7" s="168" t="e">
        <f ca="1">IF($C7-I$1&lt;År1,0,H6*(1-VLOOKUP($A7,[1]Hugst!$R$5:$W$9,MATCH(ROUNDUP((I$1)/10,0)*10,[1]Hugst!$R$4:$W$4,0))))</f>
        <v>#REF!</v>
      </c>
      <c r="J7" s="168" t="e">
        <f ca="1">IF($C7-J$1&lt;År1,0,I6*(1-VLOOKUP($A7,[1]Hugst!$R$5:$W$9,MATCH(ROUNDUP((J$1)/10,0)*10,[1]Hugst!$R$4:$W$4,0))))</f>
        <v>#REF!</v>
      </c>
      <c r="K7" s="168" t="e">
        <f ca="1">IF($C7-K$1&lt;År1,0,J6*(1-VLOOKUP($A7,[1]Hugst!$R$5:$W$9,MATCH(ROUNDUP((K$1)/10,0)*10,[1]Hugst!$R$4:$W$4,0))))</f>
        <v>#REF!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 t="e">
        <f t="shared" ca="1" si="0"/>
        <v>#REF!</v>
      </c>
      <c r="F8" s="168" t="e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#REF!</v>
      </c>
      <c r="G8" s="168" t="e">
        <f ca="1">IF($C8-G$1&lt;År1,0,F7*(1-VLOOKUP($A8,[1]Hugst!$R$5:$W$9,MATCH(ROUNDUP((G$1)/10,0)*10,[1]Hugst!$R$4:$W$4,0))))</f>
        <v>#REF!</v>
      </c>
      <c r="H8" s="168" t="e">
        <f ca="1">IF($C8-H$1&lt;År1,0,G7*(1-VLOOKUP($A8,[1]Hugst!$R$5:$W$9,MATCH(ROUNDUP((H$1)/10,0)*10,[1]Hugst!$R$4:$W$4,0))))</f>
        <v>#REF!</v>
      </c>
      <c r="I8" s="168" t="e">
        <f ca="1">IF($C8-I$1&lt;År1,0,H7*(1-VLOOKUP($A8,[1]Hugst!$R$5:$W$9,MATCH(ROUNDUP((I$1)/10,0)*10,[1]Hugst!$R$4:$W$4,0))))</f>
        <v>#REF!</v>
      </c>
      <c r="J8" s="168" t="e">
        <f ca="1">IF($C8-J$1&lt;År1,0,I7*(1-VLOOKUP($A8,[1]Hugst!$R$5:$W$9,MATCH(ROUNDUP((J$1)/10,0)*10,[1]Hugst!$R$4:$W$4,0))))</f>
        <v>#REF!</v>
      </c>
      <c r="K8" s="168" t="e">
        <f ca="1">IF($C8-K$1&lt;År1,0,J7*(1-VLOOKUP($A8,[1]Hugst!$R$5:$W$9,MATCH(ROUNDUP((K$1)/10,0)*10,[1]Hugst!$R$4:$W$4,0))))</f>
        <v>#REF!</v>
      </c>
      <c r="L8" s="168" t="e">
        <f ca="1">IF($C8-L$1&lt;År1,0,K7*(1-VLOOKUP($A8,[1]Hugst!$R$5:$W$9,MATCH(ROUNDUP((L$1)/10,0)*10,[1]Hugst!$R$4:$W$4,0))))</f>
        <v>#REF!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 t="e">
        <f t="shared" ca="1" si="0"/>
        <v>#REF!</v>
      </c>
      <c r="F9" s="168" t="e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#REF!</v>
      </c>
      <c r="G9" s="168" t="e">
        <f ca="1">IF($C9-G$1&lt;År1,0,F8*(1-VLOOKUP($A9,[1]Hugst!$R$5:$W$9,MATCH(ROUNDUP((G$1)/10,0)*10,[1]Hugst!$R$4:$W$4,0))))</f>
        <v>#REF!</v>
      </c>
      <c r="H9" s="168" t="e">
        <f ca="1">IF($C9-H$1&lt;År1,0,G8*(1-VLOOKUP($A9,[1]Hugst!$R$5:$W$9,MATCH(ROUNDUP((H$1)/10,0)*10,[1]Hugst!$R$4:$W$4,0))))</f>
        <v>#REF!</v>
      </c>
      <c r="I9" s="168" t="e">
        <f ca="1">IF($C9-I$1&lt;År1,0,H8*(1-VLOOKUP($A9,[1]Hugst!$R$5:$W$9,MATCH(ROUNDUP((I$1)/10,0)*10,[1]Hugst!$R$4:$W$4,0))))</f>
        <v>#REF!</v>
      </c>
      <c r="J9" s="168" t="e">
        <f ca="1">IF($C9-J$1&lt;År1,0,I8*(1-VLOOKUP($A9,[1]Hugst!$R$5:$W$9,MATCH(ROUNDUP((J$1)/10,0)*10,[1]Hugst!$R$4:$W$4,0))))</f>
        <v>#REF!</v>
      </c>
      <c r="K9" s="168" t="e">
        <f ca="1">IF($C9-K$1&lt;År1,0,J8*(1-VLOOKUP($A9,[1]Hugst!$R$5:$W$9,MATCH(ROUNDUP((K$1)/10,0)*10,[1]Hugst!$R$4:$W$4,0))))</f>
        <v>#REF!</v>
      </c>
      <c r="L9" s="168" t="e">
        <f ca="1">IF($C9-L$1&lt;År1,0,K8*(1-VLOOKUP($A9,[1]Hugst!$R$5:$W$9,MATCH(ROUNDUP((L$1)/10,0)*10,[1]Hugst!$R$4:$W$4,0))))</f>
        <v>#REF!</v>
      </c>
      <c r="M9" s="168" t="e">
        <f ca="1">IF($C9-M$1&lt;År1,0,L8*(1-VLOOKUP($A9,[1]Hugst!$R$5:$W$9,MATCH(ROUNDUP((M$1)/10,0)*10,[1]Hugst!$R$4:$W$4,0))))</f>
        <v>#REF!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 t="e">
        <f t="shared" ca="1" si="0"/>
        <v>#REF!</v>
      </c>
      <c r="F10" s="168" t="e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#REF!</v>
      </c>
      <c r="G10" s="168" t="e">
        <f ca="1">IF($C10-G$1&lt;År1,0,F9*(1-VLOOKUP($A10,[1]Hugst!$R$5:$W$9,MATCH(ROUNDUP((G$1)/10,0)*10,[1]Hugst!$R$4:$W$4,0))))</f>
        <v>#REF!</v>
      </c>
      <c r="H10" s="168" t="e">
        <f ca="1">IF($C10-H$1&lt;År1,0,G9*(1-VLOOKUP($A10,[1]Hugst!$R$5:$W$9,MATCH(ROUNDUP((H$1)/10,0)*10,[1]Hugst!$R$4:$W$4,0))))</f>
        <v>#REF!</v>
      </c>
      <c r="I10" s="168" t="e">
        <f ca="1">IF($C10-I$1&lt;År1,0,H9*(1-VLOOKUP($A10,[1]Hugst!$R$5:$W$9,MATCH(ROUNDUP((I$1)/10,0)*10,[1]Hugst!$R$4:$W$4,0))))</f>
        <v>#REF!</v>
      </c>
      <c r="J10" s="168" t="e">
        <f ca="1">IF($C10-J$1&lt;År1,0,I9*(1-VLOOKUP($A10,[1]Hugst!$R$5:$W$9,MATCH(ROUNDUP((J$1)/10,0)*10,[1]Hugst!$R$4:$W$4,0))))</f>
        <v>#REF!</v>
      </c>
      <c r="K10" s="168" t="e">
        <f ca="1">IF($C10-K$1&lt;År1,0,J9*(1-VLOOKUP($A10,[1]Hugst!$R$5:$W$9,MATCH(ROUNDUP((K$1)/10,0)*10,[1]Hugst!$R$4:$W$4,0))))</f>
        <v>#REF!</v>
      </c>
      <c r="L10" s="168" t="e">
        <f ca="1">IF($C10-L$1&lt;År1,0,K9*(1-VLOOKUP($A10,[1]Hugst!$R$5:$W$9,MATCH(ROUNDUP((L$1)/10,0)*10,[1]Hugst!$R$4:$W$4,0))))</f>
        <v>#REF!</v>
      </c>
      <c r="M10" s="168" t="e">
        <f ca="1">IF($C10-M$1&lt;År1,0,L9*(1-VLOOKUP($A10,[1]Hugst!$R$5:$W$9,MATCH(ROUNDUP((M$1)/10,0)*10,[1]Hugst!$R$4:$W$4,0))))</f>
        <v>#REF!</v>
      </c>
      <c r="N10" s="168" t="e">
        <f ca="1">IF($C10-N$1&lt;År1,0,M9*(1-VLOOKUP($A10,[1]Hugst!$R$5:$W$9,MATCH(ROUNDUP((N$1)/10,0)*10,[1]Hugst!$R$4:$W$4,0))))</f>
        <v>#REF!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 t="e">
        <f t="shared" ca="1" si="0"/>
        <v>#REF!</v>
      </c>
      <c r="F11" s="168" t="e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#REF!</v>
      </c>
      <c r="G11" s="168" t="e">
        <f ca="1">IF($C11-G$1&lt;År1,0,F10*(1-VLOOKUP($A11,[1]Hugst!$R$5:$W$9,MATCH(ROUNDUP((G$1)/10,0)*10,[1]Hugst!$R$4:$W$4,0))))</f>
        <v>#REF!</v>
      </c>
      <c r="H11" s="168" t="e">
        <f ca="1">IF($C11-H$1&lt;År1,0,G10*(1-VLOOKUP($A11,[1]Hugst!$R$5:$W$9,MATCH(ROUNDUP((H$1)/10,0)*10,[1]Hugst!$R$4:$W$4,0))))</f>
        <v>#REF!</v>
      </c>
      <c r="I11" s="168" t="e">
        <f ca="1">IF($C11-I$1&lt;År1,0,H10*(1-VLOOKUP($A11,[1]Hugst!$R$5:$W$9,MATCH(ROUNDUP((I$1)/10,0)*10,[1]Hugst!$R$4:$W$4,0))))</f>
        <v>#REF!</v>
      </c>
      <c r="J11" s="168" t="e">
        <f ca="1">IF($C11-J$1&lt;År1,0,I10*(1-VLOOKUP($A11,[1]Hugst!$R$5:$W$9,MATCH(ROUNDUP((J$1)/10,0)*10,[1]Hugst!$R$4:$W$4,0))))</f>
        <v>#REF!</v>
      </c>
      <c r="K11" s="168" t="e">
        <f ca="1">IF($C11-K$1&lt;År1,0,J10*(1-VLOOKUP($A11,[1]Hugst!$R$5:$W$9,MATCH(ROUNDUP((K$1)/10,0)*10,[1]Hugst!$R$4:$W$4,0))))</f>
        <v>#REF!</v>
      </c>
      <c r="L11" s="168" t="e">
        <f ca="1">IF($C11-L$1&lt;År1,0,K10*(1-VLOOKUP($A11,[1]Hugst!$R$5:$W$9,MATCH(ROUNDUP((L$1)/10,0)*10,[1]Hugst!$R$4:$W$4,0))))</f>
        <v>#REF!</v>
      </c>
      <c r="M11" s="168" t="e">
        <f ca="1">IF($C11-M$1&lt;År1,0,L10*(1-VLOOKUP($A11,[1]Hugst!$R$5:$W$9,MATCH(ROUNDUP((M$1)/10,0)*10,[1]Hugst!$R$4:$W$4,0))))</f>
        <v>#REF!</v>
      </c>
      <c r="N11" s="168" t="e">
        <f ca="1">IF($C11-N$1&lt;År1,0,M10*(1-VLOOKUP($A11,[1]Hugst!$R$5:$W$9,MATCH(ROUNDUP((N$1)/10,0)*10,[1]Hugst!$R$4:$W$4,0))))</f>
        <v>#REF!</v>
      </c>
      <c r="O11" s="168" t="e">
        <f ca="1">IF($C11-O$1&lt;År1,0,N10*(1-VLOOKUP($A11,[1]Hugst!$R$5:$W$9,MATCH(ROUNDUP((O$1)/10,0)*10,[1]Hugst!$R$4:$W$4,0))))</f>
        <v>#REF!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 t="e">
        <f t="shared" ca="1" si="0"/>
        <v>#REF!</v>
      </c>
      <c r="F12" s="168" t="e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#REF!</v>
      </c>
      <c r="G12" s="168" t="e">
        <f ca="1">IF($C12-G$1&lt;År1,0,F11*(1-VLOOKUP($A12,[1]Hugst!$R$5:$W$9,MATCH(ROUNDUP((G$1)/10,0)*10,[1]Hugst!$R$4:$W$4,0))))</f>
        <v>#REF!</v>
      </c>
      <c r="H12" s="168" t="e">
        <f ca="1">IF($C12-H$1&lt;År1,0,G11*(1-VLOOKUP($A12,[1]Hugst!$R$5:$W$9,MATCH(ROUNDUP((H$1)/10,0)*10,[1]Hugst!$R$4:$W$4,0))))</f>
        <v>#REF!</v>
      </c>
      <c r="I12" s="168" t="e">
        <f ca="1">IF($C12-I$1&lt;År1,0,H11*(1-VLOOKUP($A12,[1]Hugst!$R$5:$W$9,MATCH(ROUNDUP((I$1)/10,0)*10,[1]Hugst!$R$4:$W$4,0))))</f>
        <v>#REF!</v>
      </c>
      <c r="J12" s="168" t="e">
        <f ca="1">IF($C12-J$1&lt;År1,0,I11*(1-VLOOKUP($A12,[1]Hugst!$R$5:$W$9,MATCH(ROUNDUP((J$1)/10,0)*10,[1]Hugst!$R$4:$W$4,0))))</f>
        <v>#REF!</v>
      </c>
      <c r="K12" s="168" t="e">
        <f ca="1">IF($C12-K$1&lt;År1,0,J11*(1-VLOOKUP($A12,[1]Hugst!$R$5:$W$9,MATCH(ROUNDUP((K$1)/10,0)*10,[1]Hugst!$R$4:$W$4,0))))</f>
        <v>#REF!</v>
      </c>
      <c r="L12" s="168" t="e">
        <f ca="1">IF($C12-L$1&lt;År1,0,K11*(1-VLOOKUP($A12,[1]Hugst!$R$5:$W$9,MATCH(ROUNDUP((L$1)/10,0)*10,[1]Hugst!$R$4:$W$4,0))))</f>
        <v>#REF!</v>
      </c>
      <c r="M12" s="168" t="e">
        <f ca="1">IF($C12-M$1&lt;År1,0,L11*(1-VLOOKUP($A12,[1]Hugst!$R$5:$W$9,MATCH(ROUNDUP((M$1)/10,0)*10,[1]Hugst!$R$4:$W$4,0))))</f>
        <v>#REF!</v>
      </c>
      <c r="N12" s="168" t="e">
        <f ca="1">IF($C12-N$1&lt;År1,0,M11*(1-VLOOKUP($A12,[1]Hugst!$R$5:$W$9,MATCH(ROUNDUP((N$1)/10,0)*10,[1]Hugst!$R$4:$W$4,0))))</f>
        <v>#REF!</v>
      </c>
      <c r="O12" s="168" t="e">
        <f ca="1">IF($C12-O$1&lt;År1,0,N11*(1-VLOOKUP($A12,[1]Hugst!$R$5:$W$9,MATCH(ROUNDUP((O$1)/10,0)*10,[1]Hugst!$R$4:$W$4,0))))</f>
        <v>#REF!</v>
      </c>
      <c r="P12" s="168" t="e">
        <f ca="1">IF($C12-P$1&lt;År1,0,O11*(1-VLOOKUP($A12,[1]Hugst!$R$5:$W$9,MATCH(ROUNDUP((P$1)/10,0)*10,[1]Hugst!$R$4:$W$4,0))))</f>
        <v>#REF!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8" t="e">
        <f t="shared" ca="1" si="0"/>
        <v>#REF!</v>
      </c>
      <c r="F13" s="168" t="e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#REF!</v>
      </c>
      <c r="G13" s="168" t="e">
        <f ca="1">IF($C13-G$1&lt;År1,0,F12*(1-VLOOKUP($A13,[1]Hugst!$R$5:$W$9,MATCH(ROUNDUP((G$1)/10,0)*10,[1]Hugst!$R$4:$W$4,0))))</f>
        <v>#REF!</v>
      </c>
      <c r="H13" s="168" t="e">
        <f ca="1">IF($C13-H$1&lt;År1,0,G12*(1-VLOOKUP($A13,[1]Hugst!$R$5:$W$9,MATCH(ROUNDUP((H$1)/10,0)*10,[1]Hugst!$R$4:$W$4,0))))</f>
        <v>#REF!</v>
      </c>
      <c r="I13" s="168" t="e">
        <f ca="1">IF($C13-I$1&lt;År1,0,H12*(1-VLOOKUP($A13,[1]Hugst!$R$5:$W$9,MATCH(ROUNDUP((I$1)/10,0)*10,[1]Hugst!$R$4:$W$4,0))))</f>
        <v>#REF!</v>
      </c>
      <c r="J13" s="168" t="e">
        <f ca="1">IF($C13-J$1&lt;År1,0,I12*(1-VLOOKUP($A13,[1]Hugst!$R$5:$W$9,MATCH(ROUNDUP((J$1)/10,0)*10,[1]Hugst!$R$4:$W$4,0))))</f>
        <v>#REF!</v>
      </c>
      <c r="K13" s="168" t="e">
        <f ca="1">IF($C13-K$1&lt;År1,0,J12*(1-VLOOKUP($A13,[1]Hugst!$R$5:$W$9,MATCH(ROUNDUP((K$1)/10,0)*10,[1]Hugst!$R$4:$W$4,0))))</f>
        <v>#REF!</v>
      </c>
      <c r="L13" s="168" t="e">
        <f ca="1">IF($C13-L$1&lt;År1,0,K12*(1-VLOOKUP($A13,[1]Hugst!$R$5:$W$9,MATCH(ROUNDUP((L$1)/10,0)*10,[1]Hugst!$R$4:$W$4,0))))</f>
        <v>#REF!</v>
      </c>
      <c r="M13" s="168" t="e">
        <f ca="1">IF($C13-M$1&lt;År1,0,L12*(1-VLOOKUP($A13,[1]Hugst!$R$5:$W$9,MATCH(ROUNDUP((M$1)/10,0)*10,[1]Hugst!$R$4:$W$4,0))))</f>
        <v>#REF!</v>
      </c>
      <c r="N13" s="168" t="e">
        <f ca="1">IF($C13-N$1&lt;År1,0,M12*(1-VLOOKUP($A13,[1]Hugst!$R$5:$W$9,MATCH(ROUNDUP((N$1)/10,0)*10,[1]Hugst!$R$4:$W$4,0))))</f>
        <v>#REF!</v>
      </c>
      <c r="O13" s="168" t="e">
        <f ca="1">IF($C13-O$1&lt;År1,0,N12*(1-VLOOKUP($A13,[1]Hugst!$R$5:$W$9,MATCH(ROUNDUP((O$1)/10,0)*10,[1]Hugst!$R$4:$W$4,0))))</f>
        <v>#REF!</v>
      </c>
      <c r="P13" s="168" t="e">
        <f ca="1">IF($C13-P$1&lt;År1,0,O12*(1-VLOOKUP($A13,[1]Hugst!$R$5:$W$9,MATCH(ROUNDUP((P$1)/10,0)*10,[1]Hugst!$R$4:$W$4,0))))</f>
        <v>#REF!</v>
      </c>
      <c r="Q13" s="168" t="e">
        <f ca="1">IF($C13-Q$1&lt;År1,0,P12*(1-VLOOKUP($A13,[1]Hugst!$R$5:$W$9,MATCH(ROUNDUP((Q$1)/10,0)*10,[1]Hugst!$R$4:$W$4,0))))</f>
        <v>#REF!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8" t="e">
        <f t="shared" ca="1" si="0"/>
        <v>#REF!</v>
      </c>
      <c r="F14" s="168" t="e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#REF!</v>
      </c>
      <c r="G14" s="168" t="e">
        <f ca="1">IF($C14-G$1&lt;År1,0,F13*(1-VLOOKUP($A14,[1]Hugst!$R$5:$W$9,MATCH(ROUNDUP((G$1)/10,0)*10,[1]Hugst!$R$4:$W$4,0))))</f>
        <v>#REF!</v>
      </c>
      <c r="H14" s="168" t="e">
        <f ca="1">IF($C14-H$1&lt;År1,0,G13*(1-VLOOKUP($A14,[1]Hugst!$R$5:$W$9,MATCH(ROUNDUP((H$1)/10,0)*10,[1]Hugst!$R$4:$W$4,0))))</f>
        <v>#REF!</v>
      </c>
      <c r="I14" s="168" t="e">
        <f ca="1">IF($C14-I$1&lt;År1,0,H13*(1-VLOOKUP($A14,[1]Hugst!$R$5:$W$9,MATCH(ROUNDUP((I$1)/10,0)*10,[1]Hugst!$R$4:$W$4,0))))</f>
        <v>#REF!</v>
      </c>
      <c r="J14" s="168" t="e">
        <f ca="1">IF($C14-J$1&lt;År1,0,I13*(1-VLOOKUP($A14,[1]Hugst!$R$5:$W$9,MATCH(ROUNDUP((J$1)/10,0)*10,[1]Hugst!$R$4:$W$4,0))))</f>
        <v>#REF!</v>
      </c>
      <c r="K14" s="168" t="e">
        <f ca="1">IF($C14-K$1&lt;År1,0,J13*(1-VLOOKUP($A14,[1]Hugst!$R$5:$W$9,MATCH(ROUNDUP((K$1)/10,0)*10,[1]Hugst!$R$4:$W$4,0))))</f>
        <v>#REF!</v>
      </c>
      <c r="L14" s="168" t="e">
        <f ca="1">IF($C14-L$1&lt;År1,0,K13*(1-VLOOKUP($A14,[1]Hugst!$R$5:$W$9,MATCH(ROUNDUP((L$1)/10,0)*10,[1]Hugst!$R$4:$W$4,0))))</f>
        <v>#REF!</v>
      </c>
      <c r="M14" s="168" t="e">
        <f ca="1">IF($C14-M$1&lt;År1,0,L13*(1-VLOOKUP($A14,[1]Hugst!$R$5:$W$9,MATCH(ROUNDUP((M$1)/10,0)*10,[1]Hugst!$R$4:$W$4,0))))</f>
        <v>#REF!</v>
      </c>
      <c r="N14" s="168" t="e">
        <f ca="1">IF($C14-N$1&lt;År1,0,M13*(1-VLOOKUP($A14,[1]Hugst!$R$5:$W$9,MATCH(ROUNDUP((N$1)/10,0)*10,[1]Hugst!$R$4:$W$4,0))))</f>
        <v>#REF!</v>
      </c>
      <c r="O14" s="168" t="e">
        <f ca="1">IF($C14-O$1&lt;År1,0,N13*(1-VLOOKUP($A14,[1]Hugst!$R$5:$W$9,MATCH(ROUNDUP((O$1)/10,0)*10,[1]Hugst!$R$4:$W$4,0))))</f>
        <v>#REF!</v>
      </c>
      <c r="P14" s="168" t="e">
        <f ca="1">IF($C14-P$1&lt;År1,0,O13*(1-VLOOKUP($A14,[1]Hugst!$R$5:$W$9,MATCH(ROUNDUP((P$1)/10,0)*10,[1]Hugst!$R$4:$W$4,0))))</f>
        <v>#REF!</v>
      </c>
      <c r="Q14" s="168" t="e">
        <f ca="1">IF($C14-Q$1&lt;År1,0,P13*(1-VLOOKUP($A14,[1]Hugst!$R$5:$W$9,MATCH(ROUNDUP((Q$1)/10,0)*10,[1]Hugst!$R$4:$W$4,0))))</f>
        <v>#REF!</v>
      </c>
      <c r="R14" s="168" t="e">
        <f ca="1">IF($C14-R$1&lt;År1,0,Q13*(1-VLOOKUP($A14,[1]Hugst!$R$5:$W$9,MATCH(ROUNDUP((R$1)/10,0)*10,[1]Hugst!$R$4:$W$4,0))))</f>
        <v>#REF!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8" t="e">
        <f t="shared" ca="1" si="0"/>
        <v>#REF!</v>
      </c>
      <c r="F15" s="168" t="e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#REF!</v>
      </c>
      <c r="G15" s="168" t="e">
        <f ca="1">IF($C15-G$1&lt;År1,0,F14*(1-VLOOKUP($A15,[1]Hugst!$R$5:$W$9,MATCH(ROUNDUP((G$1)/10,0)*10,[1]Hugst!$R$4:$W$4,0))))</f>
        <v>#REF!</v>
      </c>
      <c r="H15" s="168" t="e">
        <f ca="1">IF($C15-H$1&lt;År1,0,G14*(1-VLOOKUP($A15,[1]Hugst!$R$5:$W$9,MATCH(ROUNDUP((H$1)/10,0)*10,[1]Hugst!$R$4:$W$4,0))))</f>
        <v>#REF!</v>
      </c>
      <c r="I15" s="168" t="e">
        <f ca="1">IF($C15-I$1&lt;År1,0,H14*(1-VLOOKUP($A15,[1]Hugst!$R$5:$W$9,MATCH(ROUNDUP((I$1)/10,0)*10,[1]Hugst!$R$4:$W$4,0))))</f>
        <v>#REF!</v>
      </c>
      <c r="J15" s="168" t="e">
        <f ca="1">IF($C15-J$1&lt;År1,0,I14*(1-VLOOKUP($A15,[1]Hugst!$R$5:$W$9,MATCH(ROUNDUP((J$1)/10,0)*10,[1]Hugst!$R$4:$W$4,0))))</f>
        <v>#REF!</v>
      </c>
      <c r="K15" s="168" t="e">
        <f ca="1">IF($C15-K$1&lt;År1,0,J14*(1-VLOOKUP($A15,[1]Hugst!$R$5:$W$9,MATCH(ROUNDUP((K$1)/10,0)*10,[1]Hugst!$R$4:$W$4,0))))</f>
        <v>#REF!</v>
      </c>
      <c r="L15" s="168" t="e">
        <f ca="1">IF($C15-L$1&lt;År1,0,K14*(1-VLOOKUP($A15,[1]Hugst!$R$5:$W$9,MATCH(ROUNDUP((L$1)/10,0)*10,[1]Hugst!$R$4:$W$4,0))))</f>
        <v>#REF!</v>
      </c>
      <c r="M15" s="168" t="e">
        <f ca="1">IF($C15-M$1&lt;År1,0,L14*(1-VLOOKUP($A15,[1]Hugst!$R$5:$W$9,MATCH(ROUNDUP((M$1)/10,0)*10,[1]Hugst!$R$4:$W$4,0))))</f>
        <v>#REF!</v>
      </c>
      <c r="N15" s="168" t="e">
        <f ca="1">IF($C15-N$1&lt;År1,0,M14*(1-VLOOKUP($A15,[1]Hugst!$R$5:$W$9,MATCH(ROUNDUP((N$1)/10,0)*10,[1]Hugst!$R$4:$W$4,0))))</f>
        <v>#REF!</v>
      </c>
      <c r="O15" s="168" t="e">
        <f ca="1">IF($C15-O$1&lt;År1,0,N14*(1-VLOOKUP($A15,[1]Hugst!$R$5:$W$9,MATCH(ROUNDUP((O$1)/10,0)*10,[1]Hugst!$R$4:$W$4,0))))</f>
        <v>#REF!</v>
      </c>
      <c r="P15" s="168" t="e">
        <f ca="1">IF($C15-P$1&lt;År1,0,O14*(1-VLOOKUP($A15,[1]Hugst!$R$5:$W$9,MATCH(ROUNDUP((P$1)/10,0)*10,[1]Hugst!$R$4:$W$4,0))))</f>
        <v>#REF!</v>
      </c>
      <c r="Q15" s="168" t="e">
        <f ca="1">IF($C15-Q$1&lt;År1,0,P14*(1-VLOOKUP($A15,[1]Hugst!$R$5:$W$9,MATCH(ROUNDUP((Q$1)/10,0)*10,[1]Hugst!$R$4:$W$4,0))))</f>
        <v>#REF!</v>
      </c>
      <c r="R15" s="168" t="e">
        <f ca="1">IF($C15-R$1&lt;År1,0,Q14*(1-VLOOKUP($A15,[1]Hugst!$R$5:$W$9,MATCH(ROUNDUP((R$1)/10,0)*10,[1]Hugst!$R$4:$W$4,0))))</f>
        <v>#REF!</v>
      </c>
      <c r="S15" s="168" t="e">
        <f ca="1">IF($C15-S$1&lt;År1,0,R14*(1-VLOOKUP($A15,[1]Hugst!$R$5:$W$9,MATCH(ROUNDUP((S$1)/10,0)*10,[1]Hugst!$R$4:$W$4,0))))</f>
        <v>#REF!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8" t="e">
        <f t="shared" ca="1" si="0"/>
        <v>#REF!</v>
      </c>
      <c r="F16" s="168" t="e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#REF!</v>
      </c>
      <c r="G16" s="168" t="e">
        <f ca="1">IF($C16-G$1&lt;År1,0,F15*(1-VLOOKUP($A16,[1]Hugst!$R$5:$W$9,MATCH(ROUNDUP((G$1)/10,0)*10,[1]Hugst!$R$4:$W$4,0))))</f>
        <v>#REF!</v>
      </c>
      <c r="H16" s="168" t="e">
        <f ca="1">IF($C16-H$1&lt;År1,0,G15*(1-VLOOKUP($A16,[1]Hugst!$R$5:$W$9,MATCH(ROUNDUP((H$1)/10,0)*10,[1]Hugst!$R$4:$W$4,0))))</f>
        <v>#REF!</v>
      </c>
      <c r="I16" s="168" t="e">
        <f ca="1">IF($C16-I$1&lt;År1,0,H15*(1-VLOOKUP($A16,[1]Hugst!$R$5:$W$9,MATCH(ROUNDUP((I$1)/10,0)*10,[1]Hugst!$R$4:$W$4,0))))</f>
        <v>#REF!</v>
      </c>
      <c r="J16" s="168" t="e">
        <f ca="1">IF($C16-J$1&lt;År1,0,I15*(1-VLOOKUP($A16,[1]Hugst!$R$5:$W$9,MATCH(ROUNDUP((J$1)/10,0)*10,[1]Hugst!$R$4:$W$4,0))))</f>
        <v>#REF!</v>
      </c>
      <c r="K16" s="168" t="e">
        <f ca="1">IF($C16-K$1&lt;År1,0,J15*(1-VLOOKUP($A16,[1]Hugst!$R$5:$W$9,MATCH(ROUNDUP((K$1)/10,0)*10,[1]Hugst!$R$4:$W$4,0))))</f>
        <v>#REF!</v>
      </c>
      <c r="L16" s="168" t="e">
        <f ca="1">IF($C16-L$1&lt;År1,0,K15*(1-VLOOKUP($A16,[1]Hugst!$R$5:$W$9,MATCH(ROUNDUP((L$1)/10,0)*10,[1]Hugst!$R$4:$W$4,0))))</f>
        <v>#REF!</v>
      </c>
      <c r="M16" s="168" t="e">
        <f ca="1">IF($C16-M$1&lt;År1,0,L15*(1-VLOOKUP($A16,[1]Hugst!$R$5:$W$9,MATCH(ROUNDUP((M$1)/10,0)*10,[1]Hugst!$R$4:$W$4,0))))</f>
        <v>#REF!</v>
      </c>
      <c r="N16" s="168" t="e">
        <f ca="1">IF($C16-N$1&lt;År1,0,M15*(1-VLOOKUP($A16,[1]Hugst!$R$5:$W$9,MATCH(ROUNDUP((N$1)/10,0)*10,[1]Hugst!$R$4:$W$4,0))))</f>
        <v>#REF!</v>
      </c>
      <c r="O16" s="168" t="e">
        <f ca="1">IF($C16-O$1&lt;År1,0,N15*(1-VLOOKUP($A16,[1]Hugst!$R$5:$W$9,MATCH(ROUNDUP((O$1)/10,0)*10,[1]Hugst!$R$4:$W$4,0))))</f>
        <v>#REF!</v>
      </c>
      <c r="P16" s="168" t="e">
        <f ca="1">IF($C16-P$1&lt;År1,0,O15*(1-VLOOKUP($A16,[1]Hugst!$R$5:$W$9,MATCH(ROUNDUP((P$1)/10,0)*10,[1]Hugst!$R$4:$W$4,0))))</f>
        <v>#REF!</v>
      </c>
      <c r="Q16" s="168" t="e">
        <f ca="1">IF($C16-Q$1&lt;År1,0,P15*(1-VLOOKUP($A16,[1]Hugst!$R$5:$W$9,MATCH(ROUNDUP((Q$1)/10,0)*10,[1]Hugst!$R$4:$W$4,0))))</f>
        <v>#REF!</v>
      </c>
      <c r="R16" s="168" t="e">
        <f ca="1">IF($C16-R$1&lt;År1,0,Q15*(1-VLOOKUP($A16,[1]Hugst!$R$5:$W$9,MATCH(ROUNDUP((R$1)/10,0)*10,[1]Hugst!$R$4:$W$4,0))))</f>
        <v>#REF!</v>
      </c>
      <c r="S16" s="168" t="e">
        <f ca="1">IF($C16-S$1&lt;År1,0,R15*(1-VLOOKUP($A16,[1]Hugst!$R$5:$W$9,MATCH(ROUNDUP((S$1)/10,0)*10,[1]Hugst!$R$4:$W$4,0))))</f>
        <v>#REF!</v>
      </c>
      <c r="T16" s="168" t="e">
        <f ca="1">IF($C16-T$1&lt;År1,0,S15*(1-VLOOKUP($A16,[1]Hugst!$R$5:$W$9,MATCH(ROUNDUP((T$1)/10,0)*10,[1]Hugst!$R$4:$W$4,0))))</f>
        <v>#REF!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8" t="e">
        <f t="shared" ca="1" si="0"/>
        <v>#REF!</v>
      </c>
      <c r="F17" s="168" t="e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#REF!</v>
      </c>
      <c r="G17" s="168" t="e">
        <f ca="1">IF($C17-G$1&lt;År1,0,F16*(1-VLOOKUP($A17,[1]Hugst!$R$5:$W$9,MATCH(ROUNDUP((G$1)/10,0)*10,[1]Hugst!$R$4:$W$4,0))))</f>
        <v>#REF!</v>
      </c>
      <c r="H17" s="168" t="e">
        <f ca="1">IF($C17-H$1&lt;År1,0,G16*(1-VLOOKUP($A17,[1]Hugst!$R$5:$W$9,MATCH(ROUNDUP((H$1)/10,0)*10,[1]Hugst!$R$4:$W$4,0))))</f>
        <v>#REF!</v>
      </c>
      <c r="I17" s="168" t="e">
        <f ca="1">IF($C17-I$1&lt;År1,0,H16*(1-VLOOKUP($A17,[1]Hugst!$R$5:$W$9,MATCH(ROUNDUP((I$1)/10,0)*10,[1]Hugst!$R$4:$W$4,0))))</f>
        <v>#REF!</v>
      </c>
      <c r="J17" s="168" t="e">
        <f ca="1">IF($C17-J$1&lt;År1,0,I16*(1-VLOOKUP($A17,[1]Hugst!$R$5:$W$9,MATCH(ROUNDUP((J$1)/10,0)*10,[1]Hugst!$R$4:$W$4,0))))</f>
        <v>#REF!</v>
      </c>
      <c r="K17" s="168" t="e">
        <f ca="1">IF($C17-K$1&lt;År1,0,J16*(1-VLOOKUP($A17,[1]Hugst!$R$5:$W$9,MATCH(ROUNDUP((K$1)/10,0)*10,[1]Hugst!$R$4:$W$4,0))))</f>
        <v>#REF!</v>
      </c>
      <c r="L17" s="168" t="e">
        <f ca="1">IF($C17-L$1&lt;År1,0,K16*(1-VLOOKUP($A17,[1]Hugst!$R$5:$W$9,MATCH(ROUNDUP((L$1)/10,0)*10,[1]Hugst!$R$4:$W$4,0))))</f>
        <v>#REF!</v>
      </c>
      <c r="M17" s="168" t="e">
        <f ca="1">IF($C17-M$1&lt;År1,0,L16*(1-VLOOKUP($A17,[1]Hugst!$R$5:$W$9,MATCH(ROUNDUP((M$1)/10,0)*10,[1]Hugst!$R$4:$W$4,0))))</f>
        <v>#REF!</v>
      </c>
      <c r="N17" s="168" t="e">
        <f ca="1">IF($C17-N$1&lt;År1,0,M16*(1-VLOOKUP($A17,[1]Hugst!$R$5:$W$9,MATCH(ROUNDUP((N$1)/10,0)*10,[1]Hugst!$R$4:$W$4,0))))</f>
        <v>#REF!</v>
      </c>
      <c r="O17" s="168" t="e">
        <f ca="1">IF($C17-O$1&lt;År1,0,N16*(1-VLOOKUP($A17,[1]Hugst!$R$5:$W$9,MATCH(ROUNDUP((O$1)/10,0)*10,[1]Hugst!$R$4:$W$4,0))))</f>
        <v>#REF!</v>
      </c>
      <c r="P17" s="168" t="e">
        <f ca="1">IF($C17-P$1&lt;År1,0,O16*(1-VLOOKUP($A17,[1]Hugst!$R$5:$W$9,MATCH(ROUNDUP((P$1)/10,0)*10,[1]Hugst!$R$4:$W$4,0))))</f>
        <v>#REF!</v>
      </c>
      <c r="Q17" s="168" t="e">
        <f ca="1">IF($C17-Q$1&lt;År1,0,P16*(1-VLOOKUP($A17,[1]Hugst!$R$5:$W$9,MATCH(ROUNDUP((Q$1)/10,0)*10,[1]Hugst!$R$4:$W$4,0))))</f>
        <v>#REF!</v>
      </c>
      <c r="R17" s="168" t="e">
        <f ca="1">IF($C17-R$1&lt;År1,0,Q16*(1-VLOOKUP($A17,[1]Hugst!$R$5:$W$9,MATCH(ROUNDUP((R$1)/10,0)*10,[1]Hugst!$R$4:$W$4,0))))</f>
        <v>#REF!</v>
      </c>
      <c r="S17" s="168" t="e">
        <f ca="1">IF($C17-S$1&lt;År1,0,R16*(1-VLOOKUP($A17,[1]Hugst!$R$5:$W$9,MATCH(ROUNDUP((S$1)/10,0)*10,[1]Hugst!$R$4:$W$4,0))))</f>
        <v>#REF!</v>
      </c>
      <c r="T17" s="168" t="e">
        <f ca="1">IF($C17-T$1&lt;År1,0,S16*(1-VLOOKUP($A17,[1]Hugst!$R$5:$W$9,MATCH(ROUNDUP((T$1)/10,0)*10,[1]Hugst!$R$4:$W$4,0))))</f>
        <v>#REF!</v>
      </c>
      <c r="U17" s="168" t="e">
        <f ca="1">IF($C17-U$1&lt;År1,0,T16*(1-VLOOKUP($A17,[1]Hugst!$R$5:$W$9,MATCH(ROUNDUP((U$1)/10,0)*10,[1]Hugst!$R$4:$W$4,0))))</f>
        <v>#REF!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8" t="e">
        <f t="shared" ca="1" si="0"/>
        <v>#REF!</v>
      </c>
      <c r="F18" s="168" t="e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#REF!</v>
      </c>
      <c r="G18" s="168" t="e">
        <f ca="1">IF($C18-G$1&lt;År1,0,F17*(1-VLOOKUP($A18,[1]Hugst!$R$5:$W$9,MATCH(ROUNDUP((G$1)/10,0)*10,[1]Hugst!$R$4:$W$4,0))))</f>
        <v>#REF!</v>
      </c>
      <c r="H18" s="168" t="e">
        <f ca="1">IF($C18-H$1&lt;År1,0,G17*(1-VLOOKUP($A18,[1]Hugst!$R$5:$W$9,MATCH(ROUNDUP((H$1)/10,0)*10,[1]Hugst!$R$4:$W$4,0))))</f>
        <v>#REF!</v>
      </c>
      <c r="I18" s="168" t="e">
        <f ca="1">IF($C18-I$1&lt;År1,0,H17*(1-VLOOKUP($A18,[1]Hugst!$R$5:$W$9,MATCH(ROUNDUP((I$1)/10,0)*10,[1]Hugst!$R$4:$W$4,0))))</f>
        <v>#REF!</v>
      </c>
      <c r="J18" s="168" t="e">
        <f ca="1">IF($C18-J$1&lt;År1,0,I17*(1-VLOOKUP($A18,[1]Hugst!$R$5:$W$9,MATCH(ROUNDUP((J$1)/10,0)*10,[1]Hugst!$R$4:$W$4,0))))</f>
        <v>#REF!</v>
      </c>
      <c r="K18" s="168" t="e">
        <f ca="1">IF($C18-K$1&lt;År1,0,J17*(1-VLOOKUP($A18,[1]Hugst!$R$5:$W$9,MATCH(ROUNDUP((K$1)/10,0)*10,[1]Hugst!$R$4:$W$4,0))))</f>
        <v>#REF!</v>
      </c>
      <c r="L18" s="168" t="e">
        <f ca="1">IF($C18-L$1&lt;År1,0,K17*(1-VLOOKUP($A18,[1]Hugst!$R$5:$W$9,MATCH(ROUNDUP((L$1)/10,0)*10,[1]Hugst!$R$4:$W$4,0))))</f>
        <v>#REF!</v>
      </c>
      <c r="M18" s="168" t="e">
        <f ca="1">IF($C18-M$1&lt;År1,0,L17*(1-VLOOKUP($A18,[1]Hugst!$R$5:$W$9,MATCH(ROUNDUP((M$1)/10,0)*10,[1]Hugst!$R$4:$W$4,0))))</f>
        <v>#REF!</v>
      </c>
      <c r="N18" s="168" t="e">
        <f ca="1">IF($C18-N$1&lt;År1,0,M17*(1-VLOOKUP($A18,[1]Hugst!$R$5:$W$9,MATCH(ROUNDUP((N$1)/10,0)*10,[1]Hugst!$R$4:$W$4,0))))</f>
        <v>#REF!</v>
      </c>
      <c r="O18" s="168" t="e">
        <f ca="1">IF($C18-O$1&lt;År1,0,N17*(1-VLOOKUP($A18,[1]Hugst!$R$5:$W$9,MATCH(ROUNDUP((O$1)/10,0)*10,[1]Hugst!$R$4:$W$4,0))))</f>
        <v>#REF!</v>
      </c>
      <c r="P18" s="168" t="e">
        <f ca="1">IF($C18-P$1&lt;År1,0,O17*(1-VLOOKUP($A18,[1]Hugst!$R$5:$W$9,MATCH(ROUNDUP((P$1)/10,0)*10,[1]Hugst!$R$4:$W$4,0))))</f>
        <v>#REF!</v>
      </c>
      <c r="Q18" s="168" t="e">
        <f ca="1">IF($C18-Q$1&lt;År1,0,P17*(1-VLOOKUP($A18,[1]Hugst!$R$5:$W$9,MATCH(ROUNDUP((Q$1)/10,0)*10,[1]Hugst!$R$4:$W$4,0))))</f>
        <v>#REF!</v>
      </c>
      <c r="R18" s="168" t="e">
        <f ca="1">IF($C18-R$1&lt;År1,0,Q17*(1-VLOOKUP($A18,[1]Hugst!$R$5:$W$9,MATCH(ROUNDUP((R$1)/10,0)*10,[1]Hugst!$R$4:$W$4,0))))</f>
        <v>#REF!</v>
      </c>
      <c r="S18" s="168" t="e">
        <f ca="1">IF($C18-S$1&lt;År1,0,R17*(1-VLOOKUP($A18,[1]Hugst!$R$5:$W$9,MATCH(ROUNDUP((S$1)/10,0)*10,[1]Hugst!$R$4:$W$4,0))))</f>
        <v>#REF!</v>
      </c>
      <c r="T18" s="168" t="e">
        <f ca="1">IF($C18-T$1&lt;År1,0,S17*(1-VLOOKUP($A18,[1]Hugst!$R$5:$W$9,MATCH(ROUNDUP((T$1)/10,0)*10,[1]Hugst!$R$4:$W$4,0))))</f>
        <v>#REF!</v>
      </c>
      <c r="U18" s="168" t="e">
        <f ca="1">IF($C18-U$1&lt;År1,0,T17*(1-VLOOKUP($A18,[1]Hugst!$R$5:$W$9,MATCH(ROUNDUP((U$1)/10,0)*10,[1]Hugst!$R$4:$W$4,0))))</f>
        <v>#REF!</v>
      </c>
      <c r="V18" s="168" t="e">
        <f ca="1">IF($C18-V$1&lt;År1,0,U17*(1-VLOOKUP($A18,[1]Hugst!$R$5:$W$9,MATCH(ROUNDUP((V$1)/10,0)*10,[1]Hugst!$R$4:$W$4,0))))</f>
        <v>#REF!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8" t="e">
        <f t="shared" ca="1" si="0"/>
        <v>#REF!</v>
      </c>
      <c r="F19" s="168" t="e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#REF!</v>
      </c>
      <c r="G19" s="168" t="e">
        <f ca="1">IF($C19-G$1&lt;År1,0,F18*(1-VLOOKUP($A19,[1]Hugst!$R$5:$W$9,MATCH(ROUNDUP((G$1)/10,0)*10,[1]Hugst!$R$4:$W$4,0))))</f>
        <v>#REF!</v>
      </c>
      <c r="H19" s="168" t="e">
        <f ca="1">IF($C19-H$1&lt;År1,0,G18*(1-VLOOKUP($A19,[1]Hugst!$R$5:$W$9,MATCH(ROUNDUP((H$1)/10,0)*10,[1]Hugst!$R$4:$W$4,0))))</f>
        <v>#REF!</v>
      </c>
      <c r="I19" s="168" t="e">
        <f ca="1">IF($C19-I$1&lt;År1,0,H18*(1-VLOOKUP($A19,[1]Hugst!$R$5:$W$9,MATCH(ROUNDUP((I$1)/10,0)*10,[1]Hugst!$R$4:$W$4,0))))</f>
        <v>#REF!</v>
      </c>
      <c r="J19" s="168" t="e">
        <f ca="1">IF($C19-J$1&lt;År1,0,I18*(1-VLOOKUP($A19,[1]Hugst!$R$5:$W$9,MATCH(ROUNDUP((J$1)/10,0)*10,[1]Hugst!$R$4:$W$4,0))))</f>
        <v>#REF!</v>
      </c>
      <c r="K19" s="168" t="e">
        <f ca="1">IF($C19-K$1&lt;År1,0,J18*(1-VLOOKUP($A19,[1]Hugst!$R$5:$W$9,MATCH(ROUNDUP((K$1)/10,0)*10,[1]Hugst!$R$4:$W$4,0))))</f>
        <v>#REF!</v>
      </c>
      <c r="L19" s="168" t="e">
        <f ca="1">IF($C19-L$1&lt;År1,0,K18*(1-VLOOKUP($A19,[1]Hugst!$R$5:$W$9,MATCH(ROUNDUP((L$1)/10,0)*10,[1]Hugst!$R$4:$W$4,0))))</f>
        <v>#REF!</v>
      </c>
      <c r="M19" s="168" t="e">
        <f ca="1">IF($C19-M$1&lt;År1,0,L18*(1-VLOOKUP($A19,[1]Hugst!$R$5:$W$9,MATCH(ROUNDUP((M$1)/10,0)*10,[1]Hugst!$R$4:$W$4,0))))</f>
        <v>#REF!</v>
      </c>
      <c r="N19" s="168" t="e">
        <f ca="1">IF($C19-N$1&lt;År1,0,M18*(1-VLOOKUP($A19,[1]Hugst!$R$5:$W$9,MATCH(ROUNDUP((N$1)/10,0)*10,[1]Hugst!$R$4:$W$4,0))))</f>
        <v>#REF!</v>
      </c>
      <c r="O19" s="168" t="e">
        <f ca="1">IF($C19-O$1&lt;År1,0,N18*(1-VLOOKUP($A19,[1]Hugst!$R$5:$W$9,MATCH(ROUNDUP((O$1)/10,0)*10,[1]Hugst!$R$4:$W$4,0))))</f>
        <v>#REF!</v>
      </c>
      <c r="P19" s="168" t="e">
        <f ca="1">IF($C19-P$1&lt;År1,0,O18*(1-VLOOKUP($A19,[1]Hugst!$R$5:$W$9,MATCH(ROUNDUP((P$1)/10,0)*10,[1]Hugst!$R$4:$W$4,0))))</f>
        <v>#REF!</v>
      </c>
      <c r="Q19" s="168" t="e">
        <f ca="1">IF($C19-Q$1&lt;År1,0,P18*(1-VLOOKUP($A19,[1]Hugst!$R$5:$W$9,MATCH(ROUNDUP((Q$1)/10,0)*10,[1]Hugst!$R$4:$W$4,0))))</f>
        <v>#REF!</v>
      </c>
      <c r="R19" s="168" t="e">
        <f ca="1">IF($C19-R$1&lt;År1,0,Q18*(1-VLOOKUP($A19,[1]Hugst!$R$5:$W$9,MATCH(ROUNDUP((R$1)/10,0)*10,[1]Hugst!$R$4:$W$4,0))))</f>
        <v>#REF!</v>
      </c>
      <c r="S19" s="168" t="e">
        <f ca="1">IF($C19-S$1&lt;År1,0,R18*(1-VLOOKUP($A19,[1]Hugst!$R$5:$W$9,MATCH(ROUNDUP((S$1)/10,0)*10,[1]Hugst!$R$4:$W$4,0))))</f>
        <v>#REF!</v>
      </c>
      <c r="T19" s="168" t="e">
        <f ca="1">IF($C19-T$1&lt;År1,0,S18*(1-VLOOKUP($A19,[1]Hugst!$R$5:$W$9,MATCH(ROUNDUP((T$1)/10,0)*10,[1]Hugst!$R$4:$W$4,0))))</f>
        <v>#REF!</v>
      </c>
      <c r="U19" s="168" t="e">
        <f ca="1">IF($C19-U$1&lt;År1,0,T18*(1-VLOOKUP($A19,[1]Hugst!$R$5:$W$9,MATCH(ROUNDUP((U$1)/10,0)*10,[1]Hugst!$R$4:$W$4,0))))</f>
        <v>#REF!</v>
      </c>
      <c r="V19" s="168" t="e">
        <f ca="1">IF($C19-V$1&lt;År1,0,U18*(1-VLOOKUP($A19,[1]Hugst!$R$5:$W$9,MATCH(ROUNDUP((V$1)/10,0)*10,[1]Hugst!$R$4:$W$4,0))))</f>
        <v>#REF!</v>
      </c>
      <c r="W19" s="168" t="e">
        <f ca="1">IF($C19-W$1&lt;År1,0,V18*(1-VLOOKUP($A19,[1]Hugst!$R$5:$W$9,MATCH(ROUNDUP((W$1)/10,0)*10,[1]Hugst!$R$4:$W$4,0))))</f>
        <v>#REF!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8" t="e">
        <f t="shared" ca="1" si="0"/>
        <v>#REF!</v>
      </c>
      <c r="F20" s="168" t="e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#REF!</v>
      </c>
      <c r="G20" s="168" t="e">
        <f ca="1">IF($C20-G$1&lt;År1,0,F19*(1-VLOOKUP($A20,[1]Hugst!$R$5:$W$9,MATCH(ROUNDUP((G$1)/10,0)*10,[1]Hugst!$R$4:$W$4,0))))</f>
        <v>#REF!</v>
      </c>
      <c r="H20" s="168" t="e">
        <f ca="1">IF($C20-H$1&lt;År1,0,G19*(1-VLOOKUP($A20,[1]Hugst!$R$5:$W$9,MATCH(ROUNDUP((H$1)/10,0)*10,[1]Hugst!$R$4:$W$4,0))))</f>
        <v>#REF!</v>
      </c>
      <c r="I20" s="168" t="e">
        <f ca="1">IF($C20-I$1&lt;År1,0,H19*(1-VLOOKUP($A20,[1]Hugst!$R$5:$W$9,MATCH(ROUNDUP((I$1)/10,0)*10,[1]Hugst!$R$4:$W$4,0))))</f>
        <v>#REF!</v>
      </c>
      <c r="J20" s="168" t="e">
        <f ca="1">IF($C20-J$1&lt;År1,0,I19*(1-VLOOKUP($A20,[1]Hugst!$R$5:$W$9,MATCH(ROUNDUP((J$1)/10,0)*10,[1]Hugst!$R$4:$W$4,0))))</f>
        <v>#REF!</v>
      </c>
      <c r="K20" s="168" t="e">
        <f ca="1">IF($C20-K$1&lt;År1,0,J19*(1-VLOOKUP($A20,[1]Hugst!$R$5:$W$9,MATCH(ROUNDUP((K$1)/10,0)*10,[1]Hugst!$R$4:$W$4,0))))</f>
        <v>#REF!</v>
      </c>
      <c r="L20" s="168" t="e">
        <f ca="1">IF($C20-L$1&lt;År1,0,K19*(1-VLOOKUP($A20,[1]Hugst!$R$5:$W$9,MATCH(ROUNDUP((L$1)/10,0)*10,[1]Hugst!$R$4:$W$4,0))))</f>
        <v>#REF!</v>
      </c>
      <c r="M20" s="168" t="e">
        <f ca="1">IF($C20-M$1&lt;År1,0,L19*(1-VLOOKUP($A20,[1]Hugst!$R$5:$W$9,MATCH(ROUNDUP((M$1)/10,0)*10,[1]Hugst!$R$4:$W$4,0))))</f>
        <v>#REF!</v>
      </c>
      <c r="N20" s="168" t="e">
        <f ca="1">IF($C20-N$1&lt;År1,0,M19*(1-VLOOKUP($A20,[1]Hugst!$R$5:$W$9,MATCH(ROUNDUP((N$1)/10,0)*10,[1]Hugst!$R$4:$W$4,0))))</f>
        <v>#REF!</v>
      </c>
      <c r="O20" s="168" t="e">
        <f ca="1">IF($C20-O$1&lt;År1,0,N19*(1-VLOOKUP($A20,[1]Hugst!$R$5:$W$9,MATCH(ROUNDUP((O$1)/10,0)*10,[1]Hugst!$R$4:$W$4,0))))</f>
        <v>#REF!</v>
      </c>
      <c r="P20" s="168" t="e">
        <f ca="1">IF($C20-P$1&lt;År1,0,O19*(1-VLOOKUP($A20,[1]Hugst!$R$5:$W$9,MATCH(ROUNDUP((P$1)/10,0)*10,[1]Hugst!$R$4:$W$4,0))))</f>
        <v>#REF!</v>
      </c>
      <c r="Q20" s="168" t="e">
        <f ca="1">IF($C20-Q$1&lt;År1,0,P19*(1-VLOOKUP($A20,[1]Hugst!$R$5:$W$9,MATCH(ROUNDUP((Q$1)/10,0)*10,[1]Hugst!$R$4:$W$4,0))))</f>
        <v>#REF!</v>
      </c>
      <c r="R20" s="168" t="e">
        <f ca="1">IF($C20-R$1&lt;År1,0,Q19*(1-VLOOKUP($A20,[1]Hugst!$R$5:$W$9,MATCH(ROUNDUP((R$1)/10,0)*10,[1]Hugst!$R$4:$W$4,0))))</f>
        <v>#REF!</v>
      </c>
      <c r="S20" s="168" t="e">
        <f ca="1">IF($C20-S$1&lt;År1,0,R19*(1-VLOOKUP($A20,[1]Hugst!$R$5:$W$9,MATCH(ROUNDUP((S$1)/10,0)*10,[1]Hugst!$R$4:$W$4,0))))</f>
        <v>#REF!</v>
      </c>
      <c r="T20" s="168" t="e">
        <f ca="1">IF($C20-T$1&lt;År1,0,S19*(1-VLOOKUP($A20,[1]Hugst!$R$5:$W$9,MATCH(ROUNDUP((T$1)/10,0)*10,[1]Hugst!$R$4:$W$4,0))))</f>
        <v>#REF!</v>
      </c>
      <c r="U20" s="168" t="e">
        <f ca="1">IF($C20-U$1&lt;År1,0,T19*(1-VLOOKUP($A20,[1]Hugst!$R$5:$W$9,MATCH(ROUNDUP((U$1)/10,0)*10,[1]Hugst!$R$4:$W$4,0))))</f>
        <v>#REF!</v>
      </c>
      <c r="V20" s="168" t="e">
        <f ca="1">IF($C20-V$1&lt;År1,0,U19*(1-VLOOKUP($A20,[1]Hugst!$R$5:$W$9,MATCH(ROUNDUP((V$1)/10,0)*10,[1]Hugst!$R$4:$W$4,0))))</f>
        <v>#REF!</v>
      </c>
      <c r="W20" s="168" t="e">
        <f ca="1">IF($C20-W$1&lt;År1,0,V19*(1-VLOOKUP($A20,[1]Hugst!$R$5:$W$9,MATCH(ROUNDUP((W$1)/10,0)*10,[1]Hugst!$R$4:$W$4,0))))</f>
        <v>#REF!</v>
      </c>
      <c r="X20" s="168" t="e">
        <f ca="1">IF($C20-X$1&lt;År1,0,W19*(1-VLOOKUP($A20,[1]Hugst!$R$5:$W$9,MATCH(ROUNDUP((X$1)/10,0)*10,[1]Hugst!$R$4:$W$4,0))))</f>
        <v>#REF!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8" t="e">
        <f t="shared" ca="1" si="0"/>
        <v>#REF!</v>
      </c>
      <c r="F21" s="168" t="e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#REF!</v>
      </c>
      <c r="G21" s="168" t="e">
        <f ca="1">IF($C21-G$1&lt;År1,0,F20*(1-VLOOKUP($A21,[1]Hugst!$R$5:$W$9,MATCH(ROUNDUP((G$1)/10,0)*10,[1]Hugst!$R$4:$W$4,0))))</f>
        <v>#REF!</v>
      </c>
      <c r="H21" s="168" t="e">
        <f ca="1">IF($C21-H$1&lt;År1,0,G20*(1-VLOOKUP($A21,[1]Hugst!$R$5:$W$9,MATCH(ROUNDUP((H$1)/10,0)*10,[1]Hugst!$R$4:$W$4,0))))</f>
        <v>#REF!</v>
      </c>
      <c r="I21" s="168" t="e">
        <f ca="1">IF($C21-I$1&lt;År1,0,H20*(1-VLOOKUP($A21,[1]Hugst!$R$5:$W$9,MATCH(ROUNDUP((I$1)/10,0)*10,[1]Hugst!$R$4:$W$4,0))))</f>
        <v>#REF!</v>
      </c>
      <c r="J21" s="168" t="e">
        <f ca="1">IF($C21-J$1&lt;År1,0,I20*(1-VLOOKUP($A21,[1]Hugst!$R$5:$W$9,MATCH(ROUNDUP((J$1)/10,0)*10,[1]Hugst!$R$4:$W$4,0))))</f>
        <v>#REF!</v>
      </c>
      <c r="K21" s="168" t="e">
        <f ca="1">IF($C21-K$1&lt;År1,0,J20*(1-VLOOKUP($A21,[1]Hugst!$R$5:$W$9,MATCH(ROUNDUP((K$1)/10,0)*10,[1]Hugst!$R$4:$W$4,0))))</f>
        <v>#REF!</v>
      </c>
      <c r="L21" s="168" t="e">
        <f ca="1">IF($C21-L$1&lt;År1,0,K20*(1-VLOOKUP($A21,[1]Hugst!$R$5:$W$9,MATCH(ROUNDUP((L$1)/10,0)*10,[1]Hugst!$R$4:$W$4,0))))</f>
        <v>#REF!</v>
      </c>
      <c r="M21" s="168" t="e">
        <f ca="1">IF($C21-M$1&lt;År1,0,L20*(1-VLOOKUP($A21,[1]Hugst!$R$5:$W$9,MATCH(ROUNDUP((M$1)/10,0)*10,[1]Hugst!$R$4:$W$4,0))))</f>
        <v>#REF!</v>
      </c>
      <c r="N21" s="168" t="e">
        <f ca="1">IF($C21-N$1&lt;År1,0,M20*(1-VLOOKUP($A21,[1]Hugst!$R$5:$W$9,MATCH(ROUNDUP((N$1)/10,0)*10,[1]Hugst!$R$4:$W$4,0))))</f>
        <v>#REF!</v>
      </c>
      <c r="O21" s="168" t="e">
        <f ca="1">IF($C21-O$1&lt;År1,0,N20*(1-VLOOKUP($A21,[1]Hugst!$R$5:$W$9,MATCH(ROUNDUP((O$1)/10,0)*10,[1]Hugst!$R$4:$W$4,0))))</f>
        <v>#REF!</v>
      </c>
      <c r="P21" s="168" t="e">
        <f ca="1">IF($C21-P$1&lt;År1,0,O20*(1-VLOOKUP($A21,[1]Hugst!$R$5:$W$9,MATCH(ROUNDUP((P$1)/10,0)*10,[1]Hugst!$R$4:$W$4,0))))</f>
        <v>#REF!</v>
      </c>
      <c r="Q21" s="168" t="e">
        <f ca="1">IF($C21-Q$1&lt;År1,0,P20*(1-VLOOKUP($A21,[1]Hugst!$R$5:$W$9,MATCH(ROUNDUP((Q$1)/10,0)*10,[1]Hugst!$R$4:$W$4,0))))</f>
        <v>#REF!</v>
      </c>
      <c r="R21" s="168" t="e">
        <f ca="1">IF($C21-R$1&lt;År1,0,Q20*(1-VLOOKUP($A21,[1]Hugst!$R$5:$W$9,MATCH(ROUNDUP((R$1)/10,0)*10,[1]Hugst!$R$4:$W$4,0))))</f>
        <v>#REF!</v>
      </c>
      <c r="S21" s="168" t="e">
        <f ca="1">IF($C21-S$1&lt;År1,0,R20*(1-VLOOKUP($A21,[1]Hugst!$R$5:$W$9,MATCH(ROUNDUP((S$1)/10,0)*10,[1]Hugst!$R$4:$W$4,0))))</f>
        <v>#REF!</v>
      </c>
      <c r="T21" s="168" t="e">
        <f ca="1">IF($C21-T$1&lt;År1,0,S20*(1-VLOOKUP($A21,[1]Hugst!$R$5:$W$9,MATCH(ROUNDUP((T$1)/10,0)*10,[1]Hugst!$R$4:$W$4,0))))</f>
        <v>#REF!</v>
      </c>
      <c r="U21" s="168" t="e">
        <f ca="1">IF($C21-U$1&lt;År1,0,T20*(1-VLOOKUP($A21,[1]Hugst!$R$5:$W$9,MATCH(ROUNDUP((U$1)/10,0)*10,[1]Hugst!$R$4:$W$4,0))))</f>
        <v>#REF!</v>
      </c>
      <c r="V21" s="168" t="e">
        <f ca="1">IF($C21-V$1&lt;År1,0,U20*(1-VLOOKUP($A21,[1]Hugst!$R$5:$W$9,MATCH(ROUNDUP((V$1)/10,0)*10,[1]Hugst!$R$4:$W$4,0))))</f>
        <v>#REF!</v>
      </c>
      <c r="W21" s="168" t="e">
        <f ca="1">IF($C21-W$1&lt;År1,0,V20*(1-VLOOKUP($A21,[1]Hugst!$R$5:$W$9,MATCH(ROUNDUP((W$1)/10,0)*10,[1]Hugst!$R$4:$W$4,0))))</f>
        <v>#REF!</v>
      </c>
      <c r="X21" s="168" t="e">
        <f ca="1">IF($C21-X$1&lt;År1,0,W20*(1-VLOOKUP($A21,[1]Hugst!$R$5:$W$9,MATCH(ROUNDUP((X$1)/10,0)*10,[1]Hugst!$R$4:$W$4,0))))</f>
        <v>#REF!</v>
      </c>
      <c r="Y21" s="168" t="e">
        <f ca="1">IF($C21-Y$1&lt;År1,0,X20*(1-VLOOKUP($A21,[1]Hugst!$R$5:$W$9,MATCH(ROUNDUP((Y$1)/10,0)*10,[1]Hugst!$R$4:$W$4,0))))</f>
        <v>#REF!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8" t="e">
        <f t="shared" ca="1" si="0"/>
        <v>#REF!</v>
      </c>
      <c r="F22" s="168" t="e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#REF!</v>
      </c>
      <c r="G22" s="168" t="e">
        <f ca="1">IF($C22-G$1&lt;År1,0,F21*(1-VLOOKUP($A22,[1]Hugst!$R$5:$W$9,MATCH(ROUNDUP((G$1)/10,0)*10,[1]Hugst!$R$4:$W$4,0))))</f>
        <v>#REF!</v>
      </c>
      <c r="H22" s="168" t="e">
        <f ca="1">IF($C22-H$1&lt;År1,0,G21*(1-VLOOKUP($A22,[1]Hugst!$R$5:$W$9,MATCH(ROUNDUP((H$1)/10,0)*10,[1]Hugst!$R$4:$W$4,0))))</f>
        <v>#REF!</v>
      </c>
      <c r="I22" s="168" t="e">
        <f ca="1">IF($C22-I$1&lt;År1,0,H21*(1-VLOOKUP($A22,[1]Hugst!$R$5:$W$9,MATCH(ROUNDUP((I$1)/10,0)*10,[1]Hugst!$R$4:$W$4,0))))</f>
        <v>#REF!</v>
      </c>
      <c r="J22" s="168" t="e">
        <f ca="1">IF($C22-J$1&lt;År1,0,I21*(1-VLOOKUP($A22,[1]Hugst!$R$5:$W$9,MATCH(ROUNDUP((J$1)/10,0)*10,[1]Hugst!$R$4:$W$4,0))))</f>
        <v>#REF!</v>
      </c>
      <c r="K22" s="168" t="e">
        <f ca="1">IF($C22-K$1&lt;År1,0,J21*(1-VLOOKUP($A22,[1]Hugst!$R$5:$W$9,MATCH(ROUNDUP((K$1)/10,0)*10,[1]Hugst!$R$4:$W$4,0))))</f>
        <v>#REF!</v>
      </c>
      <c r="L22" s="168" t="e">
        <f ca="1">IF($C22-L$1&lt;År1,0,K21*(1-VLOOKUP($A22,[1]Hugst!$R$5:$W$9,MATCH(ROUNDUP((L$1)/10,0)*10,[1]Hugst!$R$4:$W$4,0))))</f>
        <v>#REF!</v>
      </c>
      <c r="M22" s="168" t="e">
        <f ca="1">IF($C22-M$1&lt;År1,0,L21*(1-VLOOKUP($A22,[1]Hugst!$R$5:$W$9,MATCH(ROUNDUP((M$1)/10,0)*10,[1]Hugst!$R$4:$W$4,0))))</f>
        <v>#REF!</v>
      </c>
      <c r="N22" s="168" t="e">
        <f ca="1">IF($C22-N$1&lt;År1,0,M21*(1-VLOOKUP($A22,[1]Hugst!$R$5:$W$9,MATCH(ROUNDUP((N$1)/10,0)*10,[1]Hugst!$R$4:$W$4,0))))</f>
        <v>#REF!</v>
      </c>
      <c r="O22" s="168" t="e">
        <f ca="1">IF($C22-O$1&lt;År1,0,N21*(1-VLOOKUP($A22,[1]Hugst!$R$5:$W$9,MATCH(ROUNDUP((O$1)/10,0)*10,[1]Hugst!$R$4:$W$4,0))))</f>
        <v>#REF!</v>
      </c>
      <c r="P22" s="168" t="e">
        <f ca="1">IF($C22-P$1&lt;År1,0,O21*(1-VLOOKUP($A22,[1]Hugst!$R$5:$W$9,MATCH(ROUNDUP((P$1)/10,0)*10,[1]Hugst!$R$4:$W$4,0))))</f>
        <v>#REF!</v>
      </c>
      <c r="Q22" s="168" t="e">
        <f ca="1">IF($C22-Q$1&lt;År1,0,P21*(1-VLOOKUP($A22,[1]Hugst!$R$5:$W$9,MATCH(ROUNDUP((Q$1)/10,0)*10,[1]Hugst!$R$4:$W$4,0))))</f>
        <v>#REF!</v>
      </c>
      <c r="R22" s="168" t="e">
        <f ca="1">IF($C22-R$1&lt;År1,0,Q21*(1-VLOOKUP($A22,[1]Hugst!$R$5:$W$9,MATCH(ROUNDUP((R$1)/10,0)*10,[1]Hugst!$R$4:$W$4,0))))</f>
        <v>#REF!</v>
      </c>
      <c r="S22" s="168" t="e">
        <f ca="1">IF($C22-S$1&lt;År1,0,R21*(1-VLOOKUP($A22,[1]Hugst!$R$5:$W$9,MATCH(ROUNDUP((S$1)/10,0)*10,[1]Hugst!$R$4:$W$4,0))))</f>
        <v>#REF!</v>
      </c>
      <c r="T22" s="168" t="e">
        <f ca="1">IF($C22-T$1&lt;År1,0,S21*(1-VLOOKUP($A22,[1]Hugst!$R$5:$W$9,MATCH(ROUNDUP((T$1)/10,0)*10,[1]Hugst!$R$4:$W$4,0))))</f>
        <v>#REF!</v>
      </c>
      <c r="U22" s="168" t="e">
        <f ca="1">IF($C22-U$1&lt;År1,0,T21*(1-VLOOKUP($A22,[1]Hugst!$R$5:$W$9,MATCH(ROUNDUP((U$1)/10,0)*10,[1]Hugst!$R$4:$W$4,0))))</f>
        <v>#REF!</v>
      </c>
      <c r="V22" s="168" t="e">
        <f ca="1">IF($C22-V$1&lt;År1,0,U21*(1-VLOOKUP($A22,[1]Hugst!$R$5:$W$9,MATCH(ROUNDUP((V$1)/10,0)*10,[1]Hugst!$R$4:$W$4,0))))</f>
        <v>#REF!</v>
      </c>
      <c r="W22" s="168" t="e">
        <f ca="1">IF($C22-W$1&lt;År1,0,V21*(1-VLOOKUP($A22,[1]Hugst!$R$5:$W$9,MATCH(ROUNDUP((W$1)/10,0)*10,[1]Hugst!$R$4:$W$4,0))))</f>
        <v>#REF!</v>
      </c>
      <c r="X22" s="168" t="e">
        <f ca="1">IF($C22-X$1&lt;År1,0,W21*(1-VLOOKUP($A22,[1]Hugst!$R$5:$W$9,MATCH(ROUNDUP((X$1)/10,0)*10,[1]Hugst!$R$4:$W$4,0))))</f>
        <v>#REF!</v>
      </c>
      <c r="Y22" s="168" t="e">
        <f ca="1">IF($C22-Y$1&lt;År1,0,X21*(1-VLOOKUP($A22,[1]Hugst!$R$5:$W$9,MATCH(ROUNDUP((Y$1)/10,0)*10,[1]Hugst!$R$4:$W$4,0))))</f>
        <v>#REF!</v>
      </c>
      <c r="Z22" s="168" t="e">
        <f ca="1">IF($C22-Z$1&lt;År1,0,Y21*(1-VLOOKUP($A22,[1]Hugst!$R$5:$W$9,MATCH(ROUNDUP((Z$1)/10,0)*10,[1]Hugst!$R$4:$W$4,0))))</f>
        <v>#REF!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8" t="e">
        <f t="shared" ca="1" si="0"/>
        <v>#REF!</v>
      </c>
      <c r="F23" s="168" t="e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#REF!</v>
      </c>
      <c r="G23" s="168" t="e">
        <f ca="1">IF($C23-G$1&lt;År1,0,F22*(1-VLOOKUP($A23,[1]Hugst!$R$5:$W$9,MATCH(ROUNDUP((G$1)/10,0)*10,[1]Hugst!$R$4:$W$4,0))))</f>
        <v>#REF!</v>
      </c>
      <c r="H23" s="168" t="e">
        <f ca="1">IF($C23-H$1&lt;År1,0,G22*(1-VLOOKUP($A23,[1]Hugst!$R$5:$W$9,MATCH(ROUNDUP((H$1)/10,0)*10,[1]Hugst!$R$4:$W$4,0))))</f>
        <v>#REF!</v>
      </c>
      <c r="I23" s="168" t="e">
        <f ca="1">IF($C23-I$1&lt;År1,0,H22*(1-VLOOKUP($A23,[1]Hugst!$R$5:$W$9,MATCH(ROUNDUP((I$1)/10,0)*10,[1]Hugst!$R$4:$W$4,0))))</f>
        <v>#REF!</v>
      </c>
      <c r="J23" s="168" t="e">
        <f ca="1">IF($C23-J$1&lt;År1,0,I22*(1-VLOOKUP($A23,[1]Hugst!$R$5:$W$9,MATCH(ROUNDUP((J$1)/10,0)*10,[1]Hugst!$R$4:$W$4,0))))</f>
        <v>#REF!</v>
      </c>
      <c r="K23" s="168" t="e">
        <f ca="1">IF($C23-K$1&lt;År1,0,J22*(1-VLOOKUP($A23,[1]Hugst!$R$5:$W$9,MATCH(ROUNDUP((K$1)/10,0)*10,[1]Hugst!$R$4:$W$4,0))))</f>
        <v>#REF!</v>
      </c>
      <c r="L23" s="168" t="e">
        <f ca="1">IF($C23-L$1&lt;År1,0,K22*(1-VLOOKUP($A23,[1]Hugst!$R$5:$W$9,MATCH(ROUNDUP((L$1)/10,0)*10,[1]Hugst!$R$4:$W$4,0))))</f>
        <v>#REF!</v>
      </c>
      <c r="M23" s="168" t="e">
        <f ca="1">IF($C23-M$1&lt;År1,0,L22*(1-VLOOKUP($A23,[1]Hugst!$R$5:$W$9,MATCH(ROUNDUP((M$1)/10,0)*10,[1]Hugst!$R$4:$W$4,0))))</f>
        <v>#REF!</v>
      </c>
      <c r="N23" s="168" t="e">
        <f ca="1">IF($C23-N$1&lt;År1,0,M22*(1-VLOOKUP($A23,[1]Hugst!$R$5:$W$9,MATCH(ROUNDUP((N$1)/10,0)*10,[1]Hugst!$R$4:$W$4,0))))</f>
        <v>#REF!</v>
      </c>
      <c r="O23" s="168" t="e">
        <f ca="1">IF($C23-O$1&lt;År1,0,N22*(1-VLOOKUP($A23,[1]Hugst!$R$5:$W$9,MATCH(ROUNDUP((O$1)/10,0)*10,[1]Hugst!$R$4:$W$4,0))))</f>
        <v>#REF!</v>
      </c>
      <c r="P23" s="168" t="e">
        <f ca="1">IF($C23-P$1&lt;År1,0,O22*(1-VLOOKUP($A23,[1]Hugst!$R$5:$W$9,MATCH(ROUNDUP((P$1)/10,0)*10,[1]Hugst!$R$4:$W$4,0))))</f>
        <v>#REF!</v>
      </c>
      <c r="Q23" s="168" t="e">
        <f ca="1">IF($C23-Q$1&lt;År1,0,P22*(1-VLOOKUP($A23,[1]Hugst!$R$5:$W$9,MATCH(ROUNDUP((Q$1)/10,0)*10,[1]Hugst!$R$4:$W$4,0))))</f>
        <v>#REF!</v>
      </c>
      <c r="R23" s="168" t="e">
        <f ca="1">IF($C23-R$1&lt;År1,0,Q22*(1-VLOOKUP($A23,[1]Hugst!$R$5:$W$9,MATCH(ROUNDUP((R$1)/10,0)*10,[1]Hugst!$R$4:$W$4,0))))</f>
        <v>#REF!</v>
      </c>
      <c r="S23" s="168" t="e">
        <f ca="1">IF($C23-S$1&lt;År1,0,R22*(1-VLOOKUP($A23,[1]Hugst!$R$5:$W$9,MATCH(ROUNDUP((S$1)/10,0)*10,[1]Hugst!$R$4:$W$4,0))))</f>
        <v>#REF!</v>
      </c>
      <c r="T23" s="168" t="e">
        <f ca="1">IF($C23-T$1&lt;År1,0,S22*(1-VLOOKUP($A23,[1]Hugst!$R$5:$W$9,MATCH(ROUNDUP((T$1)/10,0)*10,[1]Hugst!$R$4:$W$4,0))))</f>
        <v>#REF!</v>
      </c>
      <c r="U23" s="168" t="e">
        <f ca="1">IF($C23-U$1&lt;År1,0,T22*(1-VLOOKUP($A23,[1]Hugst!$R$5:$W$9,MATCH(ROUNDUP((U$1)/10,0)*10,[1]Hugst!$R$4:$W$4,0))))</f>
        <v>#REF!</v>
      </c>
      <c r="V23" s="168" t="e">
        <f ca="1">IF($C23-V$1&lt;År1,0,U22*(1-VLOOKUP($A23,[1]Hugst!$R$5:$W$9,MATCH(ROUNDUP((V$1)/10,0)*10,[1]Hugst!$R$4:$W$4,0))))</f>
        <v>#REF!</v>
      </c>
      <c r="W23" s="168" t="e">
        <f ca="1">IF($C23-W$1&lt;År1,0,V22*(1-VLOOKUP($A23,[1]Hugst!$R$5:$W$9,MATCH(ROUNDUP((W$1)/10,0)*10,[1]Hugst!$R$4:$W$4,0))))</f>
        <v>#REF!</v>
      </c>
      <c r="X23" s="168" t="e">
        <f ca="1">IF($C23-X$1&lt;År1,0,W22*(1-VLOOKUP($A23,[1]Hugst!$R$5:$W$9,MATCH(ROUNDUP((X$1)/10,0)*10,[1]Hugst!$R$4:$W$4,0))))</f>
        <v>#REF!</v>
      </c>
      <c r="Y23" s="168" t="e">
        <f ca="1">IF($C23-Y$1&lt;År1,0,X22*(1-VLOOKUP($A23,[1]Hugst!$R$5:$W$9,MATCH(ROUNDUP((Y$1)/10,0)*10,[1]Hugst!$R$4:$W$4,0))))</f>
        <v>#REF!</v>
      </c>
      <c r="Z23" s="168" t="e">
        <f ca="1">IF($C23-Z$1&lt;År1,0,Y22*(1-VLOOKUP($A23,[1]Hugst!$R$5:$W$9,MATCH(ROUNDUP((Z$1)/10,0)*10,[1]Hugst!$R$4:$W$4,0))))</f>
        <v>#REF!</v>
      </c>
      <c r="AA23" s="168" t="e">
        <f ca="1">IF($C23-AA$1&lt;År1,0,Z22*(1-VLOOKUP($A23,[1]Hugst!$R$5:$W$9,MATCH(ROUNDUP((AA$1)/10,0)*10,[1]Hugst!$R$4:$W$4,0))))</f>
        <v>#REF!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8" t="e">
        <f t="shared" ca="1" si="0"/>
        <v>#REF!</v>
      </c>
      <c r="F24" s="168" t="e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#REF!</v>
      </c>
      <c r="G24" s="168" t="e">
        <f ca="1">IF($C24-G$1&lt;År1,0,F23*(1-VLOOKUP($A24,[1]Hugst!$R$5:$W$9,MATCH(ROUNDUP((G$1)/10,0)*10,[1]Hugst!$R$4:$W$4,0))))</f>
        <v>#REF!</v>
      </c>
      <c r="H24" s="168" t="e">
        <f ca="1">IF($C24-H$1&lt;År1,0,G23*(1-VLOOKUP($A24,[1]Hugst!$R$5:$W$9,MATCH(ROUNDUP((H$1)/10,0)*10,[1]Hugst!$R$4:$W$4,0))))</f>
        <v>#REF!</v>
      </c>
      <c r="I24" s="168" t="e">
        <f ca="1">IF($C24-I$1&lt;År1,0,H23*(1-VLOOKUP($A24,[1]Hugst!$R$5:$W$9,MATCH(ROUNDUP((I$1)/10,0)*10,[1]Hugst!$R$4:$W$4,0))))</f>
        <v>#REF!</v>
      </c>
      <c r="J24" s="168" t="e">
        <f ca="1">IF($C24-J$1&lt;År1,0,I23*(1-VLOOKUP($A24,[1]Hugst!$R$5:$W$9,MATCH(ROUNDUP((J$1)/10,0)*10,[1]Hugst!$R$4:$W$4,0))))</f>
        <v>#REF!</v>
      </c>
      <c r="K24" s="168" t="e">
        <f ca="1">IF($C24-K$1&lt;År1,0,J23*(1-VLOOKUP($A24,[1]Hugst!$R$5:$W$9,MATCH(ROUNDUP((K$1)/10,0)*10,[1]Hugst!$R$4:$W$4,0))))</f>
        <v>#REF!</v>
      </c>
      <c r="L24" s="168" t="e">
        <f ca="1">IF($C24-L$1&lt;År1,0,K23*(1-VLOOKUP($A24,[1]Hugst!$R$5:$W$9,MATCH(ROUNDUP((L$1)/10,0)*10,[1]Hugst!$R$4:$W$4,0))))</f>
        <v>#REF!</v>
      </c>
      <c r="M24" s="168" t="e">
        <f ca="1">IF($C24-M$1&lt;År1,0,L23*(1-VLOOKUP($A24,[1]Hugst!$R$5:$W$9,MATCH(ROUNDUP((M$1)/10,0)*10,[1]Hugst!$R$4:$W$4,0))))</f>
        <v>#REF!</v>
      </c>
      <c r="N24" s="168" t="e">
        <f ca="1">IF($C24-N$1&lt;År1,0,M23*(1-VLOOKUP($A24,[1]Hugst!$R$5:$W$9,MATCH(ROUNDUP((N$1)/10,0)*10,[1]Hugst!$R$4:$W$4,0))))</f>
        <v>#REF!</v>
      </c>
      <c r="O24" s="168" t="e">
        <f ca="1">IF($C24-O$1&lt;År1,0,N23*(1-VLOOKUP($A24,[1]Hugst!$R$5:$W$9,MATCH(ROUNDUP((O$1)/10,0)*10,[1]Hugst!$R$4:$W$4,0))))</f>
        <v>#REF!</v>
      </c>
      <c r="P24" s="168" t="e">
        <f ca="1">IF($C24-P$1&lt;År1,0,O23*(1-VLOOKUP($A24,[1]Hugst!$R$5:$W$9,MATCH(ROUNDUP((P$1)/10,0)*10,[1]Hugst!$R$4:$W$4,0))))</f>
        <v>#REF!</v>
      </c>
      <c r="Q24" s="168" t="e">
        <f ca="1">IF($C24-Q$1&lt;År1,0,P23*(1-VLOOKUP($A24,[1]Hugst!$R$5:$W$9,MATCH(ROUNDUP((Q$1)/10,0)*10,[1]Hugst!$R$4:$W$4,0))))</f>
        <v>#REF!</v>
      </c>
      <c r="R24" s="168" t="e">
        <f ca="1">IF($C24-R$1&lt;År1,0,Q23*(1-VLOOKUP($A24,[1]Hugst!$R$5:$W$9,MATCH(ROUNDUP((R$1)/10,0)*10,[1]Hugst!$R$4:$W$4,0))))</f>
        <v>#REF!</v>
      </c>
      <c r="S24" s="168" t="e">
        <f ca="1">IF($C24-S$1&lt;År1,0,R23*(1-VLOOKUP($A24,[1]Hugst!$R$5:$W$9,MATCH(ROUNDUP((S$1)/10,0)*10,[1]Hugst!$R$4:$W$4,0))))</f>
        <v>#REF!</v>
      </c>
      <c r="T24" s="168" t="e">
        <f ca="1">IF($C24-T$1&lt;År1,0,S23*(1-VLOOKUP($A24,[1]Hugst!$R$5:$W$9,MATCH(ROUNDUP((T$1)/10,0)*10,[1]Hugst!$R$4:$W$4,0))))</f>
        <v>#REF!</v>
      </c>
      <c r="U24" s="168" t="e">
        <f ca="1">IF($C24-U$1&lt;År1,0,T23*(1-VLOOKUP($A24,[1]Hugst!$R$5:$W$9,MATCH(ROUNDUP((U$1)/10,0)*10,[1]Hugst!$R$4:$W$4,0))))</f>
        <v>#REF!</v>
      </c>
      <c r="V24" s="168" t="e">
        <f ca="1">IF($C24-V$1&lt;År1,0,U23*(1-VLOOKUP($A24,[1]Hugst!$R$5:$W$9,MATCH(ROUNDUP((V$1)/10,0)*10,[1]Hugst!$R$4:$W$4,0))))</f>
        <v>#REF!</v>
      </c>
      <c r="W24" s="168" t="e">
        <f ca="1">IF($C24-W$1&lt;År1,0,V23*(1-VLOOKUP($A24,[1]Hugst!$R$5:$W$9,MATCH(ROUNDUP((W$1)/10,0)*10,[1]Hugst!$R$4:$W$4,0))))</f>
        <v>#REF!</v>
      </c>
      <c r="X24" s="168" t="e">
        <f ca="1">IF($C24-X$1&lt;År1,0,W23*(1-VLOOKUP($A24,[1]Hugst!$R$5:$W$9,MATCH(ROUNDUP((X$1)/10,0)*10,[1]Hugst!$R$4:$W$4,0))))</f>
        <v>#REF!</v>
      </c>
      <c r="Y24" s="168" t="e">
        <f ca="1">IF($C24-Y$1&lt;År1,0,X23*(1-VLOOKUP($A24,[1]Hugst!$R$5:$W$9,MATCH(ROUNDUP((Y$1)/10,0)*10,[1]Hugst!$R$4:$W$4,0))))</f>
        <v>#REF!</v>
      </c>
      <c r="Z24" s="168" t="e">
        <f ca="1">IF($C24-Z$1&lt;År1,0,Y23*(1-VLOOKUP($A24,[1]Hugst!$R$5:$W$9,MATCH(ROUNDUP((Z$1)/10,0)*10,[1]Hugst!$R$4:$W$4,0))))</f>
        <v>#REF!</v>
      </c>
      <c r="AA24" s="168" t="e">
        <f ca="1">IF($C24-AA$1&lt;År1,0,Z23*(1-VLOOKUP($A24,[1]Hugst!$R$5:$W$9,MATCH(ROUNDUP((AA$1)/10,0)*10,[1]Hugst!$R$4:$W$4,0))))</f>
        <v>#REF!</v>
      </c>
      <c r="AB24" s="168" t="e">
        <f ca="1">IF($C24-AB$1&lt;År1,0,AA23*(1-VLOOKUP($A24,[1]Hugst!$R$5:$W$9,MATCH(ROUNDUP((AB$1)/10,0)*10,[1]Hugst!$R$4:$W$4,0))))</f>
        <v>#REF!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8" t="e">
        <f t="shared" ca="1" si="0"/>
        <v>#REF!</v>
      </c>
      <c r="F25" s="168" t="e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#REF!</v>
      </c>
      <c r="G25" s="168" t="e">
        <f ca="1">IF($C25-G$1&lt;År1,0,F24*(1-VLOOKUP($A25,[1]Hugst!$R$5:$W$9,MATCH(ROUNDUP((G$1)/10,0)*10,[1]Hugst!$R$4:$W$4,0))))</f>
        <v>#REF!</v>
      </c>
      <c r="H25" s="168" t="e">
        <f ca="1">IF($C25-H$1&lt;År1,0,G24*(1-VLOOKUP($A25,[1]Hugst!$R$5:$W$9,MATCH(ROUNDUP((H$1)/10,0)*10,[1]Hugst!$R$4:$W$4,0))))</f>
        <v>#REF!</v>
      </c>
      <c r="I25" s="168" t="e">
        <f ca="1">IF($C25-I$1&lt;År1,0,H24*(1-VLOOKUP($A25,[1]Hugst!$R$5:$W$9,MATCH(ROUNDUP((I$1)/10,0)*10,[1]Hugst!$R$4:$W$4,0))))</f>
        <v>#REF!</v>
      </c>
      <c r="J25" s="168" t="e">
        <f ca="1">IF($C25-J$1&lt;År1,0,I24*(1-VLOOKUP($A25,[1]Hugst!$R$5:$W$9,MATCH(ROUNDUP((J$1)/10,0)*10,[1]Hugst!$R$4:$W$4,0))))</f>
        <v>#REF!</v>
      </c>
      <c r="K25" s="168" t="e">
        <f ca="1">IF($C25-K$1&lt;År1,0,J24*(1-VLOOKUP($A25,[1]Hugst!$R$5:$W$9,MATCH(ROUNDUP((K$1)/10,0)*10,[1]Hugst!$R$4:$W$4,0))))</f>
        <v>#REF!</v>
      </c>
      <c r="L25" s="168" t="e">
        <f ca="1">IF($C25-L$1&lt;År1,0,K24*(1-VLOOKUP($A25,[1]Hugst!$R$5:$W$9,MATCH(ROUNDUP((L$1)/10,0)*10,[1]Hugst!$R$4:$W$4,0))))</f>
        <v>#REF!</v>
      </c>
      <c r="M25" s="168" t="e">
        <f ca="1">IF($C25-M$1&lt;År1,0,L24*(1-VLOOKUP($A25,[1]Hugst!$R$5:$W$9,MATCH(ROUNDUP((M$1)/10,0)*10,[1]Hugst!$R$4:$W$4,0))))</f>
        <v>#REF!</v>
      </c>
      <c r="N25" s="168" t="e">
        <f ca="1">IF($C25-N$1&lt;År1,0,M24*(1-VLOOKUP($A25,[1]Hugst!$R$5:$W$9,MATCH(ROUNDUP((N$1)/10,0)*10,[1]Hugst!$R$4:$W$4,0))))</f>
        <v>#REF!</v>
      </c>
      <c r="O25" s="168" t="e">
        <f ca="1">IF($C25-O$1&lt;År1,0,N24*(1-VLOOKUP($A25,[1]Hugst!$R$5:$W$9,MATCH(ROUNDUP((O$1)/10,0)*10,[1]Hugst!$R$4:$W$4,0))))</f>
        <v>#REF!</v>
      </c>
      <c r="P25" s="168" t="e">
        <f ca="1">IF($C25-P$1&lt;År1,0,O24*(1-VLOOKUP($A25,[1]Hugst!$R$5:$W$9,MATCH(ROUNDUP((P$1)/10,0)*10,[1]Hugst!$R$4:$W$4,0))))</f>
        <v>#REF!</v>
      </c>
      <c r="Q25" s="168" t="e">
        <f ca="1">IF($C25-Q$1&lt;År1,0,P24*(1-VLOOKUP($A25,[1]Hugst!$R$5:$W$9,MATCH(ROUNDUP((Q$1)/10,0)*10,[1]Hugst!$R$4:$W$4,0))))</f>
        <v>#REF!</v>
      </c>
      <c r="R25" s="168" t="e">
        <f ca="1">IF($C25-R$1&lt;År1,0,Q24*(1-VLOOKUP($A25,[1]Hugst!$R$5:$W$9,MATCH(ROUNDUP((R$1)/10,0)*10,[1]Hugst!$R$4:$W$4,0))))</f>
        <v>#REF!</v>
      </c>
      <c r="S25" s="168" t="e">
        <f ca="1">IF($C25-S$1&lt;År1,0,R24*(1-VLOOKUP($A25,[1]Hugst!$R$5:$W$9,MATCH(ROUNDUP((S$1)/10,0)*10,[1]Hugst!$R$4:$W$4,0))))</f>
        <v>#REF!</v>
      </c>
      <c r="T25" s="168" t="e">
        <f ca="1">IF($C25-T$1&lt;År1,0,S24*(1-VLOOKUP($A25,[1]Hugst!$R$5:$W$9,MATCH(ROUNDUP((T$1)/10,0)*10,[1]Hugst!$R$4:$W$4,0))))</f>
        <v>#REF!</v>
      </c>
      <c r="U25" s="168" t="e">
        <f ca="1">IF($C25-U$1&lt;År1,0,T24*(1-VLOOKUP($A25,[1]Hugst!$R$5:$W$9,MATCH(ROUNDUP((U$1)/10,0)*10,[1]Hugst!$R$4:$W$4,0))))</f>
        <v>#REF!</v>
      </c>
      <c r="V25" s="168" t="e">
        <f ca="1">IF($C25-V$1&lt;År1,0,U24*(1-VLOOKUP($A25,[1]Hugst!$R$5:$W$9,MATCH(ROUNDUP((V$1)/10,0)*10,[1]Hugst!$R$4:$W$4,0))))</f>
        <v>#REF!</v>
      </c>
      <c r="W25" s="168" t="e">
        <f ca="1">IF($C25-W$1&lt;År1,0,V24*(1-VLOOKUP($A25,[1]Hugst!$R$5:$W$9,MATCH(ROUNDUP((W$1)/10,0)*10,[1]Hugst!$R$4:$W$4,0))))</f>
        <v>#REF!</v>
      </c>
      <c r="X25" s="168" t="e">
        <f ca="1">IF($C25-X$1&lt;År1,0,W24*(1-VLOOKUP($A25,[1]Hugst!$R$5:$W$9,MATCH(ROUNDUP((X$1)/10,0)*10,[1]Hugst!$R$4:$W$4,0))))</f>
        <v>#REF!</v>
      </c>
      <c r="Y25" s="168" t="e">
        <f ca="1">IF($C25-Y$1&lt;År1,0,X24*(1-VLOOKUP($A25,[1]Hugst!$R$5:$W$9,MATCH(ROUNDUP((Y$1)/10,0)*10,[1]Hugst!$R$4:$W$4,0))))</f>
        <v>#REF!</v>
      </c>
      <c r="Z25" s="168" t="e">
        <f ca="1">IF($C25-Z$1&lt;År1,0,Y24*(1-VLOOKUP($A25,[1]Hugst!$R$5:$W$9,MATCH(ROUNDUP((Z$1)/10,0)*10,[1]Hugst!$R$4:$W$4,0))))</f>
        <v>#REF!</v>
      </c>
      <c r="AA25" s="168" t="e">
        <f ca="1">IF($C25-AA$1&lt;År1,0,Z24*(1-VLOOKUP($A25,[1]Hugst!$R$5:$W$9,MATCH(ROUNDUP((AA$1)/10,0)*10,[1]Hugst!$R$4:$W$4,0))))</f>
        <v>#REF!</v>
      </c>
      <c r="AB25" s="168" t="e">
        <f ca="1">IF($C25-AB$1&lt;År1,0,AA24*(1-VLOOKUP($A25,[1]Hugst!$R$5:$W$9,MATCH(ROUNDUP((AB$1)/10,0)*10,[1]Hugst!$R$4:$W$4,0))))</f>
        <v>#REF!</v>
      </c>
      <c r="AC25" s="168" t="e">
        <f ca="1">IF($C25-AC$1&lt;År1,0,AB24*(1-VLOOKUP($A25,[1]Hugst!$R$5:$W$9,MATCH(ROUNDUP((AC$1)/10,0)*10,[1]Hugst!$R$4:$W$4,0))))</f>
        <v>#REF!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8" t="e">
        <f t="shared" ca="1" si="0"/>
        <v>#REF!</v>
      </c>
      <c r="F26" s="168" t="e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#REF!</v>
      </c>
      <c r="G26" s="168" t="e">
        <f ca="1">IF($C26-G$1&lt;År1,0,F25*(1-VLOOKUP($A26,[1]Hugst!$R$5:$W$9,MATCH(ROUNDUP((G$1)/10,0)*10,[1]Hugst!$R$4:$W$4,0))))</f>
        <v>#REF!</v>
      </c>
      <c r="H26" s="168" t="e">
        <f ca="1">IF($C26-H$1&lt;År1,0,G25*(1-VLOOKUP($A26,[1]Hugst!$R$5:$W$9,MATCH(ROUNDUP((H$1)/10,0)*10,[1]Hugst!$R$4:$W$4,0))))</f>
        <v>#REF!</v>
      </c>
      <c r="I26" s="168" t="e">
        <f ca="1">IF($C26-I$1&lt;År1,0,H25*(1-VLOOKUP($A26,[1]Hugst!$R$5:$W$9,MATCH(ROUNDUP((I$1)/10,0)*10,[1]Hugst!$R$4:$W$4,0))))</f>
        <v>#REF!</v>
      </c>
      <c r="J26" s="168" t="e">
        <f ca="1">IF($C26-J$1&lt;År1,0,I25*(1-VLOOKUP($A26,[1]Hugst!$R$5:$W$9,MATCH(ROUNDUP((J$1)/10,0)*10,[1]Hugst!$R$4:$W$4,0))))</f>
        <v>#REF!</v>
      </c>
      <c r="K26" s="168" t="e">
        <f ca="1">IF($C26-K$1&lt;År1,0,J25*(1-VLOOKUP($A26,[1]Hugst!$R$5:$W$9,MATCH(ROUNDUP((K$1)/10,0)*10,[1]Hugst!$R$4:$W$4,0))))</f>
        <v>#REF!</v>
      </c>
      <c r="L26" s="168" t="e">
        <f ca="1">IF($C26-L$1&lt;År1,0,K25*(1-VLOOKUP($A26,[1]Hugst!$R$5:$W$9,MATCH(ROUNDUP((L$1)/10,0)*10,[1]Hugst!$R$4:$W$4,0))))</f>
        <v>#REF!</v>
      </c>
      <c r="M26" s="168" t="e">
        <f ca="1">IF($C26-M$1&lt;År1,0,L25*(1-VLOOKUP($A26,[1]Hugst!$R$5:$W$9,MATCH(ROUNDUP((M$1)/10,0)*10,[1]Hugst!$R$4:$W$4,0))))</f>
        <v>#REF!</v>
      </c>
      <c r="N26" s="168" t="e">
        <f ca="1">IF($C26-N$1&lt;År1,0,M25*(1-VLOOKUP($A26,[1]Hugst!$R$5:$W$9,MATCH(ROUNDUP((N$1)/10,0)*10,[1]Hugst!$R$4:$W$4,0))))</f>
        <v>#REF!</v>
      </c>
      <c r="O26" s="168" t="e">
        <f ca="1">IF($C26-O$1&lt;År1,0,N25*(1-VLOOKUP($A26,[1]Hugst!$R$5:$W$9,MATCH(ROUNDUP((O$1)/10,0)*10,[1]Hugst!$R$4:$W$4,0))))</f>
        <v>#REF!</v>
      </c>
      <c r="P26" s="168" t="e">
        <f ca="1">IF($C26-P$1&lt;År1,0,O25*(1-VLOOKUP($A26,[1]Hugst!$R$5:$W$9,MATCH(ROUNDUP((P$1)/10,0)*10,[1]Hugst!$R$4:$W$4,0))))</f>
        <v>#REF!</v>
      </c>
      <c r="Q26" s="168" t="e">
        <f ca="1">IF($C26-Q$1&lt;År1,0,P25*(1-VLOOKUP($A26,[1]Hugst!$R$5:$W$9,MATCH(ROUNDUP((Q$1)/10,0)*10,[1]Hugst!$R$4:$W$4,0))))</f>
        <v>#REF!</v>
      </c>
      <c r="R26" s="168" t="e">
        <f ca="1">IF($C26-R$1&lt;År1,0,Q25*(1-VLOOKUP($A26,[1]Hugst!$R$5:$W$9,MATCH(ROUNDUP((R$1)/10,0)*10,[1]Hugst!$R$4:$W$4,0))))</f>
        <v>#REF!</v>
      </c>
      <c r="S26" s="168" t="e">
        <f ca="1">IF($C26-S$1&lt;År1,0,R25*(1-VLOOKUP($A26,[1]Hugst!$R$5:$W$9,MATCH(ROUNDUP((S$1)/10,0)*10,[1]Hugst!$R$4:$W$4,0))))</f>
        <v>#REF!</v>
      </c>
      <c r="T26" s="168" t="e">
        <f ca="1">IF($C26-T$1&lt;År1,0,S25*(1-VLOOKUP($A26,[1]Hugst!$R$5:$W$9,MATCH(ROUNDUP((T$1)/10,0)*10,[1]Hugst!$R$4:$W$4,0))))</f>
        <v>#REF!</v>
      </c>
      <c r="U26" s="168" t="e">
        <f ca="1">IF($C26-U$1&lt;År1,0,T25*(1-VLOOKUP($A26,[1]Hugst!$R$5:$W$9,MATCH(ROUNDUP((U$1)/10,0)*10,[1]Hugst!$R$4:$W$4,0))))</f>
        <v>#REF!</v>
      </c>
      <c r="V26" s="168" t="e">
        <f ca="1">IF($C26-V$1&lt;År1,0,U25*(1-VLOOKUP($A26,[1]Hugst!$R$5:$W$9,MATCH(ROUNDUP((V$1)/10,0)*10,[1]Hugst!$R$4:$W$4,0))))</f>
        <v>#REF!</v>
      </c>
      <c r="W26" s="168" t="e">
        <f ca="1">IF($C26-W$1&lt;År1,0,V25*(1-VLOOKUP($A26,[1]Hugst!$R$5:$W$9,MATCH(ROUNDUP((W$1)/10,0)*10,[1]Hugst!$R$4:$W$4,0))))</f>
        <v>#REF!</v>
      </c>
      <c r="X26" s="168" t="e">
        <f ca="1">IF($C26-X$1&lt;År1,0,W25*(1-VLOOKUP($A26,[1]Hugst!$R$5:$W$9,MATCH(ROUNDUP((X$1)/10,0)*10,[1]Hugst!$R$4:$W$4,0))))</f>
        <v>#REF!</v>
      </c>
      <c r="Y26" s="168" t="e">
        <f ca="1">IF($C26-Y$1&lt;År1,0,X25*(1-VLOOKUP($A26,[1]Hugst!$R$5:$W$9,MATCH(ROUNDUP((Y$1)/10,0)*10,[1]Hugst!$R$4:$W$4,0))))</f>
        <v>#REF!</v>
      </c>
      <c r="Z26" s="168" t="e">
        <f ca="1">IF($C26-Z$1&lt;År1,0,Y25*(1-VLOOKUP($A26,[1]Hugst!$R$5:$W$9,MATCH(ROUNDUP((Z$1)/10,0)*10,[1]Hugst!$R$4:$W$4,0))))</f>
        <v>#REF!</v>
      </c>
      <c r="AA26" s="168" t="e">
        <f ca="1">IF($C26-AA$1&lt;År1,0,Z25*(1-VLOOKUP($A26,[1]Hugst!$R$5:$W$9,MATCH(ROUNDUP((AA$1)/10,0)*10,[1]Hugst!$R$4:$W$4,0))))</f>
        <v>#REF!</v>
      </c>
      <c r="AB26" s="168" t="e">
        <f ca="1">IF($C26-AB$1&lt;År1,0,AA25*(1-VLOOKUP($A26,[1]Hugst!$R$5:$W$9,MATCH(ROUNDUP((AB$1)/10,0)*10,[1]Hugst!$R$4:$W$4,0))))</f>
        <v>#REF!</v>
      </c>
      <c r="AC26" s="168" t="e">
        <f ca="1">IF($C26-AC$1&lt;År1,0,AB25*(1-VLOOKUP($A26,[1]Hugst!$R$5:$W$9,MATCH(ROUNDUP((AC$1)/10,0)*10,[1]Hugst!$R$4:$W$4,0))))</f>
        <v>#REF!</v>
      </c>
      <c r="AD26" s="168" t="e">
        <f ca="1">IF($C26-AD$1&lt;År1,0,AC25*(1-VLOOKUP($A26,[1]Hugst!$R$5:$W$9,MATCH(ROUNDUP((AD$1)/10,0)*10,[1]Hugst!$R$4:$W$4,0))))</f>
        <v>#REF!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8" t="e">
        <f t="shared" ca="1" si="0"/>
        <v>#REF!</v>
      </c>
      <c r="F27" s="168" t="e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#REF!</v>
      </c>
      <c r="G27" s="168" t="e">
        <f ca="1">IF($C27-G$1&lt;År1,0,F26*(1-VLOOKUP($A27,[1]Hugst!$R$5:$W$9,MATCH(ROUNDUP((G$1)/10,0)*10,[1]Hugst!$R$4:$W$4,0))))</f>
        <v>#REF!</v>
      </c>
      <c r="H27" s="168" t="e">
        <f ca="1">IF($C27-H$1&lt;År1,0,G26*(1-VLOOKUP($A27,[1]Hugst!$R$5:$W$9,MATCH(ROUNDUP((H$1)/10,0)*10,[1]Hugst!$R$4:$W$4,0))))</f>
        <v>#REF!</v>
      </c>
      <c r="I27" s="168" t="e">
        <f ca="1">IF($C27-I$1&lt;År1,0,H26*(1-VLOOKUP($A27,[1]Hugst!$R$5:$W$9,MATCH(ROUNDUP((I$1)/10,0)*10,[1]Hugst!$R$4:$W$4,0))))</f>
        <v>#REF!</v>
      </c>
      <c r="J27" s="168" t="e">
        <f ca="1">IF($C27-J$1&lt;År1,0,I26*(1-VLOOKUP($A27,[1]Hugst!$R$5:$W$9,MATCH(ROUNDUP((J$1)/10,0)*10,[1]Hugst!$R$4:$W$4,0))))</f>
        <v>#REF!</v>
      </c>
      <c r="K27" s="168" t="e">
        <f ca="1">IF($C27-K$1&lt;År1,0,J26*(1-VLOOKUP($A27,[1]Hugst!$R$5:$W$9,MATCH(ROUNDUP((K$1)/10,0)*10,[1]Hugst!$R$4:$W$4,0))))</f>
        <v>#REF!</v>
      </c>
      <c r="L27" s="168" t="e">
        <f ca="1">IF($C27-L$1&lt;År1,0,K26*(1-VLOOKUP($A27,[1]Hugst!$R$5:$W$9,MATCH(ROUNDUP((L$1)/10,0)*10,[1]Hugst!$R$4:$W$4,0))))</f>
        <v>#REF!</v>
      </c>
      <c r="M27" s="168" t="e">
        <f ca="1">IF($C27-M$1&lt;År1,0,L26*(1-VLOOKUP($A27,[1]Hugst!$R$5:$W$9,MATCH(ROUNDUP((M$1)/10,0)*10,[1]Hugst!$R$4:$W$4,0))))</f>
        <v>#REF!</v>
      </c>
      <c r="N27" s="168" t="e">
        <f ca="1">IF($C27-N$1&lt;År1,0,M26*(1-VLOOKUP($A27,[1]Hugst!$R$5:$W$9,MATCH(ROUNDUP((N$1)/10,0)*10,[1]Hugst!$R$4:$W$4,0))))</f>
        <v>#REF!</v>
      </c>
      <c r="O27" s="168" t="e">
        <f ca="1">IF($C27-O$1&lt;År1,0,N26*(1-VLOOKUP($A27,[1]Hugst!$R$5:$W$9,MATCH(ROUNDUP((O$1)/10,0)*10,[1]Hugst!$R$4:$W$4,0))))</f>
        <v>#REF!</v>
      </c>
      <c r="P27" s="168" t="e">
        <f ca="1">IF($C27-P$1&lt;År1,0,O26*(1-VLOOKUP($A27,[1]Hugst!$R$5:$W$9,MATCH(ROUNDUP((P$1)/10,0)*10,[1]Hugst!$R$4:$W$4,0))))</f>
        <v>#REF!</v>
      </c>
      <c r="Q27" s="168" t="e">
        <f ca="1">IF($C27-Q$1&lt;År1,0,P26*(1-VLOOKUP($A27,[1]Hugst!$R$5:$W$9,MATCH(ROUNDUP((Q$1)/10,0)*10,[1]Hugst!$R$4:$W$4,0))))</f>
        <v>#REF!</v>
      </c>
      <c r="R27" s="168" t="e">
        <f ca="1">IF($C27-R$1&lt;År1,0,Q26*(1-VLOOKUP($A27,[1]Hugst!$R$5:$W$9,MATCH(ROUNDUP((R$1)/10,0)*10,[1]Hugst!$R$4:$W$4,0))))</f>
        <v>#REF!</v>
      </c>
      <c r="S27" s="168" t="e">
        <f ca="1">IF($C27-S$1&lt;År1,0,R26*(1-VLOOKUP($A27,[1]Hugst!$R$5:$W$9,MATCH(ROUNDUP((S$1)/10,0)*10,[1]Hugst!$R$4:$W$4,0))))</f>
        <v>#REF!</v>
      </c>
      <c r="T27" s="168" t="e">
        <f ca="1">IF($C27-T$1&lt;År1,0,S26*(1-VLOOKUP($A27,[1]Hugst!$R$5:$W$9,MATCH(ROUNDUP((T$1)/10,0)*10,[1]Hugst!$R$4:$W$4,0))))</f>
        <v>#REF!</v>
      </c>
      <c r="U27" s="168" t="e">
        <f ca="1">IF($C27-U$1&lt;År1,0,T26*(1-VLOOKUP($A27,[1]Hugst!$R$5:$W$9,MATCH(ROUNDUP((U$1)/10,0)*10,[1]Hugst!$R$4:$W$4,0))))</f>
        <v>#REF!</v>
      </c>
      <c r="V27" s="168" t="e">
        <f ca="1">IF($C27-V$1&lt;År1,0,U26*(1-VLOOKUP($A27,[1]Hugst!$R$5:$W$9,MATCH(ROUNDUP((V$1)/10,0)*10,[1]Hugst!$R$4:$W$4,0))))</f>
        <v>#REF!</v>
      </c>
      <c r="W27" s="168" t="e">
        <f ca="1">IF($C27-W$1&lt;År1,0,V26*(1-VLOOKUP($A27,[1]Hugst!$R$5:$W$9,MATCH(ROUNDUP((W$1)/10,0)*10,[1]Hugst!$R$4:$W$4,0))))</f>
        <v>#REF!</v>
      </c>
      <c r="X27" s="168" t="e">
        <f ca="1">IF($C27-X$1&lt;År1,0,W26*(1-VLOOKUP($A27,[1]Hugst!$R$5:$W$9,MATCH(ROUNDUP((X$1)/10,0)*10,[1]Hugst!$R$4:$W$4,0))))</f>
        <v>#REF!</v>
      </c>
      <c r="Y27" s="168" t="e">
        <f ca="1">IF($C27-Y$1&lt;År1,0,X26*(1-VLOOKUP($A27,[1]Hugst!$R$5:$W$9,MATCH(ROUNDUP((Y$1)/10,0)*10,[1]Hugst!$R$4:$W$4,0))))</f>
        <v>#REF!</v>
      </c>
      <c r="Z27" s="168" t="e">
        <f ca="1">IF($C27-Z$1&lt;År1,0,Y26*(1-VLOOKUP($A27,[1]Hugst!$R$5:$W$9,MATCH(ROUNDUP((Z$1)/10,0)*10,[1]Hugst!$R$4:$W$4,0))))</f>
        <v>#REF!</v>
      </c>
      <c r="AA27" s="168" t="e">
        <f ca="1">IF($C27-AA$1&lt;År1,0,Z26*(1-VLOOKUP($A27,[1]Hugst!$R$5:$W$9,MATCH(ROUNDUP((AA$1)/10,0)*10,[1]Hugst!$R$4:$W$4,0))))</f>
        <v>#REF!</v>
      </c>
      <c r="AB27" s="168" t="e">
        <f ca="1">IF($C27-AB$1&lt;År1,0,AA26*(1-VLOOKUP($A27,[1]Hugst!$R$5:$W$9,MATCH(ROUNDUP((AB$1)/10,0)*10,[1]Hugst!$R$4:$W$4,0))))</f>
        <v>#REF!</v>
      </c>
      <c r="AC27" s="168" t="e">
        <f ca="1">IF($C27-AC$1&lt;År1,0,AB26*(1-VLOOKUP($A27,[1]Hugst!$R$5:$W$9,MATCH(ROUNDUP((AC$1)/10,0)*10,[1]Hugst!$R$4:$W$4,0))))</f>
        <v>#REF!</v>
      </c>
      <c r="AD27" s="168" t="e">
        <f ca="1">IF($C27-AD$1&lt;År1,0,AC26*(1-VLOOKUP($A27,[1]Hugst!$R$5:$W$9,MATCH(ROUNDUP((AD$1)/10,0)*10,[1]Hugst!$R$4:$W$4,0))))</f>
        <v>#REF!</v>
      </c>
      <c r="AE27" s="168" t="e">
        <f ca="1">IF($C27-AE$1&lt;År1,0,AD26*(1-VLOOKUP($A27,[1]Hugst!$R$5:$W$9,MATCH(ROUNDUP((AE$1)/10,0)*10,[1]Hugst!$R$4:$W$4,0))))</f>
        <v>#REF!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8" t="e">
        <f t="shared" ca="1" si="0"/>
        <v>#REF!</v>
      </c>
      <c r="F28" s="168" t="e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#REF!</v>
      </c>
      <c r="G28" s="168" t="e">
        <f ca="1">IF($C28-G$1&lt;År1,0,F27*(1-VLOOKUP($A28,[1]Hugst!$R$5:$W$9,MATCH(ROUNDUP((G$1)/10,0)*10,[1]Hugst!$R$4:$W$4,0))))</f>
        <v>#REF!</v>
      </c>
      <c r="H28" s="168" t="e">
        <f ca="1">IF($C28-H$1&lt;År1,0,G27*(1-VLOOKUP($A28,[1]Hugst!$R$5:$W$9,MATCH(ROUNDUP((H$1)/10,0)*10,[1]Hugst!$R$4:$W$4,0))))</f>
        <v>#REF!</v>
      </c>
      <c r="I28" s="168" t="e">
        <f ca="1">IF($C28-I$1&lt;År1,0,H27*(1-VLOOKUP($A28,[1]Hugst!$R$5:$W$9,MATCH(ROUNDUP((I$1)/10,0)*10,[1]Hugst!$R$4:$W$4,0))))</f>
        <v>#REF!</v>
      </c>
      <c r="J28" s="168" t="e">
        <f ca="1">IF($C28-J$1&lt;År1,0,I27*(1-VLOOKUP($A28,[1]Hugst!$R$5:$W$9,MATCH(ROUNDUP((J$1)/10,0)*10,[1]Hugst!$R$4:$W$4,0))))</f>
        <v>#REF!</v>
      </c>
      <c r="K28" s="168" t="e">
        <f ca="1">IF($C28-K$1&lt;År1,0,J27*(1-VLOOKUP($A28,[1]Hugst!$R$5:$W$9,MATCH(ROUNDUP((K$1)/10,0)*10,[1]Hugst!$R$4:$W$4,0))))</f>
        <v>#REF!</v>
      </c>
      <c r="L28" s="168" t="e">
        <f ca="1">IF($C28-L$1&lt;År1,0,K27*(1-VLOOKUP($A28,[1]Hugst!$R$5:$W$9,MATCH(ROUNDUP((L$1)/10,0)*10,[1]Hugst!$R$4:$W$4,0))))</f>
        <v>#REF!</v>
      </c>
      <c r="M28" s="168" t="e">
        <f ca="1">IF($C28-M$1&lt;År1,0,L27*(1-VLOOKUP($A28,[1]Hugst!$R$5:$W$9,MATCH(ROUNDUP((M$1)/10,0)*10,[1]Hugst!$R$4:$W$4,0))))</f>
        <v>#REF!</v>
      </c>
      <c r="N28" s="168" t="e">
        <f ca="1">IF($C28-N$1&lt;År1,0,M27*(1-VLOOKUP($A28,[1]Hugst!$R$5:$W$9,MATCH(ROUNDUP((N$1)/10,0)*10,[1]Hugst!$R$4:$W$4,0))))</f>
        <v>#REF!</v>
      </c>
      <c r="O28" s="168" t="e">
        <f ca="1">IF($C28-O$1&lt;År1,0,N27*(1-VLOOKUP($A28,[1]Hugst!$R$5:$W$9,MATCH(ROUNDUP((O$1)/10,0)*10,[1]Hugst!$R$4:$W$4,0))))</f>
        <v>#REF!</v>
      </c>
      <c r="P28" s="168" t="e">
        <f ca="1">IF($C28-P$1&lt;År1,0,O27*(1-VLOOKUP($A28,[1]Hugst!$R$5:$W$9,MATCH(ROUNDUP((P$1)/10,0)*10,[1]Hugst!$R$4:$W$4,0))))</f>
        <v>#REF!</v>
      </c>
      <c r="Q28" s="168" t="e">
        <f ca="1">IF($C28-Q$1&lt;År1,0,P27*(1-VLOOKUP($A28,[1]Hugst!$R$5:$W$9,MATCH(ROUNDUP((Q$1)/10,0)*10,[1]Hugst!$R$4:$W$4,0))))</f>
        <v>#REF!</v>
      </c>
      <c r="R28" s="168" t="e">
        <f ca="1">IF($C28-R$1&lt;År1,0,Q27*(1-VLOOKUP($A28,[1]Hugst!$R$5:$W$9,MATCH(ROUNDUP((R$1)/10,0)*10,[1]Hugst!$R$4:$W$4,0))))</f>
        <v>#REF!</v>
      </c>
      <c r="S28" s="168" t="e">
        <f ca="1">IF($C28-S$1&lt;År1,0,R27*(1-VLOOKUP($A28,[1]Hugst!$R$5:$W$9,MATCH(ROUNDUP((S$1)/10,0)*10,[1]Hugst!$R$4:$W$4,0))))</f>
        <v>#REF!</v>
      </c>
      <c r="T28" s="168" t="e">
        <f ca="1">IF($C28-T$1&lt;År1,0,S27*(1-VLOOKUP($A28,[1]Hugst!$R$5:$W$9,MATCH(ROUNDUP((T$1)/10,0)*10,[1]Hugst!$R$4:$W$4,0))))</f>
        <v>#REF!</v>
      </c>
      <c r="U28" s="168" t="e">
        <f ca="1">IF($C28-U$1&lt;År1,0,T27*(1-VLOOKUP($A28,[1]Hugst!$R$5:$W$9,MATCH(ROUNDUP((U$1)/10,0)*10,[1]Hugst!$R$4:$W$4,0))))</f>
        <v>#REF!</v>
      </c>
      <c r="V28" s="168" t="e">
        <f ca="1">IF($C28-V$1&lt;År1,0,U27*(1-VLOOKUP($A28,[1]Hugst!$R$5:$W$9,MATCH(ROUNDUP((V$1)/10,0)*10,[1]Hugst!$R$4:$W$4,0))))</f>
        <v>#REF!</v>
      </c>
      <c r="W28" s="168" t="e">
        <f ca="1">IF($C28-W$1&lt;År1,0,V27*(1-VLOOKUP($A28,[1]Hugst!$R$5:$W$9,MATCH(ROUNDUP((W$1)/10,0)*10,[1]Hugst!$R$4:$W$4,0))))</f>
        <v>#REF!</v>
      </c>
      <c r="X28" s="168" t="e">
        <f ca="1">IF($C28-X$1&lt;År1,0,W27*(1-VLOOKUP($A28,[1]Hugst!$R$5:$W$9,MATCH(ROUNDUP((X$1)/10,0)*10,[1]Hugst!$R$4:$W$4,0))))</f>
        <v>#REF!</v>
      </c>
      <c r="Y28" s="168" t="e">
        <f ca="1">IF($C28-Y$1&lt;År1,0,X27*(1-VLOOKUP($A28,[1]Hugst!$R$5:$W$9,MATCH(ROUNDUP((Y$1)/10,0)*10,[1]Hugst!$R$4:$W$4,0))))</f>
        <v>#REF!</v>
      </c>
      <c r="Z28" s="168" t="e">
        <f ca="1">IF($C28-Z$1&lt;År1,0,Y27*(1-VLOOKUP($A28,[1]Hugst!$R$5:$W$9,MATCH(ROUNDUP((Z$1)/10,0)*10,[1]Hugst!$R$4:$W$4,0))))</f>
        <v>#REF!</v>
      </c>
      <c r="AA28" s="168" t="e">
        <f ca="1">IF($C28-AA$1&lt;År1,0,Z27*(1-VLOOKUP($A28,[1]Hugst!$R$5:$W$9,MATCH(ROUNDUP((AA$1)/10,0)*10,[1]Hugst!$R$4:$W$4,0))))</f>
        <v>#REF!</v>
      </c>
      <c r="AB28" s="168" t="e">
        <f ca="1">IF($C28-AB$1&lt;År1,0,AA27*(1-VLOOKUP($A28,[1]Hugst!$R$5:$W$9,MATCH(ROUNDUP((AB$1)/10,0)*10,[1]Hugst!$R$4:$W$4,0))))</f>
        <v>#REF!</v>
      </c>
      <c r="AC28" s="168" t="e">
        <f ca="1">IF($C28-AC$1&lt;År1,0,AB27*(1-VLOOKUP($A28,[1]Hugst!$R$5:$W$9,MATCH(ROUNDUP((AC$1)/10,0)*10,[1]Hugst!$R$4:$W$4,0))))</f>
        <v>#REF!</v>
      </c>
      <c r="AD28" s="168" t="e">
        <f ca="1">IF($C28-AD$1&lt;År1,0,AC27*(1-VLOOKUP($A28,[1]Hugst!$R$5:$W$9,MATCH(ROUNDUP((AD$1)/10,0)*10,[1]Hugst!$R$4:$W$4,0))))</f>
        <v>#REF!</v>
      </c>
      <c r="AE28" s="168" t="e">
        <f ca="1">IF($C28-AE$1&lt;År1,0,AD27*(1-VLOOKUP($A28,[1]Hugst!$R$5:$W$9,MATCH(ROUNDUP((AE$1)/10,0)*10,[1]Hugst!$R$4:$W$4,0))))</f>
        <v>#REF!</v>
      </c>
      <c r="AF28" s="168" t="e">
        <f ca="1">IF($C28-AF$1&lt;År1,0,AE27*(1-VLOOKUP($A28,[1]Hugst!$R$5:$W$9,MATCH(ROUNDUP((AF$1)/10,0)*10,[1]Hugst!$R$4:$W$4,0))))</f>
        <v>#REF!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8" t="e">
        <f t="shared" ca="1" si="0"/>
        <v>#REF!</v>
      </c>
      <c r="F29" s="168" t="e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#REF!</v>
      </c>
      <c r="G29" s="168" t="e">
        <f ca="1">IF($C29-G$1&lt;År1,0,F28*(1-VLOOKUP($A29,[1]Hugst!$R$5:$W$9,MATCH(ROUNDUP((G$1)/10,0)*10,[1]Hugst!$R$4:$W$4,0))))</f>
        <v>#REF!</v>
      </c>
      <c r="H29" s="168" t="e">
        <f ca="1">IF($C29-H$1&lt;År1,0,G28*(1-VLOOKUP($A29,[1]Hugst!$R$5:$W$9,MATCH(ROUNDUP((H$1)/10,0)*10,[1]Hugst!$R$4:$W$4,0))))</f>
        <v>#REF!</v>
      </c>
      <c r="I29" s="168" t="e">
        <f ca="1">IF($C29-I$1&lt;År1,0,H28*(1-VLOOKUP($A29,[1]Hugst!$R$5:$W$9,MATCH(ROUNDUP((I$1)/10,0)*10,[1]Hugst!$R$4:$W$4,0))))</f>
        <v>#REF!</v>
      </c>
      <c r="J29" s="168" t="e">
        <f ca="1">IF($C29-J$1&lt;År1,0,I28*(1-VLOOKUP($A29,[1]Hugst!$R$5:$W$9,MATCH(ROUNDUP((J$1)/10,0)*10,[1]Hugst!$R$4:$W$4,0))))</f>
        <v>#REF!</v>
      </c>
      <c r="K29" s="168" t="e">
        <f ca="1">IF($C29-K$1&lt;År1,0,J28*(1-VLOOKUP($A29,[1]Hugst!$R$5:$W$9,MATCH(ROUNDUP((K$1)/10,0)*10,[1]Hugst!$R$4:$W$4,0))))</f>
        <v>#REF!</v>
      </c>
      <c r="L29" s="168" t="e">
        <f ca="1">IF($C29-L$1&lt;År1,0,K28*(1-VLOOKUP($A29,[1]Hugst!$R$5:$W$9,MATCH(ROUNDUP((L$1)/10,0)*10,[1]Hugst!$R$4:$W$4,0))))</f>
        <v>#REF!</v>
      </c>
      <c r="M29" s="168" t="e">
        <f ca="1">IF($C29-M$1&lt;År1,0,L28*(1-VLOOKUP($A29,[1]Hugst!$R$5:$W$9,MATCH(ROUNDUP((M$1)/10,0)*10,[1]Hugst!$R$4:$W$4,0))))</f>
        <v>#REF!</v>
      </c>
      <c r="N29" s="168" t="e">
        <f ca="1">IF($C29-N$1&lt;År1,0,M28*(1-VLOOKUP($A29,[1]Hugst!$R$5:$W$9,MATCH(ROUNDUP((N$1)/10,0)*10,[1]Hugst!$R$4:$W$4,0))))</f>
        <v>#REF!</v>
      </c>
      <c r="O29" s="168" t="e">
        <f ca="1">IF($C29-O$1&lt;År1,0,N28*(1-VLOOKUP($A29,[1]Hugst!$R$5:$W$9,MATCH(ROUNDUP((O$1)/10,0)*10,[1]Hugst!$R$4:$W$4,0))))</f>
        <v>#REF!</v>
      </c>
      <c r="P29" s="168" t="e">
        <f ca="1">IF($C29-P$1&lt;År1,0,O28*(1-VLOOKUP($A29,[1]Hugst!$R$5:$W$9,MATCH(ROUNDUP((P$1)/10,0)*10,[1]Hugst!$R$4:$W$4,0))))</f>
        <v>#REF!</v>
      </c>
      <c r="Q29" s="168" t="e">
        <f ca="1">IF($C29-Q$1&lt;År1,0,P28*(1-VLOOKUP($A29,[1]Hugst!$R$5:$W$9,MATCH(ROUNDUP((Q$1)/10,0)*10,[1]Hugst!$R$4:$W$4,0))))</f>
        <v>#REF!</v>
      </c>
      <c r="R29" s="168" t="e">
        <f ca="1">IF($C29-R$1&lt;År1,0,Q28*(1-VLOOKUP($A29,[1]Hugst!$R$5:$W$9,MATCH(ROUNDUP((R$1)/10,0)*10,[1]Hugst!$R$4:$W$4,0))))</f>
        <v>#REF!</v>
      </c>
      <c r="S29" s="168" t="e">
        <f ca="1">IF($C29-S$1&lt;År1,0,R28*(1-VLOOKUP($A29,[1]Hugst!$R$5:$W$9,MATCH(ROUNDUP((S$1)/10,0)*10,[1]Hugst!$R$4:$W$4,0))))</f>
        <v>#REF!</v>
      </c>
      <c r="T29" s="168" t="e">
        <f ca="1">IF($C29-T$1&lt;År1,0,S28*(1-VLOOKUP($A29,[1]Hugst!$R$5:$W$9,MATCH(ROUNDUP((T$1)/10,0)*10,[1]Hugst!$R$4:$W$4,0))))</f>
        <v>#REF!</v>
      </c>
      <c r="U29" s="168" t="e">
        <f ca="1">IF($C29-U$1&lt;År1,0,T28*(1-VLOOKUP($A29,[1]Hugst!$R$5:$W$9,MATCH(ROUNDUP((U$1)/10,0)*10,[1]Hugst!$R$4:$W$4,0))))</f>
        <v>#REF!</v>
      </c>
      <c r="V29" s="168" t="e">
        <f ca="1">IF($C29-V$1&lt;År1,0,U28*(1-VLOOKUP($A29,[1]Hugst!$R$5:$W$9,MATCH(ROUNDUP((V$1)/10,0)*10,[1]Hugst!$R$4:$W$4,0))))</f>
        <v>#REF!</v>
      </c>
      <c r="W29" s="168" t="e">
        <f ca="1">IF($C29-W$1&lt;År1,0,V28*(1-VLOOKUP($A29,[1]Hugst!$R$5:$W$9,MATCH(ROUNDUP((W$1)/10,0)*10,[1]Hugst!$R$4:$W$4,0))))</f>
        <v>#REF!</v>
      </c>
      <c r="X29" s="168" t="e">
        <f ca="1">IF($C29-X$1&lt;År1,0,W28*(1-VLOOKUP($A29,[1]Hugst!$R$5:$W$9,MATCH(ROUNDUP((X$1)/10,0)*10,[1]Hugst!$R$4:$W$4,0))))</f>
        <v>#REF!</v>
      </c>
      <c r="Y29" s="168" t="e">
        <f ca="1">IF($C29-Y$1&lt;År1,0,X28*(1-VLOOKUP($A29,[1]Hugst!$R$5:$W$9,MATCH(ROUNDUP((Y$1)/10,0)*10,[1]Hugst!$R$4:$W$4,0))))</f>
        <v>#REF!</v>
      </c>
      <c r="Z29" s="168" t="e">
        <f ca="1">IF($C29-Z$1&lt;År1,0,Y28*(1-VLOOKUP($A29,[1]Hugst!$R$5:$W$9,MATCH(ROUNDUP((Z$1)/10,0)*10,[1]Hugst!$R$4:$W$4,0))))</f>
        <v>#REF!</v>
      </c>
      <c r="AA29" s="168" t="e">
        <f ca="1">IF($C29-AA$1&lt;År1,0,Z28*(1-VLOOKUP($A29,[1]Hugst!$R$5:$W$9,MATCH(ROUNDUP((AA$1)/10,0)*10,[1]Hugst!$R$4:$W$4,0))))</f>
        <v>#REF!</v>
      </c>
      <c r="AB29" s="168" t="e">
        <f ca="1">IF($C29-AB$1&lt;År1,0,AA28*(1-VLOOKUP($A29,[1]Hugst!$R$5:$W$9,MATCH(ROUNDUP((AB$1)/10,0)*10,[1]Hugst!$R$4:$W$4,0))))</f>
        <v>#REF!</v>
      </c>
      <c r="AC29" s="168" t="e">
        <f ca="1">IF($C29-AC$1&lt;År1,0,AB28*(1-VLOOKUP($A29,[1]Hugst!$R$5:$W$9,MATCH(ROUNDUP((AC$1)/10,0)*10,[1]Hugst!$R$4:$W$4,0))))</f>
        <v>#REF!</v>
      </c>
      <c r="AD29" s="168" t="e">
        <f ca="1">IF($C29-AD$1&lt;År1,0,AC28*(1-VLOOKUP($A29,[1]Hugst!$R$5:$W$9,MATCH(ROUNDUP((AD$1)/10,0)*10,[1]Hugst!$R$4:$W$4,0))))</f>
        <v>#REF!</v>
      </c>
      <c r="AE29" s="168" t="e">
        <f ca="1">IF($C29-AE$1&lt;År1,0,AD28*(1-VLOOKUP($A29,[1]Hugst!$R$5:$W$9,MATCH(ROUNDUP((AE$1)/10,0)*10,[1]Hugst!$R$4:$W$4,0))))</f>
        <v>#REF!</v>
      </c>
      <c r="AF29" s="168" t="e">
        <f ca="1">IF($C29-AF$1&lt;År1,0,AE28*(1-VLOOKUP($A29,[1]Hugst!$R$5:$W$9,MATCH(ROUNDUP((AF$1)/10,0)*10,[1]Hugst!$R$4:$W$4,0))))</f>
        <v>#REF!</v>
      </c>
      <c r="AG29" s="168" t="e">
        <f ca="1">IF($C29-AG$1&lt;År1,0,AF28*(1-VLOOKUP($A29,[1]Hugst!$R$5:$W$9,MATCH(ROUNDUP((AG$1)/10,0)*10,[1]Hugst!$R$4:$W$4,0))))</f>
        <v>#REF!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8" t="e">
        <f t="shared" ca="1" si="0"/>
        <v>#REF!</v>
      </c>
      <c r="F30" s="168" t="e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#REF!</v>
      </c>
      <c r="G30" s="168" t="e">
        <f ca="1">IF($C30-G$1&lt;År1,0,F29*(1-VLOOKUP($A30,[1]Hugst!$R$5:$W$9,MATCH(ROUNDUP((G$1)/10,0)*10,[1]Hugst!$R$4:$W$4,0))))</f>
        <v>#REF!</v>
      </c>
      <c r="H30" s="168" t="e">
        <f ca="1">IF($C30-H$1&lt;År1,0,G29*(1-VLOOKUP($A30,[1]Hugst!$R$5:$W$9,MATCH(ROUNDUP((H$1)/10,0)*10,[1]Hugst!$R$4:$W$4,0))))</f>
        <v>#REF!</v>
      </c>
      <c r="I30" s="168" t="e">
        <f ca="1">IF($C30-I$1&lt;År1,0,H29*(1-VLOOKUP($A30,[1]Hugst!$R$5:$W$9,MATCH(ROUNDUP((I$1)/10,0)*10,[1]Hugst!$R$4:$W$4,0))))</f>
        <v>#REF!</v>
      </c>
      <c r="J30" s="168" t="e">
        <f ca="1">IF($C30-J$1&lt;År1,0,I29*(1-VLOOKUP($A30,[1]Hugst!$R$5:$W$9,MATCH(ROUNDUP((J$1)/10,0)*10,[1]Hugst!$R$4:$W$4,0))))</f>
        <v>#REF!</v>
      </c>
      <c r="K30" s="168" t="e">
        <f ca="1">IF($C30-K$1&lt;År1,0,J29*(1-VLOOKUP($A30,[1]Hugst!$R$5:$W$9,MATCH(ROUNDUP((K$1)/10,0)*10,[1]Hugst!$R$4:$W$4,0))))</f>
        <v>#REF!</v>
      </c>
      <c r="L30" s="168" t="e">
        <f ca="1">IF($C30-L$1&lt;År1,0,K29*(1-VLOOKUP($A30,[1]Hugst!$R$5:$W$9,MATCH(ROUNDUP((L$1)/10,0)*10,[1]Hugst!$R$4:$W$4,0))))</f>
        <v>#REF!</v>
      </c>
      <c r="M30" s="168" t="e">
        <f ca="1">IF($C30-M$1&lt;År1,0,L29*(1-VLOOKUP($A30,[1]Hugst!$R$5:$W$9,MATCH(ROUNDUP((M$1)/10,0)*10,[1]Hugst!$R$4:$W$4,0))))</f>
        <v>#REF!</v>
      </c>
      <c r="N30" s="168" t="e">
        <f ca="1">IF($C30-N$1&lt;År1,0,M29*(1-VLOOKUP($A30,[1]Hugst!$R$5:$W$9,MATCH(ROUNDUP((N$1)/10,0)*10,[1]Hugst!$R$4:$W$4,0))))</f>
        <v>#REF!</v>
      </c>
      <c r="O30" s="168" t="e">
        <f ca="1">IF($C30-O$1&lt;År1,0,N29*(1-VLOOKUP($A30,[1]Hugst!$R$5:$W$9,MATCH(ROUNDUP((O$1)/10,0)*10,[1]Hugst!$R$4:$W$4,0))))</f>
        <v>#REF!</v>
      </c>
      <c r="P30" s="168" t="e">
        <f ca="1">IF($C30-P$1&lt;År1,0,O29*(1-VLOOKUP($A30,[1]Hugst!$R$5:$W$9,MATCH(ROUNDUP((P$1)/10,0)*10,[1]Hugst!$R$4:$W$4,0))))</f>
        <v>#REF!</v>
      </c>
      <c r="Q30" s="168" t="e">
        <f ca="1">IF($C30-Q$1&lt;År1,0,P29*(1-VLOOKUP($A30,[1]Hugst!$R$5:$W$9,MATCH(ROUNDUP((Q$1)/10,0)*10,[1]Hugst!$R$4:$W$4,0))))</f>
        <v>#REF!</v>
      </c>
      <c r="R30" s="168" t="e">
        <f ca="1">IF($C30-R$1&lt;År1,0,Q29*(1-VLOOKUP($A30,[1]Hugst!$R$5:$W$9,MATCH(ROUNDUP((R$1)/10,0)*10,[1]Hugst!$R$4:$W$4,0))))</f>
        <v>#REF!</v>
      </c>
      <c r="S30" s="168" t="e">
        <f ca="1">IF($C30-S$1&lt;År1,0,R29*(1-VLOOKUP($A30,[1]Hugst!$R$5:$W$9,MATCH(ROUNDUP((S$1)/10,0)*10,[1]Hugst!$R$4:$W$4,0))))</f>
        <v>#REF!</v>
      </c>
      <c r="T30" s="168" t="e">
        <f ca="1">IF($C30-T$1&lt;År1,0,S29*(1-VLOOKUP($A30,[1]Hugst!$R$5:$W$9,MATCH(ROUNDUP((T$1)/10,0)*10,[1]Hugst!$R$4:$W$4,0))))</f>
        <v>#REF!</v>
      </c>
      <c r="U30" s="168" t="e">
        <f ca="1">IF($C30-U$1&lt;År1,0,T29*(1-VLOOKUP($A30,[1]Hugst!$R$5:$W$9,MATCH(ROUNDUP((U$1)/10,0)*10,[1]Hugst!$R$4:$W$4,0))))</f>
        <v>#REF!</v>
      </c>
      <c r="V30" s="168" t="e">
        <f ca="1">IF($C30-V$1&lt;År1,0,U29*(1-VLOOKUP($A30,[1]Hugst!$R$5:$W$9,MATCH(ROUNDUP((V$1)/10,0)*10,[1]Hugst!$R$4:$W$4,0))))</f>
        <v>#REF!</v>
      </c>
      <c r="W30" s="168" t="e">
        <f ca="1">IF($C30-W$1&lt;År1,0,V29*(1-VLOOKUP($A30,[1]Hugst!$R$5:$W$9,MATCH(ROUNDUP((W$1)/10,0)*10,[1]Hugst!$R$4:$W$4,0))))</f>
        <v>#REF!</v>
      </c>
      <c r="X30" s="168" t="e">
        <f ca="1">IF($C30-X$1&lt;År1,0,W29*(1-VLOOKUP($A30,[1]Hugst!$R$5:$W$9,MATCH(ROUNDUP((X$1)/10,0)*10,[1]Hugst!$R$4:$W$4,0))))</f>
        <v>#REF!</v>
      </c>
      <c r="Y30" s="168" t="e">
        <f ca="1">IF($C30-Y$1&lt;År1,0,X29*(1-VLOOKUP($A30,[1]Hugst!$R$5:$W$9,MATCH(ROUNDUP((Y$1)/10,0)*10,[1]Hugst!$R$4:$W$4,0))))</f>
        <v>#REF!</v>
      </c>
      <c r="Z30" s="168" t="e">
        <f ca="1">IF($C30-Z$1&lt;År1,0,Y29*(1-VLOOKUP($A30,[1]Hugst!$R$5:$W$9,MATCH(ROUNDUP((Z$1)/10,0)*10,[1]Hugst!$R$4:$W$4,0))))</f>
        <v>#REF!</v>
      </c>
      <c r="AA30" s="168" t="e">
        <f ca="1">IF($C30-AA$1&lt;År1,0,Z29*(1-VLOOKUP($A30,[1]Hugst!$R$5:$W$9,MATCH(ROUNDUP((AA$1)/10,0)*10,[1]Hugst!$R$4:$W$4,0))))</f>
        <v>#REF!</v>
      </c>
      <c r="AB30" s="168" t="e">
        <f ca="1">IF($C30-AB$1&lt;År1,0,AA29*(1-VLOOKUP($A30,[1]Hugst!$R$5:$W$9,MATCH(ROUNDUP((AB$1)/10,0)*10,[1]Hugst!$R$4:$W$4,0))))</f>
        <v>#REF!</v>
      </c>
      <c r="AC30" s="168" t="e">
        <f ca="1">IF($C30-AC$1&lt;År1,0,AB29*(1-VLOOKUP($A30,[1]Hugst!$R$5:$W$9,MATCH(ROUNDUP((AC$1)/10,0)*10,[1]Hugst!$R$4:$W$4,0))))</f>
        <v>#REF!</v>
      </c>
      <c r="AD30" s="168" t="e">
        <f ca="1">IF($C30-AD$1&lt;År1,0,AC29*(1-VLOOKUP($A30,[1]Hugst!$R$5:$W$9,MATCH(ROUNDUP((AD$1)/10,0)*10,[1]Hugst!$R$4:$W$4,0))))</f>
        <v>#REF!</v>
      </c>
      <c r="AE30" s="168" t="e">
        <f ca="1">IF($C30-AE$1&lt;År1,0,AD29*(1-VLOOKUP($A30,[1]Hugst!$R$5:$W$9,MATCH(ROUNDUP((AE$1)/10,0)*10,[1]Hugst!$R$4:$W$4,0))))</f>
        <v>#REF!</v>
      </c>
      <c r="AF30" s="168" t="e">
        <f ca="1">IF($C30-AF$1&lt;År1,0,AE29*(1-VLOOKUP($A30,[1]Hugst!$R$5:$W$9,MATCH(ROUNDUP((AF$1)/10,0)*10,[1]Hugst!$R$4:$W$4,0))))</f>
        <v>#REF!</v>
      </c>
      <c r="AG30" s="168" t="e">
        <f ca="1">IF($C30-AG$1&lt;År1,0,AF29*(1-VLOOKUP($A30,[1]Hugst!$R$5:$W$9,MATCH(ROUNDUP((AG$1)/10,0)*10,[1]Hugst!$R$4:$W$4,0))))</f>
        <v>#REF!</v>
      </c>
      <c r="AH30" s="168" t="e">
        <f ca="1">IF($C30-AH$1&lt;År1,0,AG29*(1-VLOOKUP($A30,[1]Hugst!$R$5:$W$9,MATCH(ROUNDUP((AH$1)/10,0)*10,[1]Hugst!$R$4:$W$4,0))))</f>
        <v>#REF!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8" t="e">
        <f t="shared" ca="1" si="0"/>
        <v>#REF!</v>
      </c>
      <c r="F31" s="168" t="e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#REF!</v>
      </c>
      <c r="G31" s="168" t="e">
        <f ca="1">IF($C31-G$1&lt;År1,0,F30*(1-VLOOKUP($A31,[1]Hugst!$R$5:$W$9,MATCH(ROUNDUP((G$1)/10,0)*10,[1]Hugst!$R$4:$W$4,0))))</f>
        <v>#REF!</v>
      </c>
      <c r="H31" s="168" t="e">
        <f ca="1">IF($C31-H$1&lt;År1,0,G30*(1-VLOOKUP($A31,[1]Hugst!$R$5:$W$9,MATCH(ROUNDUP((H$1)/10,0)*10,[1]Hugst!$R$4:$W$4,0))))</f>
        <v>#REF!</v>
      </c>
      <c r="I31" s="168" t="e">
        <f ca="1">IF($C31-I$1&lt;År1,0,H30*(1-VLOOKUP($A31,[1]Hugst!$R$5:$W$9,MATCH(ROUNDUP((I$1)/10,0)*10,[1]Hugst!$R$4:$W$4,0))))</f>
        <v>#REF!</v>
      </c>
      <c r="J31" s="168" t="e">
        <f ca="1">IF($C31-J$1&lt;År1,0,I30*(1-VLOOKUP($A31,[1]Hugst!$R$5:$W$9,MATCH(ROUNDUP((J$1)/10,0)*10,[1]Hugst!$R$4:$W$4,0))))</f>
        <v>#REF!</v>
      </c>
      <c r="K31" s="168" t="e">
        <f ca="1">IF($C31-K$1&lt;År1,0,J30*(1-VLOOKUP($A31,[1]Hugst!$R$5:$W$9,MATCH(ROUNDUP((K$1)/10,0)*10,[1]Hugst!$R$4:$W$4,0))))</f>
        <v>#REF!</v>
      </c>
      <c r="L31" s="168" t="e">
        <f ca="1">IF($C31-L$1&lt;År1,0,K30*(1-VLOOKUP($A31,[1]Hugst!$R$5:$W$9,MATCH(ROUNDUP((L$1)/10,0)*10,[1]Hugst!$R$4:$W$4,0))))</f>
        <v>#REF!</v>
      </c>
      <c r="M31" s="168" t="e">
        <f ca="1">IF($C31-M$1&lt;År1,0,L30*(1-VLOOKUP($A31,[1]Hugst!$R$5:$W$9,MATCH(ROUNDUP((M$1)/10,0)*10,[1]Hugst!$R$4:$W$4,0))))</f>
        <v>#REF!</v>
      </c>
      <c r="N31" s="168" t="e">
        <f ca="1">IF($C31-N$1&lt;År1,0,M30*(1-VLOOKUP($A31,[1]Hugst!$R$5:$W$9,MATCH(ROUNDUP((N$1)/10,0)*10,[1]Hugst!$R$4:$W$4,0))))</f>
        <v>#REF!</v>
      </c>
      <c r="O31" s="168" t="e">
        <f ca="1">IF($C31-O$1&lt;År1,0,N30*(1-VLOOKUP($A31,[1]Hugst!$R$5:$W$9,MATCH(ROUNDUP((O$1)/10,0)*10,[1]Hugst!$R$4:$W$4,0))))</f>
        <v>#REF!</v>
      </c>
      <c r="P31" s="168" t="e">
        <f ca="1">IF($C31-P$1&lt;År1,0,O30*(1-VLOOKUP($A31,[1]Hugst!$R$5:$W$9,MATCH(ROUNDUP((P$1)/10,0)*10,[1]Hugst!$R$4:$W$4,0))))</f>
        <v>#REF!</v>
      </c>
      <c r="Q31" s="168" t="e">
        <f ca="1">IF($C31-Q$1&lt;År1,0,P30*(1-VLOOKUP($A31,[1]Hugst!$R$5:$W$9,MATCH(ROUNDUP((Q$1)/10,0)*10,[1]Hugst!$R$4:$W$4,0))))</f>
        <v>#REF!</v>
      </c>
      <c r="R31" s="168" t="e">
        <f ca="1">IF($C31-R$1&lt;År1,0,Q30*(1-VLOOKUP($A31,[1]Hugst!$R$5:$W$9,MATCH(ROUNDUP((R$1)/10,0)*10,[1]Hugst!$R$4:$W$4,0))))</f>
        <v>#REF!</v>
      </c>
      <c r="S31" s="168" t="e">
        <f ca="1">IF($C31-S$1&lt;År1,0,R30*(1-VLOOKUP($A31,[1]Hugst!$R$5:$W$9,MATCH(ROUNDUP((S$1)/10,0)*10,[1]Hugst!$R$4:$W$4,0))))</f>
        <v>#REF!</v>
      </c>
      <c r="T31" s="168" t="e">
        <f ca="1">IF($C31-T$1&lt;År1,0,S30*(1-VLOOKUP($A31,[1]Hugst!$R$5:$W$9,MATCH(ROUNDUP((T$1)/10,0)*10,[1]Hugst!$R$4:$W$4,0))))</f>
        <v>#REF!</v>
      </c>
      <c r="U31" s="168" t="e">
        <f ca="1">IF($C31-U$1&lt;År1,0,T30*(1-VLOOKUP($A31,[1]Hugst!$R$5:$W$9,MATCH(ROUNDUP((U$1)/10,0)*10,[1]Hugst!$R$4:$W$4,0))))</f>
        <v>#REF!</v>
      </c>
      <c r="V31" s="168" t="e">
        <f ca="1">IF($C31-V$1&lt;År1,0,U30*(1-VLOOKUP($A31,[1]Hugst!$R$5:$W$9,MATCH(ROUNDUP((V$1)/10,0)*10,[1]Hugst!$R$4:$W$4,0))))</f>
        <v>#REF!</v>
      </c>
      <c r="W31" s="168" t="e">
        <f ca="1">IF($C31-W$1&lt;År1,0,V30*(1-VLOOKUP($A31,[1]Hugst!$R$5:$W$9,MATCH(ROUNDUP((W$1)/10,0)*10,[1]Hugst!$R$4:$W$4,0))))</f>
        <v>#REF!</v>
      </c>
      <c r="X31" s="168" t="e">
        <f ca="1">IF($C31-X$1&lt;År1,0,W30*(1-VLOOKUP($A31,[1]Hugst!$R$5:$W$9,MATCH(ROUNDUP((X$1)/10,0)*10,[1]Hugst!$R$4:$W$4,0))))</f>
        <v>#REF!</v>
      </c>
      <c r="Y31" s="168" t="e">
        <f ca="1">IF($C31-Y$1&lt;År1,0,X30*(1-VLOOKUP($A31,[1]Hugst!$R$5:$W$9,MATCH(ROUNDUP((Y$1)/10,0)*10,[1]Hugst!$R$4:$W$4,0))))</f>
        <v>#REF!</v>
      </c>
      <c r="Z31" s="168" t="e">
        <f ca="1">IF($C31-Z$1&lt;År1,0,Y30*(1-VLOOKUP($A31,[1]Hugst!$R$5:$W$9,MATCH(ROUNDUP((Z$1)/10,0)*10,[1]Hugst!$R$4:$W$4,0))))</f>
        <v>#REF!</v>
      </c>
      <c r="AA31" s="168" t="e">
        <f ca="1">IF($C31-AA$1&lt;År1,0,Z30*(1-VLOOKUP($A31,[1]Hugst!$R$5:$W$9,MATCH(ROUNDUP((AA$1)/10,0)*10,[1]Hugst!$R$4:$W$4,0))))</f>
        <v>#REF!</v>
      </c>
      <c r="AB31" s="168" t="e">
        <f ca="1">IF($C31-AB$1&lt;År1,0,AA30*(1-VLOOKUP($A31,[1]Hugst!$R$5:$W$9,MATCH(ROUNDUP((AB$1)/10,0)*10,[1]Hugst!$R$4:$W$4,0))))</f>
        <v>#REF!</v>
      </c>
      <c r="AC31" s="168" t="e">
        <f ca="1">IF($C31-AC$1&lt;År1,0,AB30*(1-VLOOKUP($A31,[1]Hugst!$R$5:$W$9,MATCH(ROUNDUP((AC$1)/10,0)*10,[1]Hugst!$R$4:$W$4,0))))</f>
        <v>#REF!</v>
      </c>
      <c r="AD31" s="168" t="e">
        <f ca="1">IF($C31-AD$1&lt;År1,0,AC30*(1-VLOOKUP($A31,[1]Hugst!$R$5:$W$9,MATCH(ROUNDUP((AD$1)/10,0)*10,[1]Hugst!$R$4:$W$4,0))))</f>
        <v>#REF!</v>
      </c>
      <c r="AE31" s="168" t="e">
        <f ca="1">IF($C31-AE$1&lt;År1,0,AD30*(1-VLOOKUP($A31,[1]Hugst!$R$5:$W$9,MATCH(ROUNDUP((AE$1)/10,0)*10,[1]Hugst!$R$4:$W$4,0))))</f>
        <v>#REF!</v>
      </c>
      <c r="AF31" s="168" t="e">
        <f ca="1">IF($C31-AF$1&lt;År1,0,AE30*(1-VLOOKUP($A31,[1]Hugst!$R$5:$W$9,MATCH(ROUNDUP((AF$1)/10,0)*10,[1]Hugst!$R$4:$W$4,0))))</f>
        <v>#REF!</v>
      </c>
      <c r="AG31" s="168" t="e">
        <f ca="1">IF($C31-AG$1&lt;År1,0,AF30*(1-VLOOKUP($A31,[1]Hugst!$R$5:$W$9,MATCH(ROUNDUP((AG$1)/10,0)*10,[1]Hugst!$R$4:$W$4,0))))</f>
        <v>#REF!</v>
      </c>
      <c r="AH31" s="168" t="e">
        <f ca="1">IF($C31-AH$1&lt;År1,0,AG30*(1-VLOOKUP($A31,[1]Hugst!$R$5:$W$9,MATCH(ROUNDUP((AH$1)/10,0)*10,[1]Hugst!$R$4:$W$4,0))))</f>
        <v>#REF!</v>
      </c>
      <c r="AI31" s="168" t="e">
        <f ca="1">IF($C31-AI$1&lt;År1,0,AH30*(1-VLOOKUP($A31,[1]Hugst!$R$5:$W$9,MATCH(ROUNDUP((AI$1)/10,0)*10,[1]Hugst!$R$4:$W$4,0))))</f>
        <v>#REF!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8" t="e">
        <f t="shared" ca="1" si="0"/>
        <v>#REF!</v>
      </c>
      <c r="F32" s="168" t="e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#REF!</v>
      </c>
      <c r="G32" s="168" t="e">
        <f ca="1">IF($C32-G$1&lt;År1,0,F31*(1-VLOOKUP($A32,[1]Hugst!$R$5:$W$9,MATCH(ROUNDUP((G$1)/10,0)*10,[1]Hugst!$R$4:$W$4,0))))</f>
        <v>#REF!</v>
      </c>
      <c r="H32" s="168" t="e">
        <f ca="1">IF($C32-H$1&lt;År1,0,G31*(1-VLOOKUP($A32,[1]Hugst!$R$5:$W$9,MATCH(ROUNDUP((H$1)/10,0)*10,[1]Hugst!$R$4:$W$4,0))))</f>
        <v>#REF!</v>
      </c>
      <c r="I32" s="168" t="e">
        <f ca="1">IF($C32-I$1&lt;År1,0,H31*(1-VLOOKUP($A32,[1]Hugst!$R$5:$W$9,MATCH(ROUNDUP((I$1)/10,0)*10,[1]Hugst!$R$4:$W$4,0))))</f>
        <v>#REF!</v>
      </c>
      <c r="J32" s="168" t="e">
        <f ca="1">IF($C32-J$1&lt;År1,0,I31*(1-VLOOKUP($A32,[1]Hugst!$R$5:$W$9,MATCH(ROUNDUP((J$1)/10,0)*10,[1]Hugst!$R$4:$W$4,0))))</f>
        <v>#REF!</v>
      </c>
      <c r="K32" s="168" t="e">
        <f ca="1">IF($C32-K$1&lt;År1,0,J31*(1-VLOOKUP($A32,[1]Hugst!$R$5:$W$9,MATCH(ROUNDUP((K$1)/10,0)*10,[1]Hugst!$R$4:$W$4,0))))</f>
        <v>#REF!</v>
      </c>
      <c r="L32" s="168" t="e">
        <f ca="1">IF($C32-L$1&lt;År1,0,K31*(1-VLOOKUP($A32,[1]Hugst!$R$5:$W$9,MATCH(ROUNDUP((L$1)/10,0)*10,[1]Hugst!$R$4:$W$4,0))))</f>
        <v>#REF!</v>
      </c>
      <c r="M32" s="168" t="e">
        <f ca="1">IF($C32-M$1&lt;År1,0,L31*(1-VLOOKUP($A32,[1]Hugst!$R$5:$W$9,MATCH(ROUNDUP((M$1)/10,0)*10,[1]Hugst!$R$4:$W$4,0))))</f>
        <v>#REF!</v>
      </c>
      <c r="N32" s="168" t="e">
        <f ca="1">IF($C32-N$1&lt;År1,0,M31*(1-VLOOKUP($A32,[1]Hugst!$R$5:$W$9,MATCH(ROUNDUP((N$1)/10,0)*10,[1]Hugst!$R$4:$W$4,0))))</f>
        <v>#REF!</v>
      </c>
      <c r="O32" s="168" t="e">
        <f ca="1">IF($C32-O$1&lt;År1,0,N31*(1-VLOOKUP($A32,[1]Hugst!$R$5:$W$9,MATCH(ROUNDUP((O$1)/10,0)*10,[1]Hugst!$R$4:$W$4,0))))</f>
        <v>#REF!</v>
      </c>
      <c r="P32" s="168" t="e">
        <f ca="1">IF($C32-P$1&lt;År1,0,O31*(1-VLOOKUP($A32,[1]Hugst!$R$5:$W$9,MATCH(ROUNDUP((P$1)/10,0)*10,[1]Hugst!$R$4:$W$4,0))))</f>
        <v>#REF!</v>
      </c>
      <c r="Q32" s="168" t="e">
        <f ca="1">IF($C32-Q$1&lt;År1,0,P31*(1-VLOOKUP($A32,[1]Hugst!$R$5:$W$9,MATCH(ROUNDUP((Q$1)/10,0)*10,[1]Hugst!$R$4:$W$4,0))))</f>
        <v>#REF!</v>
      </c>
      <c r="R32" s="168" t="e">
        <f ca="1">IF($C32-R$1&lt;År1,0,Q31*(1-VLOOKUP($A32,[1]Hugst!$R$5:$W$9,MATCH(ROUNDUP((R$1)/10,0)*10,[1]Hugst!$R$4:$W$4,0))))</f>
        <v>#REF!</v>
      </c>
      <c r="S32" s="168" t="e">
        <f ca="1">IF($C32-S$1&lt;År1,0,R31*(1-VLOOKUP($A32,[1]Hugst!$R$5:$W$9,MATCH(ROUNDUP((S$1)/10,0)*10,[1]Hugst!$R$4:$W$4,0))))</f>
        <v>#REF!</v>
      </c>
      <c r="T32" s="168" t="e">
        <f ca="1">IF($C32-T$1&lt;År1,0,S31*(1-VLOOKUP($A32,[1]Hugst!$R$5:$W$9,MATCH(ROUNDUP((T$1)/10,0)*10,[1]Hugst!$R$4:$W$4,0))))</f>
        <v>#REF!</v>
      </c>
      <c r="U32" s="168" t="e">
        <f ca="1">IF($C32-U$1&lt;År1,0,T31*(1-VLOOKUP($A32,[1]Hugst!$R$5:$W$9,MATCH(ROUNDUP((U$1)/10,0)*10,[1]Hugst!$R$4:$W$4,0))))</f>
        <v>#REF!</v>
      </c>
      <c r="V32" s="168" t="e">
        <f ca="1">IF($C32-V$1&lt;År1,0,U31*(1-VLOOKUP($A32,[1]Hugst!$R$5:$W$9,MATCH(ROUNDUP((V$1)/10,0)*10,[1]Hugst!$R$4:$W$4,0))))</f>
        <v>#REF!</v>
      </c>
      <c r="W32" s="168" t="e">
        <f ca="1">IF($C32-W$1&lt;År1,0,V31*(1-VLOOKUP($A32,[1]Hugst!$R$5:$W$9,MATCH(ROUNDUP((W$1)/10,0)*10,[1]Hugst!$R$4:$W$4,0))))</f>
        <v>#REF!</v>
      </c>
      <c r="X32" s="168" t="e">
        <f ca="1">IF($C32-X$1&lt;År1,0,W31*(1-VLOOKUP($A32,[1]Hugst!$R$5:$W$9,MATCH(ROUNDUP((X$1)/10,0)*10,[1]Hugst!$R$4:$W$4,0))))</f>
        <v>#REF!</v>
      </c>
      <c r="Y32" s="168" t="e">
        <f ca="1">IF($C32-Y$1&lt;År1,0,X31*(1-VLOOKUP($A32,[1]Hugst!$R$5:$W$9,MATCH(ROUNDUP((Y$1)/10,0)*10,[1]Hugst!$R$4:$W$4,0))))</f>
        <v>#REF!</v>
      </c>
      <c r="Z32" s="168" t="e">
        <f ca="1">IF($C32-Z$1&lt;År1,0,Y31*(1-VLOOKUP($A32,[1]Hugst!$R$5:$W$9,MATCH(ROUNDUP((Z$1)/10,0)*10,[1]Hugst!$R$4:$W$4,0))))</f>
        <v>#REF!</v>
      </c>
      <c r="AA32" s="168" t="e">
        <f ca="1">IF($C32-AA$1&lt;År1,0,Z31*(1-VLOOKUP($A32,[1]Hugst!$R$5:$W$9,MATCH(ROUNDUP((AA$1)/10,0)*10,[1]Hugst!$R$4:$W$4,0))))</f>
        <v>#REF!</v>
      </c>
      <c r="AB32" s="168" t="e">
        <f ca="1">IF($C32-AB$1&lt;År1,0,AA31*(1-VLOOKUP($A32,[1]Hugst!$R$5:$W$9,MATCH(ROUNDUP((AB$1)/10,0)*10,[1]Hugst!$R$4:$W$4,0))))</f>
        <v>#REF!</v>
      </c>
      <c r="AC32" s="168" t="e">
        <f ca="1">IF($C32-AC$1&lt;År1,0,AB31*(1-VLOOKUP($A32,[1]Hugst!$R$5:$W$9,MATCH(ROUNDUP((AC$1)/10,0)*10,[1]Hugst!$R$4:$W$4,0))))</f>
        <v>#REF!</v>
      </c>
      <c r="AD32" s="168" t="e">
        <f ca="1">IF($C32-AD$1&lt;År1,0,AC31*(1-VLOOKUP($A32,[1]Hugst!$R$5:$W$9,MATCH(ROUNDUP((AD$1)/10,0)*10,[1]Hugst!$R$4:$W$4,0))))</f>
        <v>#REF!</v>
      </c>
      <c r="AE32" s="168" t="e">
        <f ca="1">IF($C32-AE$1&lt;År1,0,AD31*(1-VLOOKUP($A32,[1]Hugst!$R$5:$W$9,MATCH(ROUNDUP((AE$1)/10,0)*10,[1]Hugst!$R$4:$W$4,0))))</f>
        <v>#REF!</v>
      </c>
      <c r="AF32" s="168" t="e">
        <f ca="1">IF($C32-AF$1&lt;År1,0,AE31*(1-VLOOKUP($A32,[1]Hugst!$R$5:$W$9,MATCH(ROUNDUP((AF$1)/10,0)*10,[1]Hugst!$R$4:$W$4,0))))</f>
        <v>#REF!</v>
      </c>
      <c r="AG32" s="168" t="e">
        <f ca="1">IF($C32-AG$1&lt;År1,0,AF31*(1-VLOOKUP($A32,[1]Hugst!$R$5:$W$9,MATCH(ROUNDUP((AG$1)/10,0)*10,[1]Hugst!$R$4:$W$4,0))))</f>
        <v>#REF!</v>
      </c>
      <c r="AH32" s="168" t="e">
        <f ca="1">IF($C32-AH$1&lt;År1,0,AG31*(1-VLOOKUP($A32,[1]Hugst!$R$5:$W$9,MATCH(ROUNDUP((AH$1)/10,0)*10,[1]Hugst!$R$4:$W$4,0))))</f>
        <v>#REF!</v>
      </c>
      <c r="AI32" s="168" t="e">
        <f ca="1">IF($C32-AI$1&lt;År1,0,AH31*(1-VLOOKUP($A32,[1]Hugst!$R$5:$W$9,MATCH(ROUNDUP((AI$1)/10,0)*10,[1]Hugst!$R$4:$W$4,0))))</f>
        <v>#REF!</v>
      </c>
      <c r="AJ32" s="168" t="e">
        <f ca="1">IF($C32-AJ$1&lt;År1,0,AI31*(1-VLOOKUP($A32,[1]Hugst!$R$5:$W$9,MATCH(ROUNDUP((AJ$1)/10,0)*10,[1]Hugst!$R$4:$W$4,0))))</f>
        <v>#REF!</v>
      </c>
      <c r="AL32" s="168" t="e">
        <f ca="1">SUM(F32:AJ32)</f>
        <v>#REF!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 t="e">
        <f t="shared" ca="1" si="0"/>
        <v>#REF!</v>
      </c>
      <c r="F34" s="168" t="e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#REF!</v>
      </c>
      <c r="G34" s="168" t="e">
        <f ca="1">IF($C34-G$1&lt;År1,0,F33*(1-VLOOKUP($A34,[1]Hugst!$R$5:$W$9,MATCH(ROUNDUP((G$1)/10,0)*10,[1]Hugst!$R$4:$W$4,0))))</f>
        <v>#REF!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 t="e">
        <f t="shared" ca="1" si="0"/>
        <v>#REF!</v>
      </c>
      <c r="F35" s="168" t="e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#REF!</v>
      </c>
      <c r="G35" s="168" t="e">
        <f ca="1">IF($C35-G$1&lt;År1,0,F34*(1-VLOOKUP($A35,[1]Hugst!$R$5:$W$9,MATCH(ROUNDUP((G$1)/10,0)*10,[1]Hugst!$R$4:$W$4,0))))</f>
        <v>#REF!</v>
      </c>
      <c r="H35" s="168" t="e">
        <f ca="1">IF($C35-H$1&lt;År1,0,G34*(1-VLOOKUP($A35,[1]Hugst!$R$5:$W$9,MATCH(ROUNDUP((H$1)/10,0)*10,[1]Hugst!$R$4:$W$4,0))))</f>
        <v>#REF!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 t="e">
        <f t="shared" ca="1" si="0"/>
        <v>#REF!</v>
      </c>
      <c r="F36" s="168" t="e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#REF!</v>
      </c>
      <c r="G36" s="168" t="e">
        <f ca="1">IF($C36-G$1&lt;År1,0,F35*(1-VLOOKUP($A36,[1]Hugst!$R$5:$W$9,MATCH(ROUNDUP((G$1)/10,0)*10,[1]Hugst!$R$4:$W$4,0))))</f>
        <v>#REF!</v>
      </c>
      <c r="H36" s="168" t="e">
        <f ca="1">IF($C36-H$1&lt;År1,0,G35*(1-VLOOKUP($A36,[1]Hugst!$R$5:$W$9,MATCH(ROUNDUP((H$1)/10,0)*10,[1]Hugst!$R$4:$W$4,0))))</f>
        <v>#REF!</v>
      </c>
      <c r="I36" s="168" t="e">
        <f ca="1">IF($C36-I$1&lt;År1,0,H35*(1-VLOOKUP($A36,[1]Hugst!$R$5:$W$9,MATCH(ROUNDUP((I$1)/10,0)*10,[1]Hugst!$R$4:$W$4,0))))</f>
        <v>#REF!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 t="e">
        <f t="shared" ca="1" si="0"/>
        <v>#REF!</v>
      </c>
      <c r="F37" s="168" t="e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#REF!</v>
      </c>
      <c r="G37" s="168" t="e">
        <f ca="1">IF($C37-G$1&lt;År1,0,F36*(1-VLOOKUP($A37,[1]Hugst!$R$5:$W$9,MATCH(ROUNDUP((G$1)/10,0)*10,[1]Hugst!$R$4:$W$4,0))))</f>
        <v>#REF!</v>
      </c>
      <c r="H37" s="168" t="e">
        <f ca="1">IF($C37-H$1&lt;År1,0,G36*(1-VLOOKUP($A37,[1]Hugst!$R$5:$W$9,MATCH(ROUNDUP((H$1)/10,0)*10,[1]Hugst!$R$4:$W$4,0))))</f>
        <v>#REF!</v>
      </c>
      <c r="I37" s="168" t="e">
        <f ca="1">IF($C37-I$1&lt;År1,0,H36*(1-VLOOKUP($A37,[1]Hugst!$R$5:$W$9,MATCH(ROUNDUP((I$1)/10,0)*10,[1]Hugst!$R$4:$W$4,0))))</f>
        <v>#REF!</v>
      </c>
      <c r="J37" s="168" t="e">
        <f ca="1">IF($C37-J$1&lt;År1,0,I36*(1-VLOOKUP($A37,[1]Hugst!$R$5:$W$9,MATCH(ROUNDUP((J$1)/10,0)*10,[1]Hugst!$R$4:$W$4,0))))</f>
        <v>#REF!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 t="e">
        <f t="shared" ca="1" si="0"/>
        <v>#REF!</v>
      </c>
      <c r="F38" s="168" t="e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#REF!</v>
      </c>
      <c r="G38" s="168" t="e">
        <f ca="1">IF($C38-G$1&lt;År1,0,F37*(1-VLOOKUP($A38,[1]Hugst!$R$5:$W$9,MATCH(ROUNDUP((G$1)/10,0)*10,[1]Hugst!$R$4:$W$4,0))))</f>
        <v>#REF!</v>
      </c>
      <c r="H38" s="168" t="e">
        <f ca="1">IF($C38-H$1&lt;År1,0,G37*(1-VLOOKUP($A38,[1]Hugst!$R$5:$W$9,MATCH(ROUNDUP((H$1)/10,0)*10,[1]Hugst!$R$4:$W$4,0))))</f>
        <v>#REF!</v>
      </c>
      <c r="I38" s="168" t="e">
        <f ca="1">IF($C38-I$1&lt;År1,0,H37*(1-VLOOKUP($A38,[1]Hugst!$R$5:$W$9,MATCH(ROUNDUP((I$1)/10,0)*10,[1]Hugst!$R$4:$W$4,0))))</f>
        <v>#REF!</v>
      </c>
      <c r="J38" s="168" t="e">
        <f ca="1">IF($C38-J$1&lt;År1,0,I37*(1-VLOOKUP($A38,[1]Hugst!$R$5:$W$9,MATCH(ROUNDUP((J$1)/10,0)*10,[1]Hugst!$R$4:$W$4,0))))</f>
        <v>#REF!</v>
      </c>
      <c r="K38" s="168" t="e">
        <f ca="1">IF($C38-K$1&lt;År1,0,J37*(1-VLOOKUP($A38,[1]Hugst!$R$5:$W$9,MATCH(ROUNDUP((K$1)/10,0)*10,[1]Hugst!$R$4:$W$4,0))))</f>
        <v>#REF!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 t="e">
        <f t="shared" ca="1" si="0"/>
        <v>#REF!</v>
      </c>
      <c r="F39" s="168" t="e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#REF!</v>
      </c>
      <c r="G39" s="168" t="e">
        <f ca="1">IF($C39-G$1&lt;År1,0,F38*(1-VLOOKUP($A39,[1]Hugst!$R$5:$W$9,MATCH(ROUNDUP((G$1)/10,0)*10,[1]Hugst!$R$4:$W$4,0))))</f>
        <v>#REF!</v>
      </c>
      <c r="H39" s="168" t="e">
        <f ca="1">IF($C39-H$1&lt;År1,0,G38*(1-VLOOKUP($A39,[1]Hugst!$R$5:$W$9,MATCH(ROUNDUP((H$1)/10,0)*10,[1]Hugst!$R$4:$W$4,0))))</f>
        <v>#REF!</v>
      </c>
      <c r="I39" s="168" t="e">
        <f ca="1">IF($C39-I$1&lt;År1,0,H38*(1-VLOOKUP($A39,[1]Hugst!$R$5:$W$9,MATCH(ROUNDUP((I$1)/10,0)*10,[1]Hugst!$R$4:$W$4,0))))</f>
        <v>#REF!</v>
      </c>
      <c r="J39" s="168" t="e">
        <f ca="1">IF($C39-J$1&lt;År1,0,I38*(1-VLOOKUP($A39,[1]Hugst!$R$5:$W$9,MATCH(ROUNDUP((J$1)/10,0)*10,[1]Hugst!$R$4:$W$4,0))))</f>
        <v>#REF!</v>
      </c>
      <c r="K39" s="168" t="e">
        <f ca="1">IF($C39-K$1&lt;År1,0,J38*(1-VLOOKUP($A39,[1]Hugst!$R$5:$W$9,MATCH(ROUNDUP((K$1)/10,0)*10,[1]Hugst!$R$4:$W$4,0))))</f>
        <v>#REF!</v>
      </c>
      <c r="L39" s="168" t="e">
        <f ca="1">IF($C39-L$1&lt;År1,0,K38*(1-VLOOKUP($A39,[1]Hugst!$R$5:$W$9,MATCH(ROUNDUP((L$1)/10,0)*10,[1]Hugst!$R$4:$W$4,0))))</f>
        <v>#REF!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 t="e">
        <f t="shared" ca="1" si="0"/>
        <v>#REF!</v>
      </c>
      <c r="F40" s="168" t="e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#REF!</v>
      </c>
      <c r="G40" s="168" t="e">
        <f ca="1">IF($C40-G$1&lt;År1,0,F39*(1-VLOOKUP($A40,[1]Hugst!$R$5:$W$9,MATCH(ROUNDUP((G$1)/10,0)*10,[1]Hugst!$R$4:$W$4,0))))</f>
        <v>#REF!</v>
      </c>
      <c r="H40" s="168" t="e">
        <f ca="1">IF($C40-H$1&lt;År1,0,G39*(1-VLOOKUP($A40,[1]Hugst!$R$5:$W$9,MATCH(ROUNDUP((H$1)/10,0)*10,[1]Hugst!$R$4:$W$4,0))))</f>
        <v>#REF!</v>
      </c>
      <c r="I40" s="168" t="e">
        <f ca="1">IF($C40-I$1&lt;År1,0,H39*(1-VLOOKUP($A40,[1]Hugst!$R$5:$W$9,MATCH(ROUNDUP((I$1)/10,0)*10,[1]Hugst!$R$4:$W$4,0))))</f>
        <v>#REF!</v>
      </c>
      <c r="J40" s="168" t="e">
        <f ca="1">IF($C40-J$1&lt;År1,0,I39*(1-VLOOKUP($A40,[1]Hugst!$R$5:$W$9,MATCH(ROUNDUP((J$1)/10,0)*10,[1]Hugst!$R$4:$W$4,0))))</f>
        <v>#REF!</v>
      </c>
      <c r="K40" s="168" t="e">
        <f ca="1">IF($C40-K$1&lt;År1,0,J39*(1-VLOOKUP($A40,[1]Hugst!$R$5:$W$9,MATCH(ROUNDUP((K$1)/10,0)*10,[1]Hugst!$R$4:$W$4,0))))</f>
        <v>#REF!</v>
      </c>
      <c r="L40" s="168" t="e">
        <f ca="1">IF($C40-L$1&lt;År1,0,K39*(1-VLOOKUP($A40,[1]Hugst!$R$5:$W$9,MATCH(ROUNDUP((L$1)/10,0)*10,[1]Hugst!$R$4:$W$4,0))))</f>
        <v>#REF!</v>
      </c>
      <c r="M40" s="168" t="e">
        <f ca="1">IF($C40-M$1&lt;År1,0,L39*(1-VLOOKUP($A40,[1]Hugst!$R$5:$W$9,MATCH(ROUNDUP((M$1)/10,0)*10,[1]Hugst!$R$4:$W$4,0))))</f>
        <v>#REF!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 t="e">
        <f t="shared" ca="1" si="0"/>
        <v>#REF!</v>
      </c>
      <c r="F41" s="168" t="e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#REF!</v>
      </c>
      <c r="G41" s="168" t="e">
        <f ca="1">IF($C41-G$1&lt;År1,0,F40*(1-VLOOKUP($A41,[1]Hugst!$R$5:$W$9,MATCH(ROUNDUP((G$1)/10,0)*10,[1]Hugst!$R$4:$W$4,0))))</f>
        <v>#REF!</v>
      </c>
      <c r="H41" s="168" t="e">
        <f ca="1">IF($C41-H$1&lt;År1,0,G40*(1-VLOOKUP($A41,[1]Hugst!$R$5:$W$9,MATCH(ROUNDUP((H$1)/10,0)*10,[1]Hugst!$R$4:$W$4,0))))</f>
        <v>#REF!</v>
      </c>
      <c r="I41" s="168" t="e">
        <f ca="1">IF($C41-I$1&lt;År1,0,H40*(1-VLOOKUP($A41,[1]Hugst!$R$5:$W$9,MATCH(ROUNDUP((I$1)/10,0)*10,[1]Hugst!$R$4:$W$4,0))))</f>
        <v>#REF!</v>
      </c>
      <c r="J41" s="168" t="e">
        <f ca="1">IF($C41-J$1&lt;År1,0,I40*(1-VLOOKUP($A41,[1]Hugst!$R$5:$W$9,MATCH(ROUNDUP((J$1)/10,0)*10,[1]Hugst!$R$4:$W$4,0))))</f>
        <v>#REF!</v>
      </c>
      <c r="K41" s="168" t="e">
        <f ca="1">IF($C41-K$1&lt;År1,0,J40*(1-VLOOKUP($A41,[1]Hugst!$R$5:$W$9,MATCH(ROUNDUP((K$1)/10,0)*10,[1]Hugst!$R$4:$W$4,0))))</f>
        <v>#REF!</v>
      </c>
      <c r="L41" s="168" t="e">
        <f ca="1">IF($C41-L$1&lt;År1,0,K40*(1-VLOOKUP($A41,[1]Hugst!$R$5:$W$9,MATCH(ROUNDUP((L$1)/10,0)*10,[1]Hugst!$R$4:$W$4,0))))</f>
        <v>#REF!</v>
      </c>
      <c r="M41" s="168" t="e">
        <f ca="1">IF($C41-M$1&lt;År1,0,L40*(1-VLOOKUP($A41,[1]Hugst!$R$5:$W$9,MATCH(ROUNDUP((M$1)/10,0)*10,[1]Hugst!$R$4:$W$4,0))))</f>
        <v>#REF!</v>
      </c>
      <c r="N41" s="168" t="e">
        <f ca="1">IF($C41-N$1&lt;År1,0,M40*(1-VLOOKUP($A41,[1]Hugst!$R$5:$W$9,MATCH(ROUNDUP((N$1)/10,0)*10,[1]Hugst!$R$4:$W$4,0))))</f>
        <v>#REF!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 t="e">
        <f t="shared" ca="1" si="0"/>
        <v>#REF!</v>
      </c>
      <c r="F42" s="168" t="e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#REF!</v>
      </c>
      <c r="G42" s="168" t="e">
        <f ca="1">IF($C42-G$1&lt;År1,0,F41*(1-VLOOKUP($A42,[1]Hugst!$R$5:$W$9,MATCH(ROUNDUP((G$1)/10,0)*10,[1]Hugst!$R$4:$W$4,0))))</f>
        <v>#REF!</v>
      </c>
      <c r="H42" s="168" t="e">
        <f ca="1">IF($C42-H$1&lt;År1,0,G41*(1-VLOOKUP($A42,[1]Hugst!$R$5:$W$9,MATCH(ROUNDUP((H$1)/10,0)*10,[1]Hugst!$R$4:$W$4,0))))</f>
        <v>#REF!</v>
      </c>
      <c r="I42" s="168" t="e">
        <f ca="1">IF($C42-I$1&lt;År1,0,H41*(1-VLOOKUP($A42,[1]Hugst!$R$5:$W$9,MATCH(ROUNDUP((I$1)/10,0)*10,[1]Hugst!$R$4:$W$4,0))))</f>
        <v>#REF!</v>
      </c>
      <c r="J42" s="168" t="e">
        <f ca="1">IF($C42-J$1&lt;År1,0,I41*(1-VLOOKUP($A42,[1]Hugst!$R$5:$W$9,MATCH(ROUNDUP((J$1)/10,0)*10,[1]Hugst!$R$4:$W$4,0))))</f>
        <v>#REF!</v>
      </c>
      <c r="K42" s="168" t="e">
        <f ca="1">IF($C42-K$1&lt;År1,0,J41*(1-VLOOKUP($A42,[1]Hugst!$R$5:$W$9,MATCH(ROUNDUP((K$1)/10,0)*10,[1]Hugst!$R$4:$W$4,0))))</f>
        <v>#REF!</v>
      </c>
      <c r="L42" s="168" t="e">
        <f ca="1">IF($C42-L$1&lt;År1,0,K41*(1-VLOOKUP($A42,[1]Hugst!$R$5:$W$9,MATCH(ROUNDUP((L$1)/10,0)*10,[1]Hugst!$R$4:$W$4,0))))</f>
        <v>#REF!</v>
      </c>
      <c r="M42" s="168" t="e">
        <f ca="1">IF($C42-M$1&lt;År1,0,L41*(1-VLOOKUP($A42,[1]Hugst!$R$5:$W$9,MATCH(ROUNDUP((M$1)/10,0)*10,[1]Hugst!$R$4:$W$4,0))))</f>
        <v>#REF!</v>
      </c>
      <c r="N42" s="168" t="e">
        <f ca="1">IF($C42-N$1&lt;År1,0,M41*(1-VLOOKUP($A42,[1]Hugst!$R$5:$W$9,MATCH(ROUNDUP((N$1)/10,0)*10,[1]Hugst!$R$4:$W$4,0))))</f>
        <v>#REF!</v>
      </c>
      <c r="O42" s="168" t="e">
        <f ca="1">IF($C42-O$1&lt;År1,0,N41*(1-VLOOKUP($A42,[1]Hugst!$R$5:$W$9,MATCH(ROUNDUP((O$1)/10,0)*10,[1]Hugst!$R$4:$W$4,0))))</f>
        <v>#REF!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 t="e">
        <f t="shared" ca="1" si="0"/>
        <v>#REF!</v>
      </c>
      <c r="F43" s="168" t="e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#REF!</v>
      </c>
      <c r="G43" s="168" t="e">
        <f ca="1">IF($C43-G$1&lt;År1,0,F42*(1-VLOOKUP($A43,[1]Hugst!$R$5:$W$9,MATCH(ROUNDUP((G$1)/10,0)*10,[1]Hugst!$R$4:$W$4,0))))</f>
        <v>#REF!</v>
      </c>
      <c r="H43" s="168" t="e">
        <f ca="1">IF($C43-H$1&lt;År1,0,G42*(1-VLOOKUP($A43,[1]Hugst!$R$5:$W$9,MATCH(ROUNDUP((H$1)/10,0)*10,[1]Hugst!$R$4:$W$4,0))))</f>
        <v>#REF!</v>
      </c>
      <c r="I43" s="168" t="e">
        <f ca="1">IF($C43-I$1&lt;År1,0,H42*(1-VLOOKUP($A43,[1]Hugst!$R$5:$W$9,MATCH(ROUNDUP((I$1)/10,0)*10,[1]Hugst!$R$4:$W$4,0))))</f>
        <v>#REF!</v>
      </c>
      <c r="J43" s="168" t="e">
        <f ca="1">IF($C43-J$1&lt;År1,0,I42*(1-VLOOKUP($A43,[1]Hugst!$R$5:$W$9,MATCH(ROUNDUP((J$1)/10,0)*10,[1]Hugst!$R$4:$W$4,0))))</f>
        <v>#REF!</v>
      </c>
      <c r="K43" s="168" t="e">
        <f ca="1">IF($C43-K$1&lt;År1,0,J42*(1-VLOOKUP($A43,[1]Hugst!$R$5:$W$9,MATCH(ROUNDUP((K$1)/10,0)*10,[1]Hugst!$R$4:$W$4,0))))</f>
        <v>#REF!</v>
      </c>
      <c r="L43" s="168" t="e">
        <f ca="1">IF($C43-L$1&lt;År1,0,K42*(1-VLOOKUP($A43,[1]Hugst!$R$5:$W$9,MATCH(ROUNDUP((L$1)/10,0)*10,[1]Hugst!$R$4:$W$4,0))))</f>
        <v>#REF!</v>
      </c>
      <c r="M43" s="168" t="e">
        <f ca="1">IF($C43-M$1&lt;År1,0,L42*(1-VLOOKUP($A43,[1]Hugst!$R$5:$W$9,MATCH(ROUNDUP((M$1)/10,0)*10,[1]Hugst!$R$4:$W$4,0))))</f>
        <v>#REF!</v>
      </c>
      <c r="N43" s="168" t="e">
        <f ca="1">IF($C43-N$1&lt;År1,0,M42*(1-VLOOKUP($A43,[1]Hugst!$R$5:$W$9,MATCH(ROUNDUP((N$1)/10,0)*10,[1]Hugst!$R$4:$W$4,0))))</f>
        <v>#REF!</v>
      </c>
      <c r="O43" s="168" t="e">
        <f ca="1">IF($C43-O$1&lt;År1,0,N42*(1-VLOOKUP($A43,[1]Hugst!$R$5:$W$9,MATCH(ROUNDUP((O$1)/10,0)*10,[1]Hugst!$R$4:$W$4,0))))</f>
        <v>#REF!</v>
      </c>
      <c r="P43" s="168" t="e">
        <f ca="1">IF($C43-P$1&lt;År1,0,O42*(1-VLOOKUP($A43,[1]Hugst!$R$5:$W$9,MATCH(ROUNDUP((P$1)/10,0)*10,[1]Hugst!$R$4:$W$4,0))))</f>
        <v>#REF!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8" t="e">
        <f t="shared" ca="1" si="0"/>
        <v>#REF!</v>
      </c>
      <c r="F44" s="168" t="e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#REF!</v>
      </c>
      <c r="G44" s="168" t="e">
        <f ca="1">IF($C44-G$1&lt;År1,0,F43*(1-VLOOKUP($A44,[1]Hugst!$R$5:$W$9,MATCH(ROUNDUP((G$1)/10,0)*10,[1]Hugst!$R$4:$W$4,0))))</f>
        <v>#REF!</v>
      </c>
      <c r="H44" s="168" t="e">
        <f ca="1">IF($C44-H$1&lt;År1,0,G43*(1-VLOOKUP($A44,[1]Hugst!$R$5:$W$9,MATCH(ROUNDUP((H$1)/10,0)*10,[1]Hugst!$R$4:$W$4,0))))</f>
        <v>#REF!</v>
      </c>
      <c r="I44" s="168" t="e">
        <f ca="1">IF($C44-I$1&lt;År1,0,H43*(1-VLOOKUP($A44,[1]Hugst!$R$5:$W$9,MATCH(ROUNDUP((I$1)/10,0)*10,[1]Hugst!$R$4:$W$4,0))))</f>
        <v>#REF!</v>
      </c>
      <c r="J44" s="168" t="e">
        <f ca="1">IF($C44-J$1&lt;År1,0,I43*(1-VLOOKUP($A44,[1]Hugst!$R$5:$W$9,MATCH(ROUNDUP((J$1)/10,0)*10,[1]Hugst!$R$4:$W$4,0))))</f>
        <v>#REF!</v>
      </c>
      <c r="K44" s="168" t="e">
        <f ca="1">IF($C44-K$1&lt;År1,0,J43*(1-VLOOKUP($A44,[1]Hugst!$R$5:$W$9,MATCH(ROUNDUP((K$1)/10,0)*10,[1]Hugst!$R$4:$W$4,0))))</f>
        <v>#REF!</v>
      </c>
      <c r="L44" s="168" t="e">
        <f ca="1">IF($C44-L$1&lt;År1,0,K43*(1-VLOOKUP($A44,[1]Hugst!$R$5:$W$9,MATCH(ROUNDUP((L$1)/10,0)*10,[1]Hugst!$R$4:$W$4,0))))</f>
        <v>#REF!</v>
      </c>
      <c r="M44" s="168" t="e">
        <f ca="1">IF($C44-M$1&lt;År1,0,L43*(1-VLOOKUP($A44,[1]Hugst!$R$5:$W$9,MATCH(ROUNDUP((M$1)/10,0)*10,[1]Hugst!$R$4:$W$4,0))))</f>
        <v>#REF!</v>
      </c>
      <c r="N44" s="168" t="e">
        <f ca="1">IF($C44-N$1&lt;År1,0,M43*(1-VLOOKUP($A44,[1]Hugst!$R$5:$W$9,MATCH(ROUNDUP((N$1)/10,0)*10,[1]Hugst!$R$4:$W$4,0))))</f>
        <v>#REF!</v>
      </c>
      <c r="O44" s="168" t="e">
        <f ca="1">IF($C44-O$1&lt;År1,0,N43*(1-VLOOKUP($A44,[1]Hugst!$R$5:$W$9,MATCH(ROUNDUP((O$1)/10,0)*10,[1]Hugst!$R$4:$W$4,0))))</f>
        <v>#REF!</v>
      </c>
      <c r="P44" s="168" t="e">
        <f ca="1">IF($C44-P$1&lt;År1,0,O43*(1-VLOOKUP($A44,[1]Hugst!$R$5:$W$9,MATCH(ROUNDUP((P$1)/10,0)*10,[1]Hugst!$R$4:$W$4,0))))</f>
        <v>#REF!</v>
      </c>
      <c r="Q44" s="168" t="e">
        <f ca="1">IF($C44-Q$1&lt;År1,0,P43*(1-VLOOKUP($A44,[1]Hugst!$R$5:$W$9,MATCH(ROUNDUP((Q$1)/10,0)*10,[1]Hugst!$R$4:$W$4,0))))</f>
        <v>#REF!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8" t="e">
        <f t="shared" ca="1" si="0"/>
        <v>#REF!</v>
      </c>
      <c r="F45" s="168" t="e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#REF!</v>
      </c>
      <c r="G45" s="168" t="e">
        <f ca="1">IF($C45-G$1&lt;År1,0,F44*(1-VLOOKUP($A45,[1]Hugst!$R$5:$W$9,MATCH(ROUNDUP((G$1)/10,0)*10,[1]Hugst!$R$4:$W$4,0))))</f>
        <v>#REF!</v>
      </c>
      <c r="H45" s="168" t="e">
        <f ca="1">IF($C45-H$1&lt;År1,0,G44*(1-VLOOKUP($A45,[1]Hugst!$R$5:$W$9,MATCH(ROUNDUP((H$1)/10,0)*10,[1]Hugst!$R$4:$W$4,0))))</f>
        <v>#REF!</v>
      </c>
      <c r="I45" s="168" t="e">
        <f ca="1">IF($C45-I$1&lt;År1,0,H44*(1-VLOOKUP($A45,[1]Hugst!$R$5:$W$9,MATCH(ROUNDUP((I$1)/10,0)*10,[1]Hugst!$R$4:$W$4,0))))</f>
        <v>#REF!</v>
      </c>
      <c r="J45" s="168" t="e">
        <f ca="1">IF($C45-J$1&lt;År1,0,I44*(1-VLOOKUP($A45,[1]Hugst!$R$5:$W$9,MATCH(ROUNDUP((J$1)/10,0)*10,[1]Hugst!$R$4:$W$4,0))))</f>
        <v>#REF!</v>
      </c>
      <c r="K45" s="168" t="e">
        <f ca="1">IF($C45-K$1&lt;År1,0,J44*(1-VLOOKUP($A45,[1]Hugst!$R$5:$W$9,MATCH(ROUNDUP((K$1)/10,0)*10,[1]Hugst!$R$4:$W$4,0))))</f>
        <v>#REF!</v>
      </c>
      <c r="L45" s="168" t="e">
        <f ca="1">IF($C45-L$1&lt;År1,0,K44*(1-VLOOKUP($A45,[1]Hugst!$R$5:$W$9,MATCH(ROUNDUP((L$1)/10,0)*10,[1]Hugst!$R$4:$W$4,0))))</f>
        <v>#REF!</v>
      </c>
      <c r="M45" s="168" t="e">
        <f ca="1">IF($C45-M$1&lt;År1,0,L44*(1-VLOOKUP($A45,[1]Hugst!$R$5:$W$9,MATCH(ROUNDUP((M$1)/10,0)*10,[1]Hugst!$R$4:$W$4,0))))</f>
        <v>#REF!</v>
      </c>
      <c r="N45" s="168" t="e">
        <f ca="1">IF($C45-N$1&lt;År1,0,M44*(1-VLOOKUP($A45,[1]Hugst!$R$5:$W$9,MATCH(ROUNDUP((N$1)/10,0)*10,[1]Hugst!$R$4:$W$4,0))))</f>
        <v>#REF!</v>
      </c>
      <c r="O45" s="168" t="e">
        <f ca="1">IF($C45-O$1&lt;År1,0,N44*(1-VLOOKUP($A45,[1]Hugst!$R$5:$W$9,MATCH(ROUNDUP((O$1)/10,0)*10,[1]Hugst!$R$4:$W$4,0))))</f>
        <v>#REF!</v>
      </c>
      <c r="P45" s="168" t="e">
        <f ca="1">IF($C45-P$1&lt;År1,0,O44*(1-VLOOKUP($A45,[1]Hugst!$R$5:$W$9,MATCH(ROUNDUP((P$1)/10,0)*10,[1]Hugst!$R$4:$W$4,0))))</f>
        <v>#REF!</v>
      </c>
      <c r="Q45" s="168" t="e">
        <f ca="1">IF($C45-Q$1&lt;År1,0,P44*(1-VLOOKUP($A45,[1]Hugst!$R$5:$W$9,MATCH(ROUNDUP((Q$1)/10,0)*10,[1]Hugst!$R$4:$W$4,0))))</f>
        <v>#REF!</v>
      </c>
      <c r="R45" s="168" t="e">
        <f ca="1">IF($C45-R$1&lt;År1,0,Q44*(1-VLOOKUP($A45,[1]Hugst!$R$5:$W$9,MATCH(ROUNDUP((R$1)/10,0)*10,[1]Hugst!$R$4:$W$4,0))))</f>
        <v>#REF!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8" t="e">
        <f t="shared" ca="1" si="0"/>
        <v>#REF!</v>
      </c>
      <c r="F46" s="168" t="e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#REF!</v>
      </c>
      <c r="G46" s="168" t="e">
        <f ca="1">IF($C46-G$1&lt;År1,0,F45*(1-VLOOKUP($A46,[1]Hugst!$R$5:$W$9,MATCH(ROUNDUP((G$1)/10,0)*10,[1]Hugst!$R$4:$W$4,0))))</f>
        <v>#REF!</v>
      </c>
      <c r="H46" s="168" t="e">
        <f ca="1">IF($C46-H$1&lt;År1,0,G45*(1-VLOOKUP($A46,[1]Hugst!$R$5:$W$9,MATCH(ROUNDUP((H$1)/10,0)*10,[1]Hugst!$R$4:$W$4,0))))</f>
        <v>#REF!</v>
      </c>
      <c r="I46" s="168" t="e">
        <f ca="1">IF($C46-I$1&lt;År1,0,H45*(1-VLOOKUP($A46,[1]Hugst!$R$5:$W$9,MATCH(ROUNDUP((I$1)/10,0)*10,[1]Hugst!$R$4:$W$4,0))))</f>
        <v>#REF!</v>
      </c>
      <c r="J46" s="168" t="e">
        <f ca="1">IF($C46-J$1&lt;År1,0,I45*(1-VLOOKUP($A46,[1]Hugst!$R$5:$W$9,MATCH(ROUNDUP((J$1)/10,0)*10,[1]Hugst!$R$4:$W$4,0))))</f>
        <v>#REF!</v>
      </c>
      <c r="K46" s="168" t="e">
        <f ca="1">IF($C46-K$1&lt;År1,0,J45*(1-VLOOKUP($A46,[1]Hugst!$R$5:$W$9,MATCH(ROUNDUP((K$1)/10,0)*10,[1]Hugst!$R$4:$W$4,0))))</f>
        <v>#REF!</v>
      </c>
      <c r="L46" s="168" t="e">
        <f ca="1">IF($C46-L$1&lt;År1,0,K45*(1-VLOOKUP($A46,[1]Hugst!$R$5:$W$9,MATCH(ROUNDUP((L$1)/10,0)*10,[1]Hugst!$R$4:$W$4,0))))</f>
        <v>#REF!</v>
      </c>
      <c r="M46" s="168" t="e">
        <f ca="1">IF($C46-M$1&lt;År1,0,L45*(1-VLOOKUP($A46,[1]Hugst!$R$5:$W$9,MATCH(ROUNDUP((M$1)/10,0)*10,[1]Hugst!$R$4:$W$4,0))))</f>
        <v>#REF!</v>
      </c>
      <c r="N46" s="168" t="e">
        <f ca="1">IF($C46-N$1&lt;År1,0,M45*(1-VLOOKUP($A46,[1]Hugst!$R$5:$W$9,MATCH(ROUNDUP((N$1)/10,0)*10,[1]Hugst!$R$4:$W$4,0))))</f>
        <v>#REF!</v>
      </c>
      <c r="O46" s="168" t="e">
        <f ca="1">IF($C46-O$1&lt;År1,0,N45*(1-VLOOKUP($A46,[1]Hugst!$R$5:$W$9,MATCH(ROUNDUP((O$1)/10,0)*10,[1]Hugst!$R$4:$W$4,0))))</f>
        <v>#REF!</v>
      </c>
      <c r="P46" s="168" t="e">
        <f ca="1">IF($C46-P$1&lt;År1,0,O45*(1-VLOOKUP($A46,[1]Hugst!$R$5:$W$9,MATCH(ROUNDUP((P$1)/10,0)*10,[1]Hugst!$R$4:$W$4,0))))</f>
        <v>#REF!</v>
      </c>
      <c r="Q46" s="168" t="e">
        <f ca="1">IF($C46-Q$1&lt;År1,0,P45*(1-VLOOKUP($A46,[1]Hugst!$R$5:$W$9,MATCH(ROUNDUP((Q$1)/10,0)*10,[1]Hugst!$R$4:$W$4,0))))</f>
        <v>#REF!</v>
      </c>
      <c r="R46" s="168" t="e">
        <f ca="1">IF($C46-R$1&lt;År1,0,Q45*(1-VLOOKUP($A46,[1]Hugst!$R$5:$W$9,MATCH(ROUNDUP((R$1)/10,0)*10,[1]Hugst!$R$4:$W$4,0))))</f>
        <v>#REF!</v>
      </c>
      <c r="S46" s="168" t="e">
        <f ca="1">IF($C46-S$1&lt;År1,0,R45*(1-VLOOKUP($A46,[1]Hugst!$R$5:$W$9,MATCH(ROUNDUP((S$1)/10,0)*10,[1]Hugst!$R$4:$W$4,0))))</f>
        <v>#REF!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8" t="e">
        <f t="shared" ca="1" si="0"/>
        <v>#REF!</v>
      </c>
      <c r="F47" s="168" t="e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#REF!</v>
      </c>
      <c r="G47" s="168" t="e">
        <f ca="1">IF($C47-G$1&lt;År1,0,F46*(1-VLOOKUP($A47,[1]Hugst!$R$5:$W$9,MATCH(ROUNDUP((G$1)/10,0)*10,[1]Hugst!$R$4:$W$4,0))))</f>
        <v>#REF!</v>
      </c>
      <c r="H47" s="168" t="e">
        <f ca="1">IF($C47-H$1&lt;År1,0,G46*(1-VLOOKUP($A47,[1]Hugst!$R$5:$W$9,MATCH(ROUNDUP((H$1)/10,0)*10,[1]Hugst!$R$4:$W$4,0))))</f>
        <v>#REF!</v>
      </c>
      <c r="I47" s="168" t="e">
        <f ca="1">IF($C47-I$1&lt;År1,0,H46*(1-VLOOKUP($A47,[1]Hugst!$R$5:$W$9,MATCH(ROUNDUP((I$1)/10,0)*10,[1]Hugst!$R$4:$W$4,0))))</f>
        <v>#REF!</v>
      </c>
      <c r="J47" s="168" t="e">
        <f ca="1">IF($C47-J$1&lt;År1,0,I46*(1-VLOOKUP($A47,[1]Hugst!$R$5:$W$9,MATCH(ROUNDUP((J$1)/10,0)*10,[1]Hugst!$R$4:$W$4,0))))</f>
        <v>#REF!</v>
      </c>
      <c r="K47" s="168" t="e">
        <f ca="1">IF($C47-K$1&lt;År1,0,J46*(1-VLOOKUP($A47,[1]Hugst!$R$5:$W$9,MATCH(ROUNDUP((K$1)/10,0)*10,[1]Hugst!$R$4:$W$4,0))))</f>
        <v>#REF!</v>
      </c>
      <c r="L47" s="168" t="e">
        <f ca="1">IF($C47-L$1&lt;År1,0,K46*(1-VLOOKUP($A47,[1]Hugst!$R$5:$W$9,MATCH(ROUNDUP((L$1)/10,0)*10,[1]Hugst!$R$4:$W$4,0))))</f>
        <v>#REF!</v>
      </c>
      <c r="M47" s="168" t="e">
        <f ca="1">IF($C47-M$1&lt;År1,0,L46*(1-VLOOKUP($A47,[1]Hugst!$R$5:$W$9,MATCH(ROUNDUP((M$1)/10,0)*10,[1]Hugst!$R$4:$W$4,0))))</f>
        <v>#REF!</v>
      </c>
      <c r="N47" s="168" t="e">
        <f ca="1">IF($C47-N$1&lt;År1,0,M46*(1-VLOOKUP($A47,[1]Hugst!$R$5:$W$9,MATCH(ROUNDUP((N$1)/10,0)*10,[1]Hugst!$R$4:$W$4,0))))</f>
        <v>#REF!</v>
      </c>
      <c r="O47" s="168" t="e">
        <f ca="1">IF($C47-O$1&lt;År1,0,N46*(1-VLOOKUP($A47,[1]Hugst!$R$5:$W$9,MATCH(ROUNDUP((O$1)/10,0)*10,[1]Hugst!$R$4:$W$4,0))))</f>
        <v>#REF!</v>
      </c>
      <c r="P47" s="168" t="e">
        <f ca="1">IF($C47-P$1&lt;År1,0,O46*(1-VLOOKUP($A47,[1]Hugst!$R$5:$W$9,MATCH(ROUNDUP((P$1)/10,0)*10,[1]Hugst!$R$4:$W$4,0))))</f>
        <v>#REF!</v>
      </c>
      <c r="Q47" s="168" t="e">
        <f ca="1">IF($C47-Q$1&lt;År1,0,P46*(1-VLOOKUP($A47,[1]Hugst!$R$5:$W$9,MATCH(ROUNDUP((Q$1)/10,0)*10,[1]Hugst!$R$4:$W$4,0))))</f>
        <v>#REF!</v>
      </c>
      <c r="R47" s="168" t="e">
        <f ca="1">IF($C47-R$1&lt;År1,0,Q46*(1-VLOOKUP($A47,[1]Hugst!$R$5:$W$9,MATCH(ROUNDUP((R$1)/10,0)*10,[1]Hugst!$R$4:$W$4,0))))</f>
        <v>#REF!</v>
      </c>
      <c r="S47" s="168" t="e">
        <f ca="1">IF($C47-S$1&lt;År1,0,R46*(1-VLOOKUP($A47,[1]Hugst!$R$5:$W$9,MATCH(ROUNDUP((S$1)/10,0)*10,[1]Hugst!$R$4:$W$4,0))))</f>
        <v>#REF!</v>
      </c>
      <c r="T47" s="168" t="e">
        <f ca="1">IF($C47-T$1&lt;År1,0,S46*(1-VLOOKUP($A47,[1]Hugst!$R$5:$W$9,MATCH(ROUNDUP((T$1)/10,0)*10,[1]Hugst!$R$4:$W$4,0))))</f>
        <v>#REF!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8" t="e">
        <f t="shared" ca="1" si="0"/>
        <v>#REF!</v>
      </c>
      <c r="F48" s="168" t="e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#REF!</v>
      </c>
      <c r="G48" s="168" t="e">
        <f ca="1">IF($C48-G$1&lt;År1,0,F47*(1-VLOOKUP($A48,[1]Hugst!$R$5:$W$9,MATCH(ROUNDUP((G$1)/10,0)*10,[1]Hugst!$R$4:$W$4,0))))</f>
        <v>#REF!</v>
      </c>
      <c r="H48" s="168" t="e">
        <f ca="1">IF($C48-H$1&lt;År1,0,G47*(1-VLOOKUP($A48,[1]Hugst!$R$5:$W$9,MATCH(ROUNDUP((H$1)/10,0)*10,[1]Hugst!$R$4:$W$4,0))))</f>
        <v>#REF!</v>
      </c>
      <c r="I48" s="168" t="e">
        <f ca="1">IF($C48-I$1&lt;År1,0,H47*(1-VLOOKUP($A48,[1]Hugst!$R$5:$W$9,MATCH(ROUNDUP((I$1)/10,0)*10,[1]Hugst!$R$4:$W$4,0))))</f>
        <v>#REF!</v>
      </c>
      <c r="J48" s="168" t="e">
        <f ca="1">IF($C48-J$1&lt;År1,0,I47*(1-VLOOKUP($A48,[1]Hugst!$R$5:$W$9,MATCH(ROUNDUP((J$1)/10,0)*10,[1]Hugst!$R$4:$W$4,0))))</f>
        <v>#REF!</v>
      </c>
      <c r="K48" s="168" t="e">
        <f ca="1">IF($C48-K$1&lt;År1,0,J47*(1-VLOOKUP($A48,[1]Hugst!$R$5:$W$9,MATCH(ROUNDUP((K$1)/10,0)*10,[1]Hugst!$R$4:$W$4,0))))</f>
        <v>#REF!</v>
      </c>
      <c r="L48" s="168" t="e">
        <f ca="1">IF($C48-L$1&lt;År1,0,K47*(1-VLOOKUP($A48,[1]Hugst!$R$5:$W$9,MATCH(ROUNDUP((L$1)/10,0)*10,[1]Hugst!$R$4:$W$4,0))))</f>
        <v>#REF!</v>
      </c>
      <c r="M48" s="168" t="e">
        <f ca="1">IF($C48-M$1&lt;År1,0,L47*(1-VLOOKUP($A48,[1]Hugst!$R$5:$W$9,MATCH(ROUNDUP((M$1)/10,0)*10,[1]Hugst!$R$4:$W$4,0))))</f>
        <v>#REF!</v>
      </c>
      <c r="N48" s="168" t="e">
        <f ca="1">IF($C48-N$1&lt;År1,0,M47*(1-VLOOKUP($A48,[1]Hugst!$R$5:$W$9,MATCH(ROUNDUP((N$1)/10,0)*10,[1]Hugst!$R$4:$W$4,0))))</f>
        <v>#REF!</v>
      </c>
      <c r="O48" s="168" t="e">
        <f ca="1">IF($C48-O$1&lt;År1,0,N47*(1-VLOOKUP($A48,[1]Hugst!$R$5:$W$9,MATCH(ROUNDUP((O$1)/10,0)*10,[1]Hugst!$R$4:$W$4,0))))</f>
        <v>#REF!</v>
      </c>
      <c r="P48" s="168" t="e">
        <f ca="1">IF($C48-P$1&lt;År1,0,O47*(1-VLOOKUP($A48,[1]Hugst!$R$5:$W$9,MATCH(ROUNDUP((P$1)/10,0)*10,[1]Hugst!$R$4:$W$4,0))))</f>
        <v>#REF!</v>
      </c>
      <c r="Q48" s="168" t="e">
        <f ca="1">IF($C48-Q$1&lt;År1,0,P47*(1-VLOOKUP($A48,[1]Hugst!$R$5:$W$9,MATCH(ROUNDUP((Q$1)/10,0)*10,[1]Hugst!$R$4:$W$4,0))))</f>
        <v>#REF!</v>
      </c>
      <c r="R48" s="168" t="e">
        <f ca="1">IF($C48-R$1&lt;År1,0,Q47*(1-VLOOKUP($A48,[1]Hugst!$R$5:$W$9,MATCH(ROUNDUP((R$1)/10,0)*10,[1]Hugst!$R$4:$W$4,0))))</f>
        <v>#REF!</v>
      </c>
      <c r="S48" s="168" t="e">
        <f ca="1">IF($C48-S$1&lt;År1,0,R47*(1-VLOOKUP($A48,[1]Hugst!$R$5:$W$9,MATCH(ROUNDUP((S$1)/10,0)*10,[1]Hugst!$R$4:$W$4,0))))</f>
        <v>#REF!</v>
      </c>
      <c r="T48" s="168" t="e">
        <f ca="1">IF($C48-T$1&lt;År1,0,S47*(1-VLOOKUP($A48,[1]Hugst!$R$5:$W$9,MATCH(ROUNDUP((T$1)/10,0)*10,[1]Hugst!$R$4:$W$4,0))))</f>
        <v>#REF!</v>
      </c>
      <c r="U48" s="168" t="e">
        <f ca="1">IF($C48-U$1&lt;År1,0,T47*(1-VLOOKUP($A48,[1]Hugst!$R$5:$W$9,MATCH(ROUNDUP((U$1)/10,0)*10,[1]Hugst!$R$4:$W$4,0))))</f>
        <v>#REF!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8" t="e">
        <f t="shared" ca="1" si="0"/>
        <v>#REF!</v>
      </c>
      <c r="F49" s="168" t="e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#REF!</v>
      </c>
      <c r="G49" s="168" t="e">
        <f ca="1">IF($C49-G$1&lt;År1,0,F48*(1-VLOOKUP($A49,[1]Hugst!$R$5:$W$9,MATCH(ROUNDUP((G$1)/10,0)*10,[1]Hugst!$R$4:$W$4,0))))</f>
        <v>#REF!</v>
      </c>
      <c r="H49" s="168" t="e">
        <f ca="1">IF($C49-H$1&lt;År1,0,G48*(1-VLOOKUP($A49,[1]Hugst!$R$5:$W$9,MATCH(ROUNDUP((H$1)/10,0)*10,[1]Hugst!$R$4:$W$4,0))))</f>
        <v>#REF!</v>
      </c>
      <c r="I49" s="168" t="e">
        <f ca="1">IF($C49-I$1&lt;År1,0,H48*(1-VLOOKUP($A49,[1]Hugst!$R$5:$W$9,MATCH(ROUNDUP((I$1)/10,0)*10,[1]Hugst!$R$4:$W$4,0))))</f>
        <v>#REF!</v>
      </c>
      <c r="J49" s="168" t="e">
        <f ca="1">IF($C49-J$1&lt;År1,0,I48*(1-VLOOKUP($A49,[1]Hugst!$R$5:$W$9,MATCH(ROUNDUP((J$1)/10,0)*10,[1]Hugst!$R$4:$W$4,0))))</f>
        <v>#REF!</v>
      </c>
      <c r="K49" s="168" t="e">
        <f ca="1">IF($C49-K$1&lt;År1,0,J48*(1-VLOOKUP($A49,[1]Hugst!$R$5:$W$9,MATCH(ROUNDUP((K$1)/10,0)*10,[1]Hugst!$R$4:$W$4,0))))</f>
        <v>#REF!</v>
      </c>
      <c r="L49" s="168" t="e">
        <f ca="1">IF($C49-L$1&lt;År1,0,K48*(1-VLOOKUP($A49,[1]Hugst!$R$5:$W$9,MATCH(ROUNDUP((L$1)/10,0)*10,[1]Hugst!$R$4:$W$4,0))))</f>
        <v>#REF!</v>
      </c>
      <c r="M49" s="168" t="e">
        <f ca="1">IF($C49-M$1&lt;År1,0,L48*(1-VLOOKUP($A49,[1]Hugst!$R$5:$W$9,MATCH(ROUNDUP((M$1)/10,0)*10,[1]Hugst!$R$4:$W$4,0))))</f>
        <v>#REF!</v>
      </c>
      <c r="N49" s="168" t="e">
        <f ca="1">IF($C49-N$1&lt;År1,0,M48*(1-VLOOKUP($A49,[1]Hugst!$R$5:$W$9,MATCH(ROUNDUP((N$1)/10,0)*10,[1]Hugst!$R$4:$W$4,0))))</f>
        <v>#REF!</v>
      </c>
      <c r="O49" s="168" t="e">
        <f ca="1">IF($C49-O$1&lt;År1,0,N48*(1-VLOOKUP($A49,[1]Hugst!$R$5:$W$9,MATCH(ROUNDUP((O$1)/10,0)*10,[1]Hugst!$R$4:$W$4,0))))</f>
        <v>#REF!</v>
      </c>
      <c r="P49" s="168" t="e">
        <f ca="1">IF($C49-P$1&lt;År1,0,O48*(1-VLOOKUP($A49,[1]Hugst!$R$5:$W$9,MATCH(ROUNDUP((P$1)/10,0)*10,[1]Hugst!$R$4:$W$4,0))))</f>
        <v>#REF!</v>
      </c>
      <c r="Q49" s="168" t="e">
        <f ca="1">IF($C49-Q$1&lt;År1,0,P48*(1-VLOOKUP($A49,[1]Hugst!$R$5:$W$9,MATCH(ROUNDUP((Q$1)/10,0)*10,[1]Hugst!$R$4:$W$4,0))))</f>
        <v>#REF!</v>
      </c>
      <c r="R49" s="168" t="e">
        <f ca="1">IF($C49-R$1&lt;År1,0,Q48*(1-VLOOKUP($A49,[1]Hugst!$R$5:$W$9,MATCH(ROUNDUP((R$1)/10,0)*10,[1]Hugst!$R$4:$W$4,0))))</f>
        <v>#REF!</v>
      </c>
      <c r="S49" s="168" t="e">
        <f ca="1">IF($C49-S$1&lt;År1,0,R48*(1-VLOOKUP($A49,[1]Hugst!$R$5:$W$9,MATCH(ROUNDUP((S$1)/10,0)*10,[1]Hugst!$R$4:$W$4,0))))</f>
        <v>#REF!</v>
      </c>
      <c r="T49" s="168" t="e">
        <f ca="1">IF($C49-T$1&lt;År1,0,S48*(1-VLOOKUP($A49,[1]Hugst!$R$5:$W$9,MATCH(ROUNDUP((T$1)/10,0)*10,[1]Hugst!$R$4:$W$4,0))))</f>
        <v>#REF!</v>
      </c>
      <c r="U49" s="168" t="e">
        <f ca="1">IF($C49-U$1&lt;År1,0,T48*(1-VLOOKUP($A49,[1]Hugst!$R$5:$W$9,MATCH(ROUNDUP((U$1)/10,0)*10,[1]Hugst!$R$4:$W$4,0))))</f>
        <v>#REF!</v>
      </c>
      <c r="V49" s="168" t="e">
        <f ca="1">IF($C49-V$1&lt;År1,0,U48*(1-VLOOKUP($A49,[1]Hugst!$R$5:$W$9,MATCH(ROUNDUP((V$1)/10,0)*10,[1]Hugst!$R$4:$W$4,0))))</f>
        <v>#REF!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8" t="e">
        <f t="shared" ca="1" si="0"/>
        <v>#REF!</v>
      </c>
      <c r="F50" s="168" t="e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#REF!</v>
      </c>
      <c r="G50" s="168" t="e">
        <f ca="1">IF($C50-G$1&lt;År1,0,F49*(1-VLOOKUP($A50,[1]Hugst!$R$5:$W$9,MATCH(ROUNDUP((G$1)/10,0)*10,[1]Hugst!$R$4:$W$4,0))))</f>
        <v>#REF!</v>
      </c>
      <c r="H50" s="168" t="e">
        <f ca="1">IF($C50-H$1&lt;År1,0,G49*(1-VLOOKUP($A50,[1]Hugst!$R$5:$W$9,MATCH(ROUNDUP((H$1)/10,0)*10,[1]Hugst!$R$4:$W$4,0))))</f>
        <v>#REF!</v>
      </c>
      <c r="I50" s="168" t="e">
        <f ca="1">IF($C50-I$1&lt;År1,0,H49*(1-VLOOKUP($A50,[1]Hugst!$R$5:$W$9,MATCH(ROUNDUP((I$1)/10,0)*10,[1]Hugst!$R$4:$W$4,0))))</f>
        <v>#REF!</v>
      </c>
      <c r="J50" s="168" t="e">
        <f ca="1">IF($C50-J$1&lt;År1,0,I49*(1-VLOOKUP($A50,[1]Hugst!$R$5:$W$9,MATCH(ROUNDUP((J$1)/10,0)*10,[1]Hugst!$R$4:$W$4,0))))</f>
        <v>#REF!</v>
      </c>
      <c r="K50" s="168" t="e">
        <f ca="1">IF($C50-K$1&lt;År1,0,J49*(1-VLOOKUP($A50,[1]Hugst!$R$5:$W$9,MATCH(ROUNDUP((K$1)/10,0)*10,[1]Hugst!$R$4:$W$4,0))))</f>
        <v>#REF!</v>
      </c>
      <c r="L50" s="168" t="e">
        <f ca="1">IF($C50-L$1&lt;År1,0,K49*(1-VLOOKUP($A50,[1]Hugst!$R$5:$W$9,MATCH(ROUNDUP((L$1)/10,0)*10,[1]Hugst!$R$4:$W$4,0))))</f>
        <v>#REF!</v>
      </c>
      <c r="M50" s="168" t="e">
        <f ca="1">IF($C50-M$1&lt;År1,0,L49*(1-VLOOKUP($A50,[1]Hugst!$R$5:$W$9,MATCH(ROUNDUP((M$1)/10,0)*10,[1]Hugst!$R$4:$W$4,0))))</f>
        <v>#REF!</v>
      </c>
      <c r="N50" s="168" t="e">
        <f ca="1">IF($C50-N$1&lt;År1,0,M49*(1-VLOOKUP($A50,[1]Hugst!$R$5:$W$9,MATCH(ROUNDUP((N$1)/10,0)*10,[1]Hugst!$R$4:$W$4,0))))</f>
        <v>#REF!</v>
      </c>
      <c r="O50" s="168" t="e">
        <f ca="1">IF($C50-O$1&lt;År1,0,N49*(1-VLOOKUP($A50,[1]Hugst!$R$5:$W$9,MATCH(ROUNDUP((O$1)/10,0)*10,[1]Hugst!$R$4:$W$4,0))))</f>
        <v>#REF!</v>
      </c>
      <c r="P50" s="168" t="e">
        <f ca="1">IF($C50-P$1&lt;År1,0,O49*(1-VLOOKUP($A50,[1]Hugst!$R$5:$W$9,MATCH(ROUNDUP((P$1)/10,0)*10,[1]Hugst!$R$4:$W$4,0))))</f>
        <v>#REF!</v>
      </c>
      <c r="Q50" s="168" t="e">
        <f ca="1">IF($C50-Q$1&lt;År1,0,P49*(1-VLOOKUP($A50,[1]Hugst!$R$5:$W$9,MATCH(ROUNDUP((Q$1)/10,0)*10,[1]Hugst!$R$4:$W$4,0))))</f>
        <v>#REF!</v>
      </c>
      <c r="R50" s="168" t="e">
        <f ca="1">IF($C50-R$1&lt;År1,0,Q49*(1-VLOOKUP($A50,[1]Hugst!$R$5:$W$9,MATCH(ROUNDUP((R$1)/10,0)*10,[1]Hugst!$R$4:$W$4,0))))</f>
        <v>#REF!</v>
      </c>
      <c r="S50" s="168" t="e">
        <f ca="1">IF($C50-S$1&lt;År1,0,R49*(1-VLOOKUP($A50,[1]Hugst!$R$5:$W$9,MATCH(ROUNDUP((S$1)/10,0)*10,[1]Hugst!$R$4:$W$4,0))))</f>
        <v>#REF!</v>
      </c>
      <c r="T50" s="168" t="e">
        <f ca="1">IF($C50-T$1&lt;År1,0,S49*(1-VLOOKUP($A50,[1]Hugst!$R$5:$W$9,MATCH(ROUNDUP((T$1)/10,0)*10,[1]Hugst!$R$4:$W$4,0))))</f>
        <v>#REF!</v>
      </c>
      <c r="U50" s="168" t="e">
        <f ca="1">IF($C50-U$1&lt;År1,0,T49*(1-VLOOKUP($A50,[1]Hugst!$R$5:$W$9,MATCH(ROUNDUP((U$1)/10,0)*10,[1]Hugst!$R$4:$W$4,0))))</f>
        <v>#REF!</v>
      </c>
      <c r="V50" s="168" t="e">
        <f ca="1">IF($C50-V$1&lt;År1,0,U49*(1-VLOOKUP($A50,[1]Hugst!$R$5:$W$9,MATCH(ROUNDUP((V$1)/10,0)*10,[1]Hugst!$R$4:$W$4,0))))</f>
        <v>#REF!</v>
      </c>
      <c r="W50" s="168" t="e">
        <f ca="1">IF($C50-W$1&lt;År1,0,V49*(1-VLOOKUP($A50,[1]Hugst!$R$5:$W$9,MATCH(ROUNDUP((W$1)/10,0)*10,[1]Hugst!$R$4:$W$4,0))))</f>
        <v>#REF!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8" t="e">
        <f t="shared" ca="1" si="0"/>
        <v>#REF!</v>
      </c>
      <c r="F51" s="168" t="e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#REF!</v>
      </c>
      <c r="G51" s="168" t="e">
        <f ca="1">IF($C51-G$1&lt;År1,0,F50*(1-VLOOKUP($A51,[1]Hugst!$R$5:$W$9,MATCH(ROUNDUP((G$1)/10,0)*10,[1]Hugst!$R$4:$W$4,0))))</f>
        <v>#REF!</v>
      </c>
      <c r="H51" s="168" t="e">
        <f ca="1">IF($C51-H$1&lt;År1,0,G50*(1-VLOOKUP($A51,[1]Hugst!$R$5:$W$9,MATCH(ROUNDUP((H$1)/10,0)*10,[1]Hugst!$R$4:$W$4,0))))</f>
        <v>#REF!</v>
      </c>
      <c r="I51" s="168" t="e">
        <f ca="1">IF($C51-I$1&lt;År1,0,H50*(1-VLOOKUP($A51,[1]Hugst!$R$5:$W$9,MATCH(ROUNDUP((I$1)/10,0)*10,[1]Hugst!$R$4:$W$4,0))))</f>
        <v>#REF!</v>
      </c>
      <c r="J51" s="168" t="e">
        <f ca="1">IF($C51-J$1&lt;År1,0,I50*(1-VLOOKUP($A51,[1]Hugst!$R$5:$W$9,MATCH(ROUNDUP((J$1)/10,0)*10,[1]Hugst!$R$4:$W$4,0))))</f>
        <v>#REF!</v>
      </c>
      <c r="K51" s="168" t="e">
        <f ca="1">IF($C51-K$1&lt;År1,0,J50*(1-VLOOKUP($A51,[1]Hugst!$R$5:$W$9,MATCH(ROUNDUP((K$1)/10,0)*10,[1]Hugst!$R$4:$W$4,0))))</f>
        <v>#REF!</v>
      </c>
      <c r="L51" s="168" t="e">
        <f ca="1">IF($C51-L$1&lt;År1,0,K50*(1-VLOOKUP($A51,[1]Hugst!$R$5:$W$9,MATCH(ROUNDUP((L$1)/10,0)*10,[1]Hugst!$R$4:$W$4,0))))</f>
        <v>#REF!</v>
      </c>
      <c r="M51" s="168" t="e">
        <f ca="1">IF($C51-M$1&lt;År1,0,L50*(1-VLOOKUP($A51,[1]Hugst!$R$5:$W$9,MATCH(ROUNDUP((M$1)/10,0)*10,[1]Hugst!$R$4:$W$4,0))))</f>
        <v>#REF!</v>
      </c>
      <c r="N51" s="168" t="e">
        <f ca="1">IF($C51-N$1&lt;År1,0,M50*(1-VLOOKUP($A51,[1]Hugst!$R$5:$W$9,MATCH(ROUNDUP((N$1)/10,0)*10,[1]Hugst!$R$4:$W$4,0))))</f>
        <v>#REF!</v>
      </c>
      <c r="O51" s="168" t="e">
        <f ca="1">IF($C51-O$1&lt;År1,0,N50*(1-VLOOKUP($A51,[1]Hugst!$R$5:$W$9,MATCH(ROUNDUP((O$1)/10,0)*10,[1]Hugst!$R$4:$W$4,0))))</f>
        <v>#REF!</v>
      </c>
      <c r="P51" s="168" t="e">
        <f ca="1">IF($C51-P$1&lt;År1,0,O50*(1-VLOOKUP($A51,[1]Hugst!$R$5:$W$9,MATCH(ROUNDUP((P$1)/10,0)*10,[1]Hugst!$R$4:$W$4,0))))</f>
        <v>#REF!</v>
      </c>
      <c r="Q51" s="168" t="e">
        <f ca="1">IF($C51-Q$1&lt;År1,0,P50*(1-VLOOKUP($A51,[1]Hugst!$R$5:$W$9,MATCH(ROUNDUP((Q$1)/10,0)*10,[1]Hugst!$R$4:$W$4,0))))</f>
        <v>#REF!</v>
      </c>
      <c r="R51" s="168" t="e">
        <f ca="1">IF($C51-R$1&lt;År1,0,Q50*(1-VLOOKUP($A51,[1]Hugst!$R$5:$W$9,MATCH(ROUNDUP((R$1)/10,0)*10,[1]Hugst!$R$4:$W$4,0))))</f>
        <v>#REF!</v>
      </c>
      <c r="S51" s="168" t="e">
        <f ca="1">IF($C51-S$1&lt;År1,0,R50*(1-VLOOKUP($A51,[1]Hugst!$R$5:$W$9,MATCH(ROUNDUP((S$1)/10,0)*10,[1]Hugst!$R$4:$W$4,0))))</f>
        <v>#REF!</v>
      </c>
      <c r="T51" s="168" t="e">
        <f ca="1">IF($C51-T$1&lt;År1,0,S50*(1-VLOOKUP($A51,[1]Hugst!$R$5:$W$9,MATCH(ROUNDUP((T$1)/10,0)*10,[1]Hugst!$R$4:$W$4,0))))</f>
        <v>#REF!</v>
      </c>
      <c r="U51" s="168" t="e">
        <f ca="1">IF($C51-U$1&lt;År1,0,T50*(1-VLOOKUP($A51,[1]Hugst!$R$5:$W$9,MATCH(ROUNDUP((U$1)/10,0)*10,[1]Hugst!$R$4:$W$4,0))))</f>
        <v>#REF!</v>
      </c>
      <c r="V51" s="168" t="e">
        <f ca="1">IF($C51-V$1&lt;År1,0,U50*(1-VLOOKUP($A51,[1]Hugst!$R$5:$W$9,MATCH(ROUNDUP((V$1)/10,0)*10,[1]Hugst!$R$4:$W$4,0))))</f>
        <v>#REF!</v>
      </c>
      <c r="W51" s="168" t="e">
        <f ca="1">IF($C51-W$1&lt;År1,0,V50*(1-VLOOKUP($A51,[1]Hugst!$R$5:$W$9,MATCH(ROUNDUP((W$1)/10,0)*10,[1]Hugst!$R$4:$W$4,0))))</f>
        <v>#REF!</v>
      </c>
      <c r="X51" s="168" t="e">
        <f ca="1">IF($C51-X$1&lt;År1,0,W50*(1-VLOOKUP($A51,[1]Hugst!$R$5:$W$9,MATCH(ROUNDUP((X$1)/10,0)*10,[1]Hugst!$R$4:$W$4,0))))</f>
        <v>#REF!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8" t="e">
        <f t="shared" ca="1" si="0"/>
        <v>#REF!</v>
      </c>
      <c r="F52" s="168" t="e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#REF!</v>
      </c>
      <c r="G52" s="168" t="e">
        <f ca="1">IF($C52-G$1&lt;År1,0,F51*(1-VLOOKUP($A52,[1]Hugst!$R$5:$W$9,MATCH(ROUNDUP((G$1)/10,0)*10,[1]Hugst!$R$4:$W$4,0))))</f>
        <v>#REF!</v>
      </c>
      <c r="H52" s="168" t="e">
        <f ca="1">IF($C52-H$1&lt;År1,0,G51*(1-VLOOKUP($A52,[1]Hugst!$R$5:$W$9,MATCH(ROUNDUP((H$1)/10,0)*10,[1]Hugst!$R$4:$W$4,0))))</f>
        <v>#REF!</v>
      </c>
      <c r="I52" s="168" t="e">
        <f ca="1">IF($C52-I$1&lt;År1,0,H51*(1-VLOOKUP($A52,[1]Hugst!$R$5:$W$9,MATCH(ROUNDUP((I$1)/10,0)*10,[1]Hugst!$R$4:$W$4,0))))</f>
        <v>#REF!</v>
      </c>
      <c r="J52" s="168" t="e">
        <f ca="1">IF($C52-J$1&lt;År1,0,I51*(1-VLOOKUP($A52,[1]Hugst!$R$5:$W$9,MATCH(ROUNDUP((J$1)/10,0)*10,[1]Hugst!$R$4:$W$4,0))))</f>
        <v>#REF!</v>
      </c>
      <c r="K52" s="168" t="e">
        <f ca="1">IF($C52-K$1&lt;År1,0,J51*(1-VLOOKUP($A52,[1]Hugst!$R$5:$W$9,MATCH(ROUNDUP((K$1)/10,0)*10,[1]Hugst!$R$4:$W$4,0))))</f>
        <v>#REF!</v>
      </c>
      <c r="L52" s="168" t="e">
        <f ca="1">IF($C52-L$1&lt;År1,0,K51*(1-VLOOKUP($A52,[1]Hugst!$R$5:$W$9,MATCH(ROUNDUP((L$1)/10,0)*10,[1]Hugst!$R$4:$W$4,0))))</f>
        <v>#REF!</v>
      </c>
      <c r="M52" s="168" t="e">
        <f ca="1">IF($C52-M$1&lt;År1,0,L51*(1-VLOOKUP($A52,[1]Hugst!$R$5:$W$9,MATCH(ROUNDUP((M$1)/10,0)*10,[1]Hugst!$R$4:$W$4,0))))</f>
        <v>#REF!</v>
      </c>
      <c r="N52" s="168" t="e">
        <f ca="1">IF($C52-N$1&lt;År1,0,M51*(1-VLOOKUP($A52,[1]Hugst!$R$5:$W$9,MATCH(ROUNDUP((N$1)/10,0)*10,[1]Hugst!$R$4:$W$4,0))))</f>
        <v>#REF!</v>
      </c>
      <c r="O52" s="168" t="e">
        <f ca="1">IF($C52-O$1&lt;År1,0,N51*(1-VLOOKUP($A52,[1]Hugst!$R$5:$W$9,MATCH(ROUNDUP((O$1)/10,0)*10,[1]Hugst!$R$4:$W$4,0))))</f>
        <v>#REF!</v>
      </c>
      <c r="P52" s="168" t="e">
        <f ca="1">IF($C52-P$1&lt;År1,0,O51*(1-VLOOKUP($A52,[1]Hugst!$R$5:$W$9,MATCH(ROUNDUP((P$1)/10,0)*10,[1]Hugst!$R$4:$W$4,0))))</f>
        <v>#REF!</v>
      </c>
      <c r="Q52" s="168" t="e">
        <f ca="1">IF($C52-Q$1&lt;År1,0,P51*(1-VLOOKUP($A52,[1]Hugst!$R$5:$W$9,MATCH(ROUNDUP((Q$1)/10,0)*10,[1]Hugst!$R$4:$W$4,0))))</f>
        <v>#REF!</v>
      </c>
      <c r="R52" s="168" t="e">
        <f ca="1">IF($C52-R$1&lt;År1,0,Q51*(1-VLOOKUP($A52,[1]Hugst!$R$5:$W$9,MATCH(ROUNDUP((R$1)/10,0)*10,[1]Hugst!$R$4:$W$4,0))))</f>
        <v>#REF!</v>
      </c>
      <c r="S52" s="168" t="e">
        <f ca="1">IF($C52-S$1&lt;År1,0,R51*(1-VLOOKUP($A52,[1]Hugst!$R$5:$W$9,MATCH(ROUNDUP((S$1)/10,0)*10,[1]Hugst!$R$4:$W$4,0))))</f>
        <v>#REF!</v>
      </c>
      <c r="T52" s="168" t="e">
        <f ca="1">IF($C52-T$1&lt;År1,0,S51*(1-VLOOKUP($A52,[1]Hugst!$R$5:$W$9,MATCH(ROUNDUP((T$1)/10,0)*10,[1]Hugst!$R$4:$W$4,0))))</f>
        <v>#REF!</v>
      </c>
      <c r="U52" s="168" t="e">
        <f ca="1">IF($C52-U$1&lt;År1,0,T51*(1-VLOOKUP($A52,[1]Hugst!$R$5:$W$9,MATCH(ROUNDUP((U$1)/10,0)*10,[1]Hugst!$R$4:$W$4,0))))</f>
        <v>#REF!</v>
      </c>
      <c r="V52" s="168" t="e">
        <f ca="1">IF($C52-V$1&lt;År1,0,U51*(1-VLOOKUP($A52,[1]Hugst!$R$5:$W$9,MATCH(ROUNDUP((V$1)/10,0)*10,[1]Hugst!$R$4:$W$4,0))))</f>
        <v>#REF!</v>
      </c>
      <c r="W52" s="168" t="e">
        <f ca="1">IF($C52-W$1&lt;År1,0,V51*(1-VLOOKUP($A52,[1]Hugst!$R$5:$W$9,MATCH(ROUNDUP((W$1)/10,0)*10,[1]Hugst!$R$4:$W$4,0))))</f>
        <v>#REF!</v>
      </c>
      <c r="X52" s="168" t="e">
        <f ca="1">IF($C52-X$1&lt;År1,0,W51*(1-VLOOKUP($A52,[1]Hugst!$R$5:$W$9,MATCH(ROUNDUP((X$1)/10,0)*10,[1]Hugst!$R$4:$W$4,0))))</f>
        <v>#REF!</v>
      </c>
      <c r="Y52" s="168" t="e">
        <f ca="1">IF($C52-Y$1&lt;År1,0,X51*(1-VLOOKUP($A52,[1]Hugst!$R$5:$W$9,MATCH(ROUNDUP((Y$1)/10,0)*10,[1]Hugst!$R$4:$W$4,0))))</f>
        <v>#REF!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8" t="e">
        <f t="shared" ca="1" si="0"/>
        <v>#REF!</v>
      </c>
      <c r="F53" s="168" t="e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#REF!</v>
      </c>
      <c r="G53" s="168" t="e">
        <f ca="1">IF($C53-G$1&lt;År1,0,F52*(1-VLOOKUP($A53,[1]Hugst!$R$5:$W$9,MATCH(ROUNDUP((G$1)/10,0)*10,[1]Hugst!$R$4:$W$4,0))))</f>
        <v>#REF!</v>
      </c>
      <c r="H53" s="168" t="e">
        <f ca="1">IF($C53-H$1&lt;År1,0,G52*(1-VLOOKUP($A53,[1]Hugst!$R$5:$W$9,MATCH(ROUNDUP((H$1)/10,0)*10,[1]Hugst!$R$4:$W$4,0))))</f>
        <v>#REF!</v>
      </c>
      <c r="I53" s="168" t="e">
        <f ca="1">IF($C53-I$1&lt;År1,0,H52*(1-VLOOKUP($A53,[1]Hugst!$R$5:$W$9,MATCH(ROUNDUP((I$1)/10,0)*10,[1]Hugst!$R$4:$W$4,0))))</f>
        <v>#REF!</v>
      </c>
      <c r="J53" s="168" t="e">
        <f ca="1">IF($C53-J$1&lt;År1,0,I52*(1-VLOOKUP($A53,[1]Hugst!$R$5:$W$9,MATCH(ROUNDUP((J$1)/10,0)*10,[1]Hugst!$R$4:$W$4,0))))</f>
        <v>#REF!</v>
      </c>
      <c r="K53" s="168" t="e">
        <f ca="1">IF($C53-K$1&lt;År1,0,J52*(1-VLOOKUP($A53,[1]Hugst!$R$5:$W$9,MATCH(ROUNDUP((K$1)/10,0)*10,[1]Hugst!$R$4:$W$4,0))))</f>
        <v>#REF!</v>
      </c>
      <c r="L53" s="168" t="e">
        <f ca="1">IF($C53-L$1&lt;År1,0,K52*(1-VLOOKUP($A53,[1]Hugst!$R$5:$W$9,MATCH(ROUNDUP((L$1)/10,0)*10,[1]Hugst!$R$4:$W$4,0))))</f>
        <v>#REF!</v>
      </c>
      <c r="M53" s="168" t="e">
        <f ca="1">IF($C53-M$1&lt;År1,0,L52*(1-VLOOKUP($A53,[1]Hugst!$R$5:$W$9,MATCH(ROUNDUP((M$1)/10,0)*10,[1]Hugst!$R$4:$W$4,0))))</f>
        <v>#REF!</v>
      </c>
      <c r="N53" s="168" t="e">
        <f ca="1">IF($C53-N$1&lt;År1,0,M52*(1-VLOOKUP($A53,[1]Hugst!$R$5:$W$9,MATCH(ROUNDUP((N$1)/10,0)*10,[1]Hugst!$R$4:$W$4,0))))</f>
        <v>#REF!</v>
      </c>
      <c r="O53" s="168" t="e">
        <f ca="1">IF($C53-O$1&lt;År1,0,N52*(1-VLOOKUP($A53,[1]Hugst!$R$5:$W$9,MATCH(ROUNDUP((O$1)/10,0)*10,[1]Hugst!$R$4:$W$4,0))))</f>
        <v>#REF!</v>
      </c>
      <c r="P53" s="168" t="e">
        <f ca="1">IF($C53-P$1&lt;År1,0,O52*(1-VLOOKUP($A53,[1]Hugst!$R$5:$W$9,MATCH(ROUNDUP((P$1)/10,0)*10,[1]Hugst!$R$4:$W$4,0))))</f>
        <v>#REF!</v>
      </c>
      <c r="Q53" s="168" t="e">
        <f ca="1">IF($C53-Q$1&lt;År1,0,P52*(1-VLOOKUP($A53,[1]Hugst!$R$5:$W$9,MATCH(ROUNDUP((Q$1)/10,0)*10,[1]Hugst!$R$4:$W$4,0))))</f>
        <v>#REF!</v>
      </c>
      <c r="R53" s="168" t="e">
        <f ca="1">IF($C53-R$1&lt;År1,0,Q52*(1-VLOOKUP($A53,[1]Hugst!$R$5:$W$9,MATCH(ROUNDUP((R$1)/10,0)*10,[1]Hugst!$R$4:$W$4,0))))</f>
        <v>#REF!</v>
      </c>
      <c r="S53" s="168" t="e">
        <f ca="1">IF($C53-S$1&lt;År1,0,R52*(1-VLOOKUP($A53,[1]Hugst!$R$5:$W$9,MATCH(ROUNDUP((S$1)/10,0)*10,[1]Hugst!$R$4:$W$4,0))))</f>
        <v>#REF!</v>
      </c>
      <c r="T53" s="168" t="e">
        <f ca="1">IF($C53-T$1&lt;År1,0,S52*(1-VLOOKUP($A53,[1]Hugst!$R$5:$W$9,MATCH(ROUNDUP((T$1)/10,0)*10,[1]Hugst!$R$4:$W$4,0))))</f>
        <v>#REF!</v>
      </c>
      <c r="U53" s="168" t="e">
        <f ca="1">IF($C53-U$1&lt;År1,0,T52*(1-VLOOKUP($A53,[1]Hugst!$R$5:$W$9,MATCH(ROUNDUP((U$1)/10,0)*10,[1]Hugst!$R$4:$W$4,0))))</f>
        <v>#REF!</v>
      </c>
      <c r="V53" s="168" t="e">
        <f ca="1">IF($C53-V$1&lt;År1,0,U52*(1-VLOOKUP($A53,[1]Hugst!$R$5:$W$9,MATCH(ROUNDUP((V$1)/10,0)*10,[1]Hugst!$R$4:$W$4,0))))</f>
        <v>#REF!</v>
      </c>
      <c r="W53" s="168" t="e">
        <f ca="1">IF($C53-W$1&lt;År1,0,V52*(1-VLOOKUP($A53,[1]Hugst!$R$5:$W$9,MATCH(ROUNDUP((W$1)/10,0)*10,[1]Hugst!$R$4:$W$4,0))))</f>
        <v>#REF!</v>
      </c>
      <c r="X53" s="168" t="e">
        <f ca="1">IF($C53-X$1&lt;År1,0,W52*(1-VLOOKUP($A53,[1]Hugst!$R$5:$W$9,MATCH(ROUNDUP((X$1)/10,0)*10,[1]Hugst!$R$4:$W$4,0))))</f>
        <v>#REF!</v>
      </c>
      <c r="Y53" s="168" t="e">
        <f ca="1">IF($C53-Y$1&lt;År1,0,X52*(1-VLOOKUP($A53,[1]Hugst!$R$5:$W$9,MATCH(ROUNDUP((Y$1)/10,0)*10,[1]Hugst!$R$4:$W$4,0))))</f>
        <v>#REF!</v>
      </c>
      <c r="Z53" s="168" t="e">
        <f ca="1">IF($C53-Z$1&lt;År1,0,Y52*(1-VLOOKUP($A53,[1]Hugst!$R$5:$W$9,MATCH(ROUNDUP((Z$1)/10,0)*10,[1]Hugst!$R$4:$W$4,0))))</f>
        <v>#REF!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8" t="e">
        <f t="shared" ca="1" si="0"/>
        <v>#REF!</v>
      </c>
      <c r="F54" s="168" t="e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#REF!</v>
      </c>
      <c r="G54" s="168" t="e">
        <f ca="1">IF($C54-G$1&lt;År1,0,F53*(1-VLOOKUP($A54,[1]Hugst!$R$5:$W$9,MATCH(ROUNDUP((G$1)/10,0)*10,[1]Hugst!$R$4:$W$4,0))))</f>
        <v>#REF!</v>
      </c>
      <c r="H54" s="168" t="e">
        <f ca="1">IF($C54-H$1&lt;År1,0,G53*(1-VLOOKUP($A54,[1]Hugst!$R$5:$W$9,MATCH(ROUNDUP((H$1)/10,0)*10,[1]Hugst!$R$4:$W$4,0))))</f>
        <v>#REF!</v>
      </c>
      <c r="I54" s="168" t="e">
        <f ca="1">IF($C54-I$1&lt;År1,0,H53*(1-VLOOKUP($A54,[1]Hugst!$R$5:$W$9,MATCH(ROUNDUP((I$1)/10,0)*10,[1]Hugst!$R$4:$W$4,0))))</f>
        <v>#REF!</v>
      </c>
      <c r="J54" s="168" t="e">
        <f ca="1">IF($C54-J$1&lt;År1,0,I53*(1-VLOOKUP($A54,[1]Hugst!$R$5:$W$9,MATCH(ROUNDUP((J$1)/10,0)*10,[1]Hugst!$R$4:$W$4,0))))</f>
        <v>#REF!</v>
      </c>
      <c r="K54" s="168" t="e">
        <f ca="1">IF($C54-K$1&lt;År1,0,J53*(1-VLOOKUP($A54,[1]Hugst!$R$5:$W$9,MATCH(ROUNDUP((K$1)/10,0)*10,[1]Hugst!$R$4:$W$4,0))))</f>
        <v>#REF!</v>
      </c>
      <c r="L54" s="168" t="e">
        <f ca="1">IF($C54-L$1&lt;År1,0,K53*(1-VLOOKUP($A54,[1]Hugst!$R$5:$W$9,MATCH(ROUNDUP((L$1)/10,0)*10,[1]Hugst!$R$4:$W$4,0))))</f>
        <v>#REF!</v>
      </c>
      <c r="M54" s="168" t="e">
        <f ca="1">IF($C54-M$1&lt;År1,0,L53*(1-VLOOKUP($A54,[1]Hugst!$R$5:$W$9,MATCH(ROUNDUP((M$1)/10,0)*10,[1]Hugst!$R$4:$W$4,0))))</f>
        <v>#REF!</v>
      </c>
      <c r="N54" s="168" t="e">
        <f ca="1">IF($C54-N$1&lt;År1,0,M53*(1-VLOOKUP($A54,[1]Hugst!$R$5:$W$9,MATCH(ROUNDUP((N$1)/10,0)*10,[1]Hugst!$R$4:$W$4,0))))</f>
        <v>#REF!</v>
      </c>
      <c r="O54" s="168" t="e">
        <f ca="1">IF($C54-O$1&lt;År1,0,N53*(1-VLOOKUP($A54,[1]Hugst!$R$5:$W$9,MATCH(ROUNDUP((O$1)/10,0)*10,[1]Hugst!$R$4:$W$4,0))))</f>
        <v>#REF!</v>
      </c>
      <c r="P54" s="168" t="e">
        <f ca="1">IF($C54-P$1&lt;År1,0,O53*(1-VLOOKUP($A54,[1]Hugst!$R$5:$W$9,MATCH(ROUNDUP((P$1)/10,0)*10,[1]Hugst!$R$4:$W$4,0))))</f>
        <v>#REF!</v>
      </c>
      <c r="Q54" s="168" t="e">
        <f ca="1">IF($C54-Q$1&lt;År1,0,P53*(1-VLOOKUP($A54,[1]Hugst!$R$5:$W$9,MATCH(ROUNDUP((Q$1)/10,0)*10,[1]Hugst!$R$4:$W$4,0))))</f>
        <v>#REF!</v>
      </c>
      <c r="R54" s="168" t="e">
        <f ca="1">IF($C54-R$1&lt;År1,0,Q53*(1-VLOOKUP($A54,[1]Hugst!$R$5:$W$9,MATCH(ROUNDUP((R$1)/10,0)*10,[1]Hugst!$R$4:$W$4,0))))</f>
        <v>#REF!</v>
      </c>
      <c r="S54" s="168" t="e">
        <f ca="1">IF($C54-S$1&lt;År1,0,R53*(1-VLOOKUP($A54,[1]Hugst!$R$5:$W$9,MATCH(ROUNDUP((S$1)/10,0)*10,[1]Hugst!$R$4:$W$4,0))))</f>
        <v>#REF!</v>
      </c>
      <c r="T54" s="168" t="e">
        <f ca="1">IF($C54-T$1&lt;År1,0,S53*(1-VLOOKUP($A54,[1]Hugst!$R$5:$W$9,MATCH(ROUNDUP((T$1)/10,0)*10,[1]Hugst!$R$4:$W$4,0))))</f>
        <v>#REF!</v>
      </c>
      <c r="U54" s="168" t="e">
        <f ca="1">IF($C54-U$1&lt;År1,0,T53*(1-VLOOKUP($A54,[1]Hugst!$R$5:$W$9,MATCH(ROUNDUP((U$1)/10,0)*10,[1]Hugst!$R$4:$W$4,0))))</f>
        <v>#REF!</v>
      </c>
      <c r="V54" s="168" t="e">
        <f ca="1">IF($C54-V$1&lt;År1,0,U53*(1-VLOOKUP($A54,[1]Hugst!$R$5:$W$9,MATCH(ROUNDUP((V$1)/10,0)*10,[1]Hugst!$R$4:$W$4,0))))</f>
        <v>#REF!</v>
      </c>
      <c r="W54" s="168" t="e">
        <f ca="1">IF($C54-W$1&lt;År1,0,V53*(1-VLOOKUP($A54,[1]Hugst!$R$5:$W$9,MATCH(ROUNDUP((W$1)/10,0)*10,[1]Hugst!$R$4:$W$4,0))))</f>
        <v>#REF!</v>
      </c>
      <c r="X54" s="168" t="e">
        <f ca="1">IF($C54-X$1&lt;År1,0,W53*(1-VLOOKUP($A54,[1]Hugst!$R$5:$W$9,MATCH(ROUNDUP((X$1)/10,0)*10,[1]Hugst!$R$4:$W$4,0))))</f>
        <v>#REF!</v>
      </c>
      <c r="Y54" s="168" t="e">
        <f ca="1">IF($C54-Y$1&lt;År1,0,X53*(1-VLOOKUP($A54,[1]Hugst!$R$5:$W$9,MATCH(ROUNDUP((Y$1)/10,0)*10,[1]Hugst!$R$4:$W$4,0))))</f>
        <v>#REF!</v>
      </c>
      <c r="Z54" s="168" t="e">
        <f ca="1">IF($C54-Z$1&lt;År1,0,Y53*(1-VLOOKUP($A54,[1]Hugst!$R$5:$W$9,MATCH(ROUNDUP((Z$1)/10,0)*10,[1]Hugst!$R$4:$W$4,0))))</f>
        <v>#REF!</v>
      </c>
      <c r="AA54" s="168" t="e">
        <f ca="1">IF($C54-AA$1&lt;År1,0,Z53*(1-VLOOKUP($A54,[1]Hugst!$R$5:$W$9,MATCH(ROUNDUP((AA$1)/10,0)*10,[1]Hugst!$R$4:$W$4,0))))</f>
        <v>#REF!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8" t="e">
        <f t="shared" ca="1" si="0"/>
        <v>#REF!</v>
      </c>
      <c r="F55" s="168" t="e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#REF!</v>
      </c>
      <c r="G55" s="168" t="e">
        <f ca="1">IF($C55-G$1&lt;År1,0,F54*(1-VLOOKUP($A55,[1]Hugst!$R$5:$W$9,MATCH(ROUNDUP((G$1)/10,0)*10,[1]Hugst!$R$4:$W$4,0))))</f>
        <v>#REF!</v>
      </c>
      <c r="H55" s="168" t="e">
        <f ca="1">IF($C55-H$1&lt;År1,0,G54*(1-VLOOKUP($A55,[1]Hugst!$R$5:$W$9,MATCH(ROUNDUP((H$1)/10,0)*10,[1]Hugst!$R$4:$W$4,0))))</f>
        <v>#REF!</v>
      </c>
      <c r="I55" s="168" t="e">
        <f ca="1">IF($C55-I$1&lt;År1,0,H54*(1-VLOOKUP($A55,[1]Hugst!$R$5:$W$9,MATCH(ROUNDUP((I$1)/10,0)*10,[1]Hugst!$R$4:$W$4,0))))</f>
        <v>#REF!</v>
      </c>
      <c r="J55" s="168" t="e">
        <f ca="1">IF($C55-J$1&lt;År1,0,I54*(1-VLOOKUP($A55,[1]Hugst!$R$5:$W$9,MATCH(ROUNDUP((J$1)/10,0)*10,[1]Hugst!$R$4:$W$4,0))))</f>
        <v>#REF!</v>
      </c>
      <c r="K55" s="168" t="e">
        <f ca="1">IF($C55-K$1&lt;År1,0,J54*(1-VLOOKUP($A55,[1]Hugst!$R$5:$W$9,MATCH(ROUNDUP((K$1)/10,0)*10,[1]Hugst!$R$4:$W$4,0))))</f>
        <v>#REF!</v>
      </c>
      <c r="L55" s="168" t="e">
        <f ca="1">IF($C55-L$1&lt;År1,0,K54*(1-VLOOKUP($A55,[1]Hugst!$R$5:$W$9,MATCH(ROUNDUP((L$1)/10,0)*10,[1]Hugst!$R$4:$W$4,0))))</f>
        <v>#REF!</v>
      </c>
      <c r="M55" s="168" t="e">
        <f ca="1">IF($C55-M$1&lt;År1,0,L54*(1-VLOOKUP($A55,[1]Hugst!$R$5:$W$9,MATCH(ROUNDUP((M$1)/10,0)*10,[1]Hugst!$R$4:$W$4,0))))</f>
        <v>#REF!</v>
      </c>
      <c r="N55" s="168" t="e">
        <f ca="1">IF($C55-N$1&lt;År1,0,M54*(1-VLOOKUP($A55,[1]Hugst!$R$5:$W$9,MATCH(ROUNDUP((N$1)/10,0)*10,[1]Hugst!$R$4:$W$4,0))))</f>
        <v>#REF!</v>
      </c>
      <c r="O55" s="168" t="e">
        <f ca="1">IF($C55-O$1&lt;År1,0,N54*(1-VLOOKUP($A55,[1]Hugst!$R$5:$W$9,MATCH(ROUNDUP((O$1)/10,0)*10,[1]Hugst!$R$4:$W$4,0))))</f>
        <v>#REF!</v>
      </c>
      <c r="P55" s="168" t="e">
        <f ca="1">IF($C55-P$1&lt;År1,0,O54*(1-VLOOKUP($A55,[1]Hugst!$R$5:$W$9,MATCH(ROUNDUP((P$1)/10,0)*10,[1]Hugst!$R$4:$W$4,0))))</f>
        <v>#REF!</v>
      </c>
      <c r="Q55" s="168" t="e">
        <f ca="1">IF($C55-Q$1&lt;År1,0,P54*(1-VLOOKUP($A55,[1]Hugst!$R$5:$W$9,MATCH(ROUNDUP((Q$1)/10,0)*10,[1]Hugst!$R$4:$W$4,0))))</f>
        <v>#REF!</v>
      </c>
      <c r="R55" s="168" t="e">
        <f ca="1">IF($C55-R$1&lt;År1,0,Q54*(1-VLOOKUP($A55,[1]Hugst!$R$5:$W$9,MATCH(ROUNDUP((R$1)/10,0)*10,[1]Hugst!$R$4:$W$4,0))))</f>
        <v>#REF!</v>
      </c>
      <c r="S55" s="168" t="e">
        <f ca="1">IF($C55-S$1&lt;År1,0,R54*(1-VLOOKUP($A55,[1]Hugst!$R$5:$W$9,MATCH(ROUNDUP((S$1)/10,0)*10,[1]Hugst!$R$4:$W$4,0))))</f>
        <v>#REF!</v>
      </c>
      <c r="T55" s="168" t="e">
        <f ca="1">IF($C55-T$1&lt;År1,0,S54*(1-VLOOKUP($A55,[1]Hugst!$R$5:$W$9,MATCH(ROUNDUP((T$1)/10,0)*10,[1]Hugst!$R$4:$W$4,0))))</f>
        <v>#REF!</v>
      </c>
      <c r="U55" s="168" t="e">
        <f ca="1">IF($C55-U$1&lt;År1,0,T54*(1-VLOOKUP($A55,[1]Hugst!$R$5:$W$9,MATCH(ROUNDUP((U$1)/10,0)*10,[1]Hugst!$R$4:$W$4,0))))</f>
        <v>#REF!</v>
      </c>
      <c r="V55" s="168" t="e">
        <f ca="1">IF($C55-V$1&lt;År1,0,U54*(1-VLOOKUP($A55,[1]Hugst!$R$5:$W$9,MATCH(ROUNDUP((V$1)/10,0)*10,[1]Hugst!$R$4:$W$4,0))))</f>
        <v>#REF!</v>
      </c>
      <c r="W55" s="168" t="e">
        <f ca="1">IF($C55-W$1&lt;År1,0,V54*(1-VLOOKUP($A55,[1]Hugst!$R$5:$W$9,MATCH(ROUNDUP((W$1)/10,0)*10,[1]Hugst!$R$4:$W$4,0))))</f>
        <v>#REF!</v>
      </c>
      <c r="X55" s="168" t="e">
        <f ca="1">IF($C55-X$1&lt;År1,0,W54*(1-VLOOKUP($A55,[1]Hugst!$R$5:$W$9,MATCH(ROUNDUP((X$1)/10,0)*10,[1]Hugst!$R$4:$W$4,0))))</f>
        <v>#REF!</v>
      </c>
      <c r="Y55" s="168" t="e">
        <f ca="1">IF($C55-Y$1&lt;År1,0,X54*(1-VLOOKUP($A55,[1]Hugst!$R$5:$W$9,MATCH(ROUNDUP((Y$1)/10,0)*10,[1]Hugst!$R$4:$W$4,0))))</f>
        <v>#REF!</v>
      </c>
      <c r="Z55" s="168" t="e">
        <f ca="1">IF($C55-Z$1&lt;År1,0,Y54*(1-VLOOKUP($A55,[1]Hugst!$R$5:$W$9,MATCH(ROUNDUP((Z$1)/10,0)*10,[1]Hugst!$R$4:$W$4,0))))</f>
        <v>#REF!</v>
      </c>
      <c r="AA55" s="168" t="e">
        <f ca="1">IF($C55-AA$1&lt;År1,0,Z54*(1-VLOOKUP($A55,[1]Hugst!$R$5:$W$9,MATCH(ROUNDUP((AA$1)/10,0)*10,[1]Hugst!$R$4:$W$4,0))))</f>
        <v>#REF!</v>
      </c>
      <c r="AB55" s="168" t="e">
        <f ca="1">IF($C55-AB$1&lt;År1,0,AA54*(1-VLOOKUP($A55,[1]Hugst!$R$5:$W$9,MATCH(ROUNDUP((AB$1)/10,0)*10,[1]Hugst!$R$4:$W$4,0))))</f>
        <v>#REF!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8" t="e">
        <f t="shared" ca="1" si="0"/>
        <v>#REF!</v>
      </c>
      <c r="F56" s="168" t="e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#REF!</v>
      </c>
      <c r="G56" s="168" t="e">
        <f ca="1">IF($C56-G$1&lt;År1,0,F55*(1-VLOOKUP($A56,[1]Hugst!$R$5:$W$9,MATCH(ROUNDUP((G$1)/10,0)*10,[1]Hugst!$R$4:$W$4,0))))</f>
        <v>#REF!</v>
      </c>
      <c r="H56" s="168" t="e">
        <f ca="1">IF($C56-H$1&lt;År1,0,G55*(1-VLOOKUP($A56,[1]Hugst!$R$5:$W$9,MATCH(ROUNDUP((H$1)/10,0)*10,[1]Hugst!$R$4:$W$4,0))))</f>
        <v>#REF!</v>
      </c>
      <c r="I56" s="168" t="e">
        <f ca="1">IF($C56-I$1&lt;År1,0,H55*(1-VLOOKUP($A56,[1]Hugst!$R$5:$W$9,MATCH(ROUNDUP((I$1)/10,0)*10,[1]Hugst!$R$4:$W$4,0))))</f>
        <v>#REF!</v>
      </c>
      <c r="J56" s="168" t="e">
        <f ca="1">IF($C56-J$1&lt;År1,0,I55*(1-VLOOKUP($A56,[1]Hugst!$R$5:$W$9,MATCH(ROUNDUP((J$1)/10,0)*10,[1]Hugst!$R$4:$W$4,0))))</f>
        <v>#REF!</v>
      </c>
      <c r="K56" s="168" t="e">
        <f ca="1">IF($C56-K$1&lt;År1,0,J55*(1-VLOOKUP($A56,[1]Hugst!$R$5:$W$9,MATCH(ROUNDUP((K$1)/10,0)*10,[1]Hugst!$R$4:$W$4,0))))</f>
        <v>#REF!</v>
      </c>
      <c r="L56" s="168" t="e">
        <f ca="1">IF($C56-L$1&lt;År1,0,K55*(1-VLOOKUP($A56,[1]Hugst!$R$5:$W$9,MATCH(ROUNDUP((L$1)/10,0)*10,[1]Hugst!$R$4:$W$4,0))))</f>
        <v>#REF!</v>
      </c>
      <c r="M56" s="168" t="e">
        <f ca="1">IF($C56-M$1&lt;År1,0,L55*(1-VLOOKUP($A56,[1]Hugst!$R$5:$W$9,MATCH(ROUNDUP((M$1)/10,0)*10,[1]Hugst!$R$4:$W$4,0))))</f>
        <v>#REF!</v>
      </c>
      <c r="N56" s="168" t="e">
        <f ca="1">IF($C56-N$1&lt;År1,0,M55*(1-VLOOKUP($A56,[1]Hugst!$R$5:$W$9,MATCH(ROUNDUP((N$1)/10,0)*10,[1]Hugst!$R$4:$W$4,0))))</f>
        <v>#REF!</v>
      </c>
      <c r="O56" s="168" t="e">
        <f ca="1">IF($C56-O$1&lt;År1,0,N55*(1-VLOOKUP($A56,[1]Hugst!$R$5:$W$9,MATCH(ROUNDUP((O$1)/10,0)*10,[1]Hugst!$R$4:$W$4,0))))</f>
        <v>#REF!</v>
      </c>
      <c r="P56" s="168" t="e">
        <f ca="1">IF($C56-P$1&lt;År1,0,O55*(1-VLOOKUP($A56,[1]Hugst!$R$5:$W$9,MATCH(ROUNDUP((P$1)/10,0)*10,[1]Hugst!$R$4:$W$4,0))))</f>
        <v>#REF!</v>
      </c>
      <c r="Q56" s="168" t="e">
        <f ca="1">IF($C56-Q$1&lt;År1,0,P55*(1-VLOOKUP($A56,[1]Hugst!$R$5:$W$9,MATCH(ROUNDUP((Q$1)/10,0)*10,[1]Hugst!$R$4:$W$4,0))))</f>
        <v>#REF!</v>
      </c>
      <c r="R56" s="168" t="e">
        <f ca="1">IF($C56-R$1&lt;År1,0,Q55*(1-VLOOKUP($A56,[1]Hugst!$R$5:$W$9,MATCH(ROUNDUP((R$1)/10,0)*10,[1]Hugst!$R$4:$W$4,0))))</f>
        <v>#REF!</v>
      </c>
      <c r="S56" s="168" t="e">
        <f ca="1">IF($C56-S$1&lt;År1,0,R55*(1-VLOOKUP($A56,[1]Hugst!$R$5:$W$9,MATCH(ROUNDUP((S$1)/10,0)*10,[1]Hugst!$R$4:$W$4,0))))</f>
        <v>#REF!</v>
      </c>
      <c r="T56" s="168" t="e">
        <f ca="1">IF($C56-T$1&lt;År1,0,S55*(1-VLOOKUP($A56,[1]Hugst!$R$5:$W$9,MATCH(ROUNDUP((T$1)/10,0)*10,[1]Hugst!$R$4:$W$4,0))))</f>
        <v>#REF!</v>
      </c>
      <c r="U56" s="168" t="e">
        <f ca="1">IF($C56-U$1&lt;År1,0,T55*(1-VLOOKUP($A56,[1]Hugst!$R$5:$W$9,MATCH(ROUNDUP((U$1)/10,0)*10,[1]Hugst!$R$4:$W$4,0))))</f>
        <v>#REF!</v>
      </c>
      <c r="V56" s="168" t="e">
        <f ca="1">IF($C56-V$1&lt;År1,0,U55*(1-VLOOKUP($A56,[1]Hugst!$R$5:$W$9,MATCH(ROUNDUP((V$1)/10,0)*10,[1]Hugst!$R$4:$W$4,0))))</f>
        <v>#REF!</v>
      </c>
      <c r="W56" s="168" t="e">
        <f ca="1">IF($C56-W$1&lt;År1,0,V55*(1-VLOOKUP($A56,[1]Hugst!$R$5:$W$9,MATCH(ROUNDUP((W$1)/10,0)*10,[1]Hugst!$R$4:$W$4,0))))</f>
        <v>#REF!</v>
      </c>
      <c r="X56" s="168" t="e">
        <f ca="1">IF($C56-X$1&lt;År1,0,W55*(1-VLOOKUP($A56,[1]Hugst!$R$5:$W$9,MATCH(ROUNDUP((X$1)/10,0)*10,[1]Hugst!$R$4:$W$4,0))))</f>
        <v>#REF!</v>
      </c>
      <c r="Y56" s="168" t="e">
        <f ca="1">IF($C56-Y$1&lt;År1,0,X55*(1-VLOOKUP($A56,[1]Hugst!$R$5:$W$9,MATCH(ROUNDUP((Y$1)/10,0)*10,[1]Hugst!$R$4:$W$4,0))))</f>
        <v>#REF!</v>
      </c>
      <c r="Z56" s="168" t="e">
        <f ca="1">IF($C56-Z$1&lt;År1,0,Y55*(1-VLOOKUP($A56,[1]Hugst!$R$5:$W$9,MATCH(ROUNDUP((Z$1)/10,0)*10,[1]Hugst!$R$4:$W$4,0))))</f>
        <v>#REF!</v>
      </c>
      <c r="AA56" s="168" t="e">
        <f ca="1">IF($C56-AA$1&lt;År1,0,Z55*(1-VLOOKUP($A56,[1]Hugst!$R$5:$W$9,MATCH(ROUNDUP((AA$1)/10,0)*10,[1]Hugst!$R$4:$W$4,0))))</f>
        <v>#REF!</v>
      </c>
      <c r="AB56" s="168" t="e">
        <f ca="1">IF($C56-AB$1&lt;År1,0,AA55*(1-VLOOKUP($A56,[1]Hugst!$R$5:$W$9,MATCH(ROUNDUP((AB$1)/10,0)*10,[1]Hugst!$R$4:$W$4,0))))</f>
        <v>#REF!</v>
      </c>
      <c r="AC56" s="168" t="e">
        <f ca="1">IF($C56-AC$1&lt;År1,0,AB55*(1-VLOOKUP($A56,[1]Hugst!$R$5:$W$9,MATCH(ROUNDUP((AC$1)/10,0)*10,[1]Hugst!$R$4:$W$4,0))))</f>
        <v>#REF!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8" t="e">
        <f t="shared" ca="1" si="0"/>
        <v>#REF!</v>
      </c>
      <c r="F57" s="168" t="e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#REF!</v>
      </c>
      <c r="G57" s="168" t="e">
        <f ca="1">IF($C57-G$1&lt;År1,0,F56*(1-VLOOKUP($A57,[1]Hugst!$R$5:$W$9,MATCH(ROUNDUP((G$1)/10,0)*10,[1]Hugst!$R$4:$W$4,0))))</f>
        <v>#REF!</v>
      </c>
      <c r="H57" s="168" t="e">
        <f ca="1">IF($C57-H$1&lt;År1,0,G56*(1-VLOOKUP($A57,[1]Hugst!$R$5:$W$9,MATCH(ROUNDUP((H$1)/10,0)*10,[1]Hugst!$R$4:$W$4,0))))</f>
        <v>#REF!</v>
      </c>
      <c r="I57" s="168" t="e">
        <f ca="1">IF($C57-I$1&lt;År1,0,H56*(1-VLOOKUP($A57,[1]Hugst!$R$5:$W$9,MATCH(ROUNDUP((I$1)/10,0)*10,[1]Hugst!$R$4:$W$4,0))))</f>
        <v>#REF!</v>
      </c>
      <c r="J57" s="168" t="e">
        <f ca="1">IF($C57-J$1&lt;År1,0,I56*(1-VLOOKUP($A57,[1]Hugst!$R$5:$W$9,MATCH(ROUNDUP((J$1)/10,0)*10,[1]Hugst!$R$4:$W$4,0))))</f>
        <v>#REF!</v>
      </c>
      <c r="K57" s="168" t="e">
        <f ca="1">IF($C57-K$1&lt;År1,0,J56*(1-VLOOKUP($A57,[1]Hugst!$R$5:$W$9,MATCH(ROUNDUP((K$1)/10,0)*10,[1]Hugst!$R$4:$W$4,0))))</f>
        <v>#REF!</v>
      </c>
      <c r="L57" s="168" t="e">
        <f ca="1">IF($C57-L$1&lt;År1,0,K56*(1-VLOOKUP($A57,[1]Hugst!$R$5:$W$9,MATCH(ROUNDUP((L$1)/10,0)*10,[1]Hugst!$R$4:$W$4,0))))</f>
        <v>#REF!</v>
      </c>
      <c r="M57" s="168" t="e">
        <f ca="1">IF($C57-M$1&lt;År1,0,L56*(1-VLOOKUP($A57,[1]Hugst!$R$5:$W$9,MATCH(ROUNDUP((M$1)/10,0)*10,[1]Hugst!$R$4:$W$4,0))))</f>
        <v>#REF!</v>
      </c>
      <c r="N57" s="168" t="e">
        <f ca="1">IF($C57-N$1&lt;År1,0,M56*(1-VLOOKUP($A57,[1]Hugst!$R$5:$W$9,MATCH(ROUNDUP((N$1)/10,0)*10,[1]Hugst!$R$4:$W$4,0))))</f>
        <v>#REF!</v>
      </c>
      <c r="O57" s="168" t="e">
        <f ca="1">IF($C57-O$1&lt;År1,0,N56*(1-VLOOKUP($A57,[1]Hugst!$R$5:$W$9,MATCH(ROUNDUP((O$1)/10,0)*10,[1]Hugst!$R$4:$W$4,0))))</f>
        <v>#REF!</v>
      </c>
      <c r="P57" s="168" t="e">
        <f ca="1">IF($C57-P$1&lt;År1,0,O56*(1-VLOOKUP($A57,[1]Hugst!$R$5:$W$9,MATCH(ROUNDUP((P$1)/10,0)*10,[1]Hugst!$R$4:$W$4,0))))</f>
        <v>#REF!</v>
      </c>
      <c r="Q57" s="168" t="e">
        <f ca="1">IF($C57-Q$1&lt;År1,0,P56*(1-VLOOKUP($A57,[1]Hugst!$R$5:$W$9,MATCH(ROUNDUP((Q$1)/10,0)*10,[1]Hugst!$R$4:$W$4,0))))</f>
        <v>#REF!</v>
      </c>
      <c r="R57" s="168" t="e">
        <f ca="1">IF($C57-R$1&lt;År1,0,Q56*(1-VLOOKUP($A57,[1]Hugst!$R$5:$W$9,MATCH(ROUNDUP((R$1)/10,0)*10,[1]Hugst!$R$4:$W$4,0))))</f>
        <v>#REF!</v>
      </c>
      <c r="S57" s="168" t="e">
        <f ca="1">IF($C57-S$1&lt;År1,0,R56*(1-VLOOKUP($A57,[1]Hugst!$R$5:$W$9,MATCH(ROUNDUP((S$1)/10,0)*10,[1]Hugst!$R$4:$W$4,0))))</f>
        <v>#REF!</v>
      </c>
      <c r="T57" s="168" t="e">
        <f ca="1">IF($C57-T$1&lt;År1,0,S56*(1-VLOOKUP($A57,[1]Hugst!$R$5:$W$9,MATCH(ROUNDUP((T$1)/10,0)*10,[1]Hugst!$R$4:$W$4,0))))</f>
        <v>#REF!</v>
      </c>
      <c r="U57" s="168" t="e">
        <f ca="1">IF($C57-U$1&lt;År1,0,T56*(1-VLOOKUP($A57,[1]Hugst!$R$5:$W$9,MATCH(ROUNDUP((U$1)/10,0)*10,[1]Hugst!$R$4:$W$4,0))))</f>
        <v>#REF!</v>
      </c>
      <c r="V57" s="168" t="e">
        <f ca="1">IF($C57-V$1&lt;År1,0,U56*(1-VLOOKUP($A57,[1]Hugst!$R$5:$W$9,MATCH(ROUNDUP((V$1)/10,0)*10,[1]Hugst!$R$4:$W$4,0))))</f>
        <v>#REF!</v>
      </c>
      <c r="W57" s="168" t="e">
        <f ca="1">IF($C57-W$1&lt;År1,0,V56*(1-VLOOKUP($A57,[1]Hugst!$R$5:$W$9,MATCH(ROUNDUP((W$1)/10,0)*10,[1]Hugst!$R$4:$W$4,0))))</f>
        <v>#REF!</v>
      </c>
      <c r="X57" s="168" t="e">
        <f ca="1">IF($C57-X$1&lt;År1,0,W56*(1-VLOOKUP($A57,[1]Hugst!$R$5:$W$9,MATCH(ROUNDUP((X$1)/10,0)*10,[1]Hugst!$R$4:$W$4,0))))</f>
        <v>#REF!</v>
      </c>
      <c r="Y57" s="168" t="e">
        <f ca="1">IF($C57-Y$1&lt;År1,0,X56*(1-VLOOKUP($A57,[1]Hugst!$R$5:$W$9,MATCH(ROUNDUP((Y$1)/10,0)*10,[1]Hugst!$R$4:$W$4,0))))</f>
        <v>#REF!</v>
      </c>
      <c r="Z57" s="168" t="e">
        <f ca="1">IF($C57-Z$1&lt;År1,0,Y56*(1-VLOOKUP($A57,[1]Hugst!$R$5:$W$9,MATCH(ROUNDUP((Z$1)/10,0)*10,[1]Hugst!$R$4:$W$4,0))))</f>
        <v>#REF!</v>
      </c>
      <c r="AA57" s="168" t="e">
        <f ca="1">IF($C57-AA$1&lt;År1,0,Z56*(1-VLOOKUP($A57,[1]Hugst!$R$5:$W$9,MATCH(ROUNDUP((AA$1)/10,0)*10,[1]Hugst!$R$4:$W$4,0))))</f>
        <v>#REF!</v>
      </c>
      <c r="AB57" s="168" t="e">
        <f ca="1">IF($C57-AB$1&lt;År1,0,AA56*(1-VLOOKUP($A57,[1]Hugst!$R$5:$W$9,MATCH(ROUNDUP((AB$1)/10,0)*10,[1]Hugst!$R$4:$W$4,0))))</f>
        <v>#REF!</v>
      </c>
      <c r="AC57" s="168" t="e">
        <f ca="1">IF($C57-AC$1&lt;År1,0,AB56*(1-VLOOKUP($A57,[1]Hugst!$R$5:$W$9,MATCH(ROUNDUP((AC$1)/10,0)*10,[1]Hugst!$R$4:$W$4,0))))</f>
        <v>#REF!</v>
      </c>
      <c r="AD57" s="168" t="e">
        <f ca="1">IF($C57-AD$1&lt;År1,0,AC56*(1-VLOOKUP($A57,[1]Hugst!$R$5:$W$9,MATCH(ROUNDUP((AD$1)/10,0)*10,[1]Hugst!$R$4:$W$4,0))))</f>
        <v>#REF!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8" t="e">
        <f t="shared" ca="1" si="0"/>
        <v>#REF!</v>
      </c>
      <c r="F58" s="168" t="e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#REF!</v>
      </c>
      <c r="G58" s="168" t="e">
        <f ca="1">IF($C58-G$1&lt;År1,0,F57*(1-VLOOKUP($A58,[1]Hugst!$R$5:$W$9,MATCH(ROUNDUP((G$1)/10,0)*10,[1]Hugst!$R$4:$W$4,0))))</f>
        <v>#REF!</v>
      </c>
      <c r="H58" s="168" t="e">
        <f ca="1">IF($C58-H$1&lt;År1,0,G57*(1-VLOOKUP($A58,[1]Hugst!$R$5:$W$9,MATCH(ROUNDUP((H$1)/10,0)*10,[1]Hugst!$R$4:$W$4,0))))</f>
        <v>#REF!</v>
      </c>
      <c r="I58" s="168" t="e">
        <f ca="1">IF($C58-I$1&lt;År1,0,H57*(1-VLOOKUP($A58,[1]Hugst!$R$5:$W$9,MATCH(ROUNDUP((I$1)/10,0)*10,[1]Hugst!$R$4:$W$4,0))))</f>
        <v>#REF!</v>
      </c>
      <c r="J58" s="168" t="e">
        <f ca="1">IF($C58-J$1&lt;År1,0,I57*(1-VLOOKUP($A58,[1]Hugst!$R$5:$W$9,MATCH(ROUNDUP((J$1)/10,0)*10,[1]Hugst!$R$4:$W$4,0))))</f>
        <v>#REF!</v>
      </c>
      <c r="K58" s="168" t="e">
        <f ca="1">IF($C58-K$1&lt;År1,0,J57*(1-VLOOKUP($A58,[1]Hugst!$R$5:$W$9,MATCH(ROUNDUP((K$1)/10,0)*10,[1]Hugst!$R$4:$W$4,0))))</f>
        <v>#REF!</v>
      </c>
      <c r="L58" s="168" t="e">
        <f ca="1">IF($C58-L$1&lt;År1,0,K57*(1-VLOOKUP($A58,[1]Hugst!$R$5:$W$9,MATCH(ROUNDUP((L$1)/10,0)*10,[1]Hugst!$R$4:$W$4,0))))</f>
        <v>#REF!</v>
      </c>
      <c r="M58" s="168" t="e">
        <f ca="1">IF($C58-M$1&lt;År1,0,L57*(1-VLOOKUP($A58,[1]Hugst!$R$5:$W$9,MATCH(ROUNDUP((M$1)/10,0)*10,[1]Hugst!$R$4:$W$4,0))))</f>
        <v>#REF!</v>
      </c>
      <c r="N58" s="168" t="e">
        <f ca="1">IF($C58-N$1&lt;År1,0,M57*(1-VLOOKUP($A58,[1]Hugst!$R$5:$W$9,MATCH(ROUNDUP((N$1)/10,0)*10,[1]Hugst!$R$4:$W$4,0))))</f>
        <v>#REF!</v>
      </c>
      <c r="O58" s="168" t="e">
        <f ca="1">IF($C58-O$1&lt;År1,0,N57*(1-VLOOKUP($A58,[1]Hugst!$R$5:$W$9,MATCH(ROUNDUP((O$1)/10,0)*10,[1]Hugst!$R$4:$W$4,0))))</f>
        <v>#REF!</v>
      </c>
      <c r="P58" s="168" t="e">
        <f ca="1">IF($C58-P$1&lt;År1,0,O57*(1-VLOOKUP($A58,[1]Hugst!$R$5:$W$9,MATCH(ROUNDUP((P$1)/10,0)*10,[1]Hugst!$R$4:$W$4,0))))</f>
        <v>#REF!</v>
      </c>
      <c r="Q58" s="168" t="e">
        <f ca="1">IF($C58-Q$1&lt;År1,0,P57*(1-VLOOKUP($A58,[1]Hugst!$R$5:$W$9,MATCH(ROUNDUP((Q$1)/10,0)*10,[1]Hugst!$R$4:$W$4,0))))</f>
        <v>#REF!</v>
      </c>
      <c r="R58" s="168" t="e">
        <f ca="1">IF($C58-R$1&lt;År1,0,Q57*(1-VLOOKUP($A58,[1]Hugst!$R$5:$W$9,MATCH(ROUNDUP((R$1)/10,0)*10,[1]Hugst!$R$4:$W$4,0))))</f>
        <v>#REF!</v>
      </c>
      <c r="S58" s="168" t="e">
        <f ca="1">IF($C58-S$1&lt;År1,0,R57*(1-VLOOKUP($A58,[1]Hugst!$R$5:$W$9,MATCH(ROUNDUP((S$1)/10,0)*10,[1]Hugst!$R$4:$W$4,0))))</f>
        <v>#REF!</v>
      </c>
      <c r="T58" s="168" t="e">
        <f ca="1">IF($C58-T$1&lt;År1,0,S57*(1-VLOOKUP($A58,[1]Hugst!$R$5:$W$9,MATCH(ROUNDUP((T$1)/10,0)*10,[1]Hugst!$R$4:$W$4,0))))</f>
        <v>#REF!</v>
      </c>
      <c r="U58" s="168" t="e">
        <f ca="1">IF($C58-U$1&lt;År1,0,T57*(1-VLOOKUP($A58,[1]Hugst!$R$5:$W$9,MATCH(ROUNDUP((U$1)/10,0)*10,[1]Hugst!$R$4:$W$4,0))))</f>
        <v>#REF!</v>
      </c>
      <c r="V58" s="168" t="e">
        <f ca="1">IF($C58-V$1&lt;År1,0,U57*(1-VLOOKUP($A58,[1]Hugst!$R$5:$W$9,MATCH(ROUNDUP((V$1)/10,0)*10,[1]Hugst!$R$4:$W$4,0))))</f>
        <v>#REF!</v>
      </c>
      <c r="W58" s="168" t="e">
        <f ca="1">IF($C58-W$1&lt;År1,0,V57*(1-VLOOKUP($A58,[1]Hugst!$R$5:$W$9,MATCH(ROUNDUP((W$1)/10,0)*10,[1]Hugst!$R$4:$W$4,0))))</f>
        <v>#REF!</v>
      </c>
      <c r="X58" s="168" t="e">
        <f ca="1">IF($C58-X$1&lt;År1,0,W57*(1-VLOOKUP($A58,[1]Hugst!$R$5:$W$9,MATCH(ROUNDUP((X$1)/10,0)*10,[1]Hugst!$R$4:$W$4,0))))</f>
        <v>#REF!</v>
      </c>
      <c r="Y58" s="168" t="e">
        <f ca="1">IF($C58-Y$1&lt;År1,0,X57*(1-VLOOKUP($A58,[1]Hugst!$R$5:$W$9,MATCH(ROUNDUP((Y$1)/10,0)*10,[1]Hugst!$R$4:$W$4,0))))</f>
        <v>#REF!</v>
      </c>
      <c r="Z58" s="168" t="e">
        <f ca="1">IF($C58-Z$1&lt;År1,0,Y57*(1-VLOOKUP($A58,[1]Hugst!$R$5:$W$9,MATCH(ROUNDUP((Z$1)/10,0)*10,[1]Hugst!$R$4:$W$4,0))))</f>
        <v>#REF!</v>
      </c>
      <c r="AA58" s="168" t="e">
        <f ca="1">IF($C58-AA$1&lt;År1,0,Z57*(1-VLOOKUP($A58,[1]Hugst!$R$5:$W$9,MATCH(ROUNDUP((AA$1)/10,0)*10,[1]Hugst!$R$4:$W$4,0))))</f>
        <v>#REF!</v>
      </c>
      <c r="AB58" s="168" t="e">
        <f ca="1">IF($C58-AB$1&lt;År1,0,AA57*(1-VLOOKUP($A58,[1]Hugst!$R$5:$W$9,MATCH(ROUNDUP((AB$1)/10,0)*10,[1]Hugst!$R$4:$W$4,0))))</f>
        <v>#REF!</v>
      </c>
      <c r="AC58" s="168" t="e">
        <f ca="1">IF($C58-AC$1&lt;År1,0,AB57*(1-VLOOKUP($A58,[1]Hugst!$R$5:$W$9,MATCH(ROUNDUP((AC$1)/10,0)*10,[1]Hugst!$R$4:$W$4,0))))</f>
        <v>#REF!</v>
      </c>
      <c r="AD58" s="168" t="e">
        <f ca="1">IF($C58-AD$1&lt;År1,0,AC57*(1-VLOOKUP($A58,[1]Hugst!$R$5:$W$9,MATCH(ROUNDUP((AD$1)/10,0)*10,[1]Hugst!$R$4:$W$4,0))))</f>
        <v>#REF!</v>
      </c>
      <c r="AE58" s="168" t="e">
        <f ca="1">IF($C58-AE$1&lt;År1,0,AD57*(1-VLOOKUP($A58,[1]Hugst!$R$5:$W$9,MATCH(ROUNDUP((AE$1)/10,0)*10,[1]Hugst!$R$4:$W$4,0))))</f>
        <v>#REF!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8" t="e">
        <f t="shared" ca="1" si="0"/>
        <v>#REF!</v>
      </c>
      <c r="F59" s="168" t="e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#REF!</v>
      </c>
      <c r="G59" s="168" t="e">
        <f ca="1">IF($C59-G$1&lt;År1,0,F58*(1-VLOOKUP($A59,[1]Hugst!$R$5:$W$9,MATCH(ROUNDUP((G$1)/10,0)*10,[1]Hugst!$R$4:$W$4,0))))</f>
        <v>#REF!</v>
      </c>
      <c r="H59" s="168" t="e">
        <f ca="1">IF($C59-H$1&lt;År1,0,G58*(1-VLOOKUP($A59,[1]Hugst!$R$5:$W$9,MATCH(ROUNDUP((H$1)/10,0)*10,[1]Hugst!$R$4:$W$4,0))))</f>
        <v>#REF!</v>
      </c>
      <c r="I59" s="168" t="e">
        <f ca="1">IF($C59-I$1&lt;År1,0,H58*(1-VLOOKUP($A59,[1]Hugst!$R$5:$W$9,MATCH(ROUNDUP((I$1)/10,0)*10,[1]Hugst!$R$4:$W$4,0))))</f>
        <v>#REF!</v>
      </c>
      <c r="J59" s="168" t="e">
        <f ca="1">IF($C59-J$1&lt;År1,0,I58*(1-VLOOKUP($A59,[1]Hugst!$R$5:$W$9,MATCH(ROUNDUP((J$1)/10,0)*10,[1]Hugst!$R$4:$W$4,0))))</f>
        <v>#REF!</v>
      </c>
      <c r="K59" s="168" t="e">
        <f ca="1">IF($C59-K$1&lt;År1,0,J58*(1-VLOOKUP($A59,[1]Hugst!$R$5:$W$9,MATCH(ROUNDUP((K$1)/10,0)*10,[1]Hugst!$R$4:$W$4,0))))</f>
        <v>#REF!</v>
      </c>
      <c r="L59" s="168" t="e">
        <f ca="1">IF($C59-L$1&lt;År1,0,K58*(1-VLOOKUP($A59,[1]Hugst!$R$5:$W$9,MATCH(ROUNDUP((L$1)/10,0)*10,[1]Hugst!$R$4:$W$4,0))))</f>
        <v>#REF!</v>
      </c>
      <c r="M59" s="168" t="e">
        <f ca="1">IF($C59-M$1&lt;År1,0,L58*(1-VLOOKUP($A59,[1]Hugst!$R$5:$W$9,MATCH(ROUNDUP((M$1)/10,0)*10,[1]Hugst!$R$4:$W$4,0))))</f>
        <v>#REF!</v>
      </c>
      <c r="N59" s="168" t="e">
        <f ca="1">IF($C59-N$1&lt;År1,0,M58*(1-VLOOKUP($A59,[1]Hugst!$R$5:$W$9,MATCH(ROUNDUP((N$1)/10,0)*10,[1]Hugst!$R$4:$W$4,0))))</f>
        <v>#REF!</v>
      </c>
      <c r="O59" s="168" t="e">
        <f ca="1">IF($C59-O$1&lt;År1,0,N58*(1-VLOOKUP($A59,[1]Hugst!$R$5:$W$9,MATCH(ROUNDUP((O$1)/10,0)*10,[1]Hugst!$R$4:$W$4,0))))</f>
        <v>#REF!</v>
      </c>
      <c r="P59" s="168" t="e">
        <f ca="1">IF($C59-P$1&lt;År1,0,O58*(1-VLOOKUP($A59,[1]Hugst!$R$5:$W$9,MATCH(ROUNDUP((P$1)/10,0)*10,[1]Hugst!$R$4:$W$4,0))))</f>
        <v>#REF!</v>
      </c>
      <c r="Q59" s="168" t="e">
        <f ca="1">IF($C59-Q$1&lt;År1,0,P58*(1-VLOOKUP($A59,[1]Hugst!$R$5:$W$9,MATCH(ROUNDUP((Q$1)/10,0)*10,[1]Hugst!$R$4:$W$4,0))))</f>
        <v>#REF!</v>
      </c>
      <c r="R59" s="168" t="e">
        <f ca="1">IF($C59-R$1&lt;År1,0,Q58*(1-VLOOKUP($A59,[1]Hugst!$R$5:$W$9,MATCH(ROUNDUP((R$1)/10,0)*10,[1]Hugst!$R$4:$W$4,0))))</f>
        <v>#REF!</v>
      </c>
      <c r="S59" s="168" t="e">
        <f ca="1">IF($C59-S$1&lt;År1,0,R58*(1-VLOOKUP($A59,[1]Hugst!$R$5:$W$9,MATCH(ROUNDUP((S$1)/10,0)*10,[1]Hugst!$R$4:$W$4,0))))</f>
        <v>#REF!</v>
      </c>
      <c r="T59" s="168" t="e">
        <f ca="1">IF($C59-T$1&lt;År1,0,S58*(1-VLOOKUP($A59,[1]Hugst!$R$5:$W$9,MATCH(ROUNDUP((T$1)/10,0)*10,[1]Hugst!$R$4:$W$4,0))))</f>
        <v>#REF!</v>
      </c>
      <c r="U59" s="168" t="e">
        <f ca="1">IF($C59-U$1&lt;År1,0,T58*(1-VLOOKUP($A59,[1]Hugst!$R$5:$W$9,MATCH(ROUNDUP((U$1)/10,0)*10,[1]Hugst!$R$4:$W$4,0))))</f>
        <v>#REF!</v>
      </c>
      <c r="V59" s="168" t="e">
        <f ca="1">IF($C59-V$1&lt;År1,0,U58*(1-VLOOKUP($A59,[1]Hugst!$R$5:$W$9,MATCH(ROUNDUP((V$1)/10,0)*10,[1]Hugst!$R$4:$W$4,0))))</f>
        <v>#REF!</v>
      </c>
      <c r="W59" s="168" t="e">
        <f ca="1">IF($C59-W$1&lt;År1,0,V58*(1-VLOOKUP($A59,[1]Hugst!$R$5:$W$9,MATCH(ROUNDUP((W$1)/10,0)*10,[1]Hugst!$R$4:$W$4,0))))</f>
        <v>#REF!</v>
      </c>
      <c r="X59" s="168" t="e">
        <f ca="1">IF($C59-X$1&lt;År1,0,W58*(1-VLOOKUP($A59,[1]Hugst!$R$5:$W$9,MATCH(ROUNDUP((X$1)/10,0)*10,[1]Hugst!$R$4:$W$4,0))))</f>
        <v>#REF!</v>
      </c>
      <c r="Y59" s="168" t="e">
        <f ca="1">IF($C59-Y$1&lt;År1,0,X58*(1-VLOOKUP($A59,[1]Hugst!$R$5:$W$9,MATCH(ROUNDUP((Y$1)/10,0)*10,[1]Hugst!$R$4:$W$4,0))))</f>
        <v>#REF!</v>
      </c>
      <c r="Z59" s="168" t="e">
        <f ca="1">IF($C59-Z$1&lt;År1,0,Y58*(1-VLOOKUP($A59,[1]Hugst!$R$5:$W$9,MATCH(ROUNDUP((Z$1)/10,0)*10,[1]Hugst!$R$4:$W$4,0))))</f>
        <v>#REF!</v>
      </c>
      <c r="AA59" s="168" t="e">
        <f ca="1">IF($C59-AA$1&lt;År1,0,Z58*(1-VLOOKUP($A59,[1]Hugst!$R$5:$W$9,MATCH(ROUNDUP((AA$1)/10,0)*10,[1]Hugst!$R$4:$W$4,0))))</f>
        <v>#REF!</v>
      </c>
      <c r="AB59" s="168" t="e">
        <f ca="1">IF($C59-AB$1&lt;År1,0,AA58*(1-VLOOKUP($A59,[1]Hugst!$R$5:$W$9,MATCH(ROUNDUP((AB$1)/10,0)*10,[1]Hugst!$R$4:$W$4,0))))</f>
        <v>#REF!</v>
      </c>
      <c r="AC59" s="168" t="e">
        <f ca="1">IF($C59-AC$1&lt;År1,0,AB58*(1-VLOOKUP($A59,[1]Hugst!$R$5:$W$9,MATCH(ROUNDUP((AC$1)/10,0)*10,[1]Hugst!$R$4:$W$4,0))))</f>
        <v>#REF!</v>
      </c>
      <c r="AD59" s="168" t="e">
        <f ca="1">IF($C59-AD$1&lt;År1,0,AC58*(1-VLOOKUP($A59,[1]Hugst!$R$5:$W$9,MATCH(ROUNDUP((AD$1)/10,0)*10,[1]Hugst!$R$4:$W$4,0))))</f>
        <v>#REF!</v>
      </c>
      <c r="AE59" s="168" t="e">
        <f ca="1">IF($C59-AE$1&lt;År1,0,AD58*(1-VLOOKUP($A59,[1]Hugst!$R$5:$W$9,MATCH(ROUNDUP((AE$1)/10,0)*10,[1]Hugst!$R$4:$W$4,0))))</f>
        <v>#REF!</v>
      </c>
      <c r="AF59" s="168" t="e">
        <f ca="1">IF($C59-AF$1&lt;År1,0,AE58*(1-VLOOKUP($A59,[1]Hugst!$R$5:$W$9,MATCH(ROUNDUP((AF$1)/10,0)*10,[1]Hugst!$R$4:$W$4,0))))</f>
        <v>#REF!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8" t="e">
        <f t="shared" ca="1" si="0"/>
        <v>#REF!</v>
      </c>
      <c r="F60" s="168" t="e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#REF!</v>
      </c>
      <c r="G60" s="168" t="e">
        <f ca="1">IF($C60-G$1&lt;År1,0,F59*(1-VLOOKUP($A60,[1]Hugst!$R$5:$W$9,MATCH(ROUNDUP((G$1)/10,0)*10,[1]Hugst!$R$4:$W$4,0))))</f>
        <v>#REF!</v>
      </c>
      <c r="H60" s="168" t="e">
        <f ca="1">IF($C60-H$1&lt;År1,0,G59*(1-VLOOKUP($A60,[1]Hugst!$R$5:$W$9,MATCH(ROUNDUP((H$1)/10,0)*10,[1]Hugst!$R$4:$W$4,0))))</f>
        <v>#REF!</v>
      </c>
      <c r="I60" s="168" t="e">
        <f ca="1">IF($C60-I$1&lt;År1,0,H59*(1-VLOOKUP($A60,[1]Hugst!$R$5:$W$9,MATCH(ROUNDUP((I$1)/10,0)*10,[1]Hugst!$R$4:$W$4,0))))</f>
        <v>#REF!</v>
      </c>
      <c r="J60" s="168" t="e">
        <f ca="1">IF($C60-J$1&lt;År1,0,I59*(1-VLOOKUP($A60,[1]Hugst!$R$5:$W$9,MATCH(ROUNDUP((J$1)/10,0)*10,[1]Hugst!$R$4:$W$4,0))))</f>
        <v>#REF!</v>
      </c>
      <c r="K60" s="168" t="e">
        <f ca="1">IF($C60-K$1&lt;År1,0,J59*(1-VLOOKUP($A60,[1]Hugst!$R$5:$W$9,MATCH(ROUNDUP((K$1)/10,0)*10,[1]Hugst!$R$4:$W$4,0))))</f>
        <v>#REF!</v>
      </c>
      <c r="L60" s="168" t="e">
        <f ca="1">IF($C60-L$1&lt;År1,0,K59*(1-VLOOKUP($A60,[1]Hugst!$R$5:$W$9,MATCH(ROUNDUP((L$1)/10,0)*10,[1]Hugst!$R$4:$W$4,0))))</f>
        <v>#REF!</v>
      </c>
      <c r="M60" s="168" t="e">
        <f ca="1">IF($C60-M$1&lt;År1,0,L59*(1-VLOOKUP($A60,[1]Hugst!$R$5:$W$9,MATCH(ROUNDUP((M$1)/10,0)*10,[1]Hugst!$R$4:$W$4,0))))</f>
        <v>#REF!</v>
      </c>
      <c r="N60" s="168" t="e">
        <f ca="1">IF($C60-N$1&lt;År1,0,M59*(1-VLOOKUP($A60,[1]Hugst!$R$5:$W$9,MATCH(ROUNDUP((N$1)/10,0)*10,[1]Hugst!$R$4:$W$4,0))))</f>
        <v>#REF!</v>
      </c>
      <c r="O60" s="168" t="e">
        <f ca="1">IF($C60-O$1&lt;År1,0,N59*(1-VLOOKUP($A60,[1]Hugst!$R$5:$W$9,MATCH(ROUNDUP((O$1)/10,0)*10,[1]Hugst!$R$4:$W$4,0))))</f>
        <v>#REF!</v>
      </c>
      <c r="P60" s="168" t="e">
        <f ca="1">IF($C60-P$1&lt;År1,0,O59*(1-VLOOKUP($A60,[1]Hugst!$R$5:$W$9,MATCH(ROUNDUP((P$1)/10,0)*10,[1]Hugst!$R$4:$W$4,0))))</f>
        <v>#REF!</v>
      </c>
      <c r="Q60" s="168" t="e">
        <f ca="1">IF($C60-Q$1&lt;År1,0,P59*(1-VLOOKUP($A60,[1]Hugst!$R$5:$W$9,MATCH(ROUNDUP((Q$1)/10,0)*10,[1]Hugst!$R$4:$W$4,0))))</f>
        <v>#REF!</v>
      </c>
      <c r="R60" s="168" t="e">
        <f ca="1">IF($C60-R$1&lt;År1,0,Q59*(1-VLOOKUP($A60,[1]Hugst!$R$5:$W$9,MATCH(ROUNDUP((R$1)/10,0)*10,[1]Hugst!$R$4:$W$4,0))))</f>
        <v>#REF!</v>
      </c>
      <c r="S60" s="168" t="e">
        <f ca="1">IF($C60-S$1&lt;År1,0,R59*(1-VLOOKUP($A60,[1]Hugst!$R$5:$W$9,MATCH(ROUNDUP((S$1)/10,0)*10,[1]Hugst!$R$4:$W$4,0))))</f>
        <v>#REF!</v>
      </c>
      <c r="T60" s="168" t="e">
        <f ca="1">IF($C60-T$1&lt;År1,0,S59*(1-VLOOKUP($A60,[1]Hugst!$R$5:$W$9,MATCH(ROUNDUP((T$1)/10,0)*10,[1]Hugst!$R$4:$W$4,0))))</f>
        <v>#REF!</v>
      </c>
      <c r="U60" s="168" t="e">
        <f ca="1">IF($C60-U$1&lt;År1,0,T59*(1-VLOOKUP($A60,[1]Hugst!$R$5:$W$9,MATCH(ROUNDUP((U$1)/10,0)*10,[1]Hugst!$R$4:$W$4,0))))</f>
        <v>#REF!</v>
      </c>
      <c r="V60" s="168" t="e">
        <f ca="1">IF($C60-V$1&lt;År1,0,U59*(1-VLOOKUP($A60,[1]Hugst!$R$5:$W$9,MATCH(ROUNDUP((V$1)/10,0)*10,[1]Hugst!$R$4:$W$4,0))))</f>
        <v>#REF!</v>
      </c>
      <c r="W60" s="168" t="e">
        <f ca="1">IF($C60-W$1&lt;År1,0,V59*(1-VLOOKUP($A60,[1]Hugst!$R$5:$W$9,MATCH(ROUNDUP((W$1)/10,0)*10,[1]Hugst!$R$4:$W$4,0))))</f>
        <v>#REF!</v>
      </c>
      <c r="X60" s="168" t="e">
        <f ca="1">IF($C60-X$1&lt;År1,0,W59*(1-VLOOKUP($A60,[1]Hugst!$R$5:$W$9,MATCH(ROUNDUP((X$1)/10,0)*10,[1]Hugst!$R$4:$W$4,0))))</f>
        <v>#REF!</v>
      </c>
      <c r="Y60" s="168" t="e">
        <f ca="1">IF($C60-Y$1&lt;År1,0,X59*(1-VLOOKUP($A60,[1]Hugst!$R$5:$W$9,MATCH(ROUNDUP((Y$1)/10,0)*10,[1]Hugst!$R$4:$W$4,0))))</f>
        <v>#REF!</v>
      </c>
      <c r="Z60" s="168" t="e">
        <f ca="1">IF($C60-Z$1&lt;År1,0,Y59*(1-VLOOKUP($A60,[1]Hugst!$R$5:$W$9,MATCH(ROUNDUP((Z$1)/10,0)*10,[1]Hugst!$R$4:$W$4,0))))</f>
        <v>#REF!</v>
      </c>
      <c r="AA60" s="168" t="e">
        <f ca="1">IF($C60-AA$1&lt;År1,0,Z59*(1-VLOOKUP($A60,[1]Hugst!$R$5:$W$9,MATCH(ROUNDUP((AA$1)/10,0)*10,[1]Hugst!$R$4:$W$4,0))))</f>
        <v>#REF!</v>
      </c>
      <c r="AB60" s="168" t="e">
        <f ca="1">IF($C60-AB$1&lt;År1,0,AA59*(1-VLOOKUP($A60,[1]Hugst!$R$5:$W$9,MATCH(ROUNDUP((AB$1)/10,0)*10,[1]Hugst!$R$4:$W$4,0))))</f>
        <v>#REF!</v>
      </c>
      <c r="AC60" s="168" t="e">
        <f ca="1">IF($C60-AC$1&lt;År1,0,AB59*(1-VLOOKUP($A60,[1]Hugst!$R$5:$W$9,MATCH(ROUNDUP((AC$1)/10,0)*10,[1]Hugst!$R$4:$W$4,0))))</f>
        <v>#REF!</v>
      </c>
      <c r="AD60" s="168" t="e">
        <f ca="1">IF($C60-AD$1&lt;År1,0,AC59*(1-VLOOKUP($A60,[1]Hugst!$R$5:$W$9,MATCH(ROUNDUP((AD$1)/10,0)*10,[1]Hugst!$R$4:$W$4,0))))</f>
        <v>#REF!</v>
      </c>
      <c r="AE60" s="168" t="e">
        <f ca="1">IF($C60-AE$1&lt;År1,0,AD59*(1-VLOOKUP($A60,[1]Hugst!$R$5:$W$9,MATCH(ROUNDUP((AE$1)/10,0)*10,[1]Hugst!$R$4:$W$4,0))))</f>
        <v>#REF!</v>
      </c>
      <c r="AF60" s="168" t="e">
        <f ca="1">IF($C60-AF$1&lt;År1,0,AE59*(1-VLOOKUP($A60,[1]Hugst!$R$5:$W$9,MATCH(ROUNDUP((AF$1)/10,0)*10,[1]Hugst!$R$4:$W$4,0))))</f>
        <v>#REF!</v>
      </c>
      <c r="AG60" s="168" t="e">
        <f ca="1">IF($C60-AG$1&lt;År1,0,AF59*(1-VLOOKUP($A60,[1]Hugst!$R$5:$W$9,MATCH(ROUNDUP((AG$1)/10,0)*10,[1]Hugst!$R$4:$W$4,0))))</f>
        <v>#REF!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8" t="e">
        <f t="shared" ca="1" si="0"/>
        <v>#REF!</v>
      </c>
      <c r="F61" s="168" t="e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#REF!</v>
      </c>
      <c r="G61" s="168" t="e">
        <f ca="1">IF($C61-G$1&lt;År1,0,F60*(1-VLOOKUP($A61,[1]Hugst!$R$5:$W$9,MATCH(ROUNDUP((G$1)/10,0)*10,[1]Hugst!$R$4:$W$4,0))))</f>
        <v>#REF!</v>
      </c>
      <c r="H61" s="168" t="e">
        <f ca="1">IF($C61-H$1&lt;År1,0,G60*(1-VLOOKUP($A61,[1]Hugst!$R$5:$W$9,MATCH(ROUNDUP((H$1)/10,0)*10,[1]Hugst!$R$4:$W$4,0))))</f>
        <v>#REF!</v>
      </c>
      <c r="I61" s="168" t="e">
        <f ca="1">IF($C61-I$1&lt;År1,0,H60*(1-VLOOKUP($A61,[1]Hugst!$R$5:$W$9,MATCH(ROUNDUP((I$1)/10,0)*10,[1]Hugst!$R$4:$W$4,0))))</f>
        <v>#REF!</v>
      </c>
      <c r="J61" s="168" t="e">
        <f ca="1">IF($C61-J$1&lt;År1,0,I60*(1-VLOOKUP($A61,[1]Hugst!$R$5:$W$9,MATCH(ROUNDUP((J$1)/10,0)*10,[1]Hugst!$R$4:$W$4,0))))</f>
        <v>#REF!</v>
      </c>
      <c r="K61" s="168" t="e">
        <f ca="1">IF($C61-K$1&lt;År1,0,J60*(1-VLOOKUP($A61,[1]Hugst!$R$5:$W$9,MATCH(ROUNDUP((K$1)/10,0)*10,[1]Hugst!$R$4:$W$4,0))))</f>
        <v>#REF!</v>
      </c>
      <c r="L61" s="168" t="e">
        <f ca="1">IF($C61-L$1&lt;År1,0,K60*(1-VLOOKUP($A61,[1]Hugst!$R$5:$W$9,MATCH(ROUNDUP((L$1)/10,0)*10,[1]Hugst!$R$4:$W$4,0))))</f>
        <v>#REF!</v>
      </c>
      <c r="M61" s="168" t="e">
        <f ca="1">IF($C61-M$1&lt;År1,0,L60*(1-VLOOKUP($A61,[1]Hugst!$R$5:$W$9,MATCH(ROUNDUP((M$1)/10,0)*10,[1]Hugst!$R$4:$W$4,0))))</f>
        <v>#REF!</v>
      </c>
      <c r="N61" s="168" t="e">
        <f ca="1">IF($C61-N$1&lt;År1,0,M60*(1-VLOOKUP($A61,[1]Hugst!$R$5:$W$9,MATCH(ROUNDUP((N$1)/10,0)*10,[1]Hugst!$R$4:$W$4,0))))</f>
        <v>#REF!</v>
      </c>
      <c r="O61" s="168" t="e">
        <f ca="1">IF($C61-O$1&lt;År1,0,N60*(1-VLOOKUP($A61,[1]Hugst!$R$5:$W$9,MATCH(ROUNDUP((O$1)/10,0)*10,[1]Hugst!$R$4:$W$4,0))))</f>
        <v>#REF!</v>
      </c>
      <c r="P61" s="168" t="e">
        <f ca="1">IF($C61-P$1&lt;År1,0,O60*(1-VLOOKUP($A61,[1]Hugst!$R$5:$W$9,MATCH(ROUNDUP((P$1)/10,0)*10,[1]Hugst!$R$4:$W$4,0))))</f>
        <v>#REF!</v>
      </c>
      <c r="Q61" s="168" t="e">
        <f ca="1">IF($C61-Q$1&lt;År1,0,P60*(1-VLOOKUP($A61,[1]Hugst!$R$5:$W$9,MATCH(ROUNDUP((Q$1)/10,0)*10,[1]Hugst!$R$4:$W$4,0))))</f>
        <v>#REF!</v>
      </c>
      <c r="R61" s="168" t="e">
        <f ca="1">IF($C61-R$1&lt;År1,0,Q60*(1-VLOOKUP($A61,[1]Hugst!$R$5:$W$9,MATCH(ROUNDUP((R$1)/10,0)*10,[1]Hugst!$R$4:$W$4,0))))</f>
        <v>#REF!</v>
      </c>
      <c r="S61" s="168" t="e">
        <f ca="1">IF($C61-S$1&lt;År1,0,R60*(1-VLOOKUP($A61,[1]Hugst!$R$5:$W$9,MATCH(ROUNDUP((S$1)/10,0)*10,[1]Hugst!$R$4:$W$4,0))))</f>
        <v>#REF!</v>
      </c>
      <c r="T61" s="168" t="e">
        <f ca="1">IF($C61-T$1&lt;År1,0,S60*(1-VLOOKUP($A61,[1]Hugst!$R$5:$W$9,MATCH(ROUNDUP((T$1)/10,0)*10,[1]Hugst!$R$4:$W$4,0))))</f>
        <v>#REF!</v>
      </c>
      <c r="U61" s="168" t="e">
        <f ca="1">IF($C61-U$1&lt;År1,0,T60*(1-VLOOKUP($A61,[1]Hugst!$R$5:$W$9,MATCH(ROUNDUP((U$1)/10,0)*10,[1]Hugst!$R$4:$W$4,0))))</f>
        <v>#REF!</v>
      </c>
      <c r="V61" s="168" t="e">
        <f ca="1">IF($C61-V$1&lt;År1,0,U60*(1-VLOOKUP($A61,[1]Hugst!$R$5:$W$9,MATCH(ROUNDUP((V$1)/10,0)*10,[1]Hugst!$R$4:$W$4,0))))</f>
        <v>#REF!</v>
      </c>
      <c r="W61" s="168" t="e">
        <f ca="1">IF($C61-W$1&lt;År1,0,V60*(1-VLOOKUP($A61,[1]Hugst!$R$5:$W$9,MATCH(ROUNDUP((W$1)/10,0)*10,[1]Hugst!$R$4:$W$4,0))))</f>
        <v>#REF!</v>
      </c>
      <c r="X61" s="168" t="e">
        <f ca="1">IF($C61-X$1&lt;År1,0,W60*(1-VLOOKUP($A61,[1]Hugst!$R$5:$W$9,MATCH(ROUNDUP((X$1)/10,0)*10,[1]Hugst!$R$4:$W$4,0))))</f>
        <v>#REF!</v>
      </c>
      <c r="Y61" s="168" t="e">
        <f ca="1">IF($C61-Y$1&lt;År1,0,X60*(1-VLOOKUP($A61,[1]Hugst!$R$5:$W$9,MATCH(ROUNDUP((Y$1)/10,0)*10,[1]Hugst!$R$4:$W$4,0))))</f>
        <v>#REF!</v>
      </c>
      <c r="Z61" s="168" t="e">
        <f ca="1">IF($C61-Z$1&lt;År1,0,Y60*(1-VLOOKUP($A61,[1]Hugst!$R$5:$W$9,MATCH(ROUNDUP((Z$1)/10,0)*10,[1]Hugst!$R$4:$W$4,0))))</f>
        <v>#REF!</v>
      </c>
      <c r="AA61" s="168" t="e">
        <f ca="1">IF($C61-AA$1&lt;År1,0,Z60*(1-VLOOKUP($A61,[1]Hugst!$R$5:$W$9,MATCH(ROUNDUP((AA$1)/10,0)*10,[1]Hugst!$R$4:$W$4,0))))</f>
        <v>#REF!</v>
      </c>
      <c r="AB61" s="168" t="e">
        <f ca="1">IF($C61-AB$1&lt;År1,0,AA60*(1-VLOOKUP($A61,[1]Hugst!$R$5:$W$9,MATCH(ROUNDUP((AB$1)/10,0)*10,[1]Hugst!$R$4:$W$4,0))))</f>
        <v>#REF!</v>
      </c>
      <c r="AC61" s="168" t="e">
        <f ca="1">IF($C61-AC$1&lt;År1,0,AB60*(1-VLOOKUP($A61,[1]Hugst!$R$5:$W$9,MATCH(ROUNDUP((AC$1)/10,0)*10,[1]Hugst!$R$4:$W$4,0))))</f>
        <v>#REF!</v>
      </c>
      <c r="AD61" s="168" t="e">
        <f ca="1">IF($C61-AD$1&lt;År1,0,AC60*(1-VLOOKUP($A61,[1]Hugst!$R$5:$W$9,MATCH(ROUNDUP((AD$1)/10,0)*10,[1]Hugst!$R$4:$W$4,0))))</f>
        <v>#REF!</v>
      </c>
      <c r="AE61" s="168" t="e">
        <f ca="1">IF($C61-AE$1&lt;År1,0,AD60*(1-VLOOKUP($A61,[1]Hugst!$R$5:$W$9,MATCH(ROUNDUP((AE$1)/10,0)*10,[1]Hugst!$R$4:$W$4,0))))</f>
        <v>#REF!</v>
      </c>
      <c r="AF61" s="168" t="e">
        <f ca="1">IF($C61-AF$1&lt;År1,0,AE60*(1-VLOOKUP($A61,[1]Hugst!$R$5:$W$9,MATCH(ROUNDUP((AF$1)/10,0)*10,[1]Hugst!$R$4:$W$4,0))))</f>
        <v>#REF!</v>
      </c>
      <c r="AG61" s="168" t="e">
        <f ca="1">IF($C61-AG$1&lt;År1,0,AF60*(1-VLOOKUP($A61,[1]Hugst!$R$5:$W$9,MATCH(ROUNDUP((AG$1)/10,0)*10,[1]Hugst!$R$4:$W$4,0))))</f>
        <v>#REF!</v>
      </c>
      <c r="AH61" s="168" t="e">
        <f ca="1">IF($C61-AH$1&lt;År1,0,AG60*(1-VLOOKUP($A61,[1]Hugst!$R$5:$W$9,MATCH(ROUNDUP((AH$1)/10,0)*10,[1]Hugst!$R$4:$W$4,0))))</f>
        <v>#REF!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8" t="e">
        <f t="shared" ca="1" si="0"/>
        <v>#REF!</v>
      </c>
      <c r="F62" s="168" t="e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#REF!</v>
      </c>
      <c r="G62" s="168" t="e">
        <f ca="1">IF($C62-G$1&lt;År1,0,F61*(1-VLOOKUP($A62,[1]Hugst!$R$5:$W$9,MATCH(ROUNDUP((G$1)/10,0)*10,[1]Hugst!$R$4:$W$4,0))))</f>
        <v>#REF!</v>
      </c>
      <c r="H62" s="168" t="e">
        <f ca="1">IF($C62-H$1&lt;År1,0,G61*(1-VLOOKUP($A62,[1]Hugst!$R$5:$W$9,MATCH(ROUNDUP((H$1)/10,0)*10,[1]Hugst!$R$4:$W$4,0))))</f>
        <v>#REF!</v>
      </c>
      <c r="I62" s="168" t="e">
        <f ca="1">IF($C62-I$1&lt;År1,0,H61*(1-VLOOKUP($A62,[1]Hugst!$R$5:$W$9,MATCH(ROUNDUP((I$1)/10,0)*10,[1]Hugst!$R$4:$W$4,0))))</f>
        <v>#REF!</v>
      </c>
      <c r="J62" s="168" t="e">
        <f ca="1">IF($C62-J$1&lt;År1,0,I61*(1-VLOOKUP($A62,[1]Hugst!$R$5:$W$9,MATCH(ROUNDUP((J$1)/10,0)*10,[1]Hugst!$R$4:$W$4,0))))</f>
        <v>#REF!</v>
      </c>
      <c r="K62" s="168" t="e">
        <f ca="1">IF($C62-K$1&lt;År1,0,J61*(1-VLOOKUP($A62,[1]Hugst!$R$5:$W$9,MATCH(ROUNDUP((K$1)/10,0)*10,[1]Hugst!$R$4:$W$4,0))))</f>
        <v>#REF!</v>
      </c>
      <c r="L62" s="168" t="e">
        <f ca="1">IF($C62-L$1&lt;År1,0,K61*(1-VLOOKUP($A62,[1]Hugst!$R$5:$W$9,MATCH(ROUNDUP((L$1)/10,0)*10,[1]Hugst!$R$4:$W$4,0))))</f>
        <v>#REF!</v>
      </c>
      <c r="M62" s="168" t="e">
        <f ca="1">IF($C62-M$1&lt;År1,0,L61*(1-VLOOKUP($A62,[1]Hugst!$R$5:$W$9,MATCH(ROUNDUP((M$1)/10,0)*10,[1]Hugst!$R$4:$W$4,0))))</f>
        <v>#REF!</v>
      </c>
      <c r="N62" s="168" t="e">
        <f ca="1">IF($C62-N$1&lt;År1,0,M61*(1-VLOOKUP($A62,[1]Hugst!$R$5:$W$9,MATCH(ROUNDUP((N$1)/10,0)*10,[1]Hugst!$R$4:$W$4,0))))</f>
        <v>#REF!</v>
      </c>
      <c r="O62" s="168" t="e">
        <f ca="1">IF($C62-O$1&lt;År1,0,N61*(1-VLOOKUP($A62,[1]Hugst!$R$5:$W$9,MATCH(ROUNDUP((O$1)/10,0)*10,[1]Hugst!$R$4:$W$4,0))))</f>
        <v>#REF!</v>
      </c>
      <c r="P62" s="168" t="e">
        <f ca="1">IF($C62-P$1&lt;År1,0,O61*(1-VLOOKUP($A62,[1]Hugst!$R$5:$W$9,MATCH(ROUNDUP((P$1)/10,0)*10,[1]Hugst!$R$4:$W$4,0))))</f>
        <v>#REF!</v>
      </c>
      <c r="Q62" s="168" t="e">
        <f ca="1">IF($C62-Q$1&lt;År1,0,P61*(1-VLOOKUP($A62,[1]Hugst!$R$5:$W$9,MATCH(ROUNDUP((Q$1)/10,0)*10,[1]Hugst!$R$4:$W$4,0))))</f>
        <v>#REF!</v>
      </c>
      <c r="R62" s="168" t="e">
        <f ca="1">IF($C62-R$1&lt;År1,0,Q61*(1-VLOOKUP($A62,[1]Hugst!$R$5:$W$9,MATCH(ROUNDUP((R$1)/10,0)*10,[1]Hugst!$R$4:$W$4,0))))</f>
        <v>#REF!</v>
      </c>
      <c r="S62" s="168" t="e">
        <f ca="1">IF($C62-S$1&lt;År1,0,R61*(1-VLOOKUP($A62,[1]Hugst!$R$5:$W$9,MATCH(ROUNDUP((S$1)/10,0)*10,[1]Hugst!$R$4:$W$4,0))))</f>
        <v>#REF!</v>
      </c>
      <c r="T62" s="168" t="e">
        <f ca="1">IF($C62-T$1&lt;År1,0,S61*(1-VLOOKUP($A62,[1]Hugst!$R$5:$W$9,MATCH(ROUNDUP((T$1)/10,0)*10,[1]Hugst!$R$4:$W$4,0))))</f>
        <v>#REF!</v>
      </c>
      <c r="U62" s="168" t="e">
        <f ca="1">IF($C62-U$1&lt;År1,0,T61*(1-VLOOKUP($A62,[1]Hugst!$R$5:$W$9,MATCH(ROUNDUP((U$1)/10,0)*10,[1]Hugst!$R$4:$W$4,0))))</f>
        <v>#REF!</v>
      </c>
      <c r="V62" s="168" t="e">
        <f ca="1">IF($C62-V$1&lt;År1,0,U61*(1-VLOOKUP($A62,[1]Hugst!$R$5:$W$9,MATCH(ROUNDUP((V$1)/10,0)*10,[1]Hugst!$R$4:$W$4,0))))</f>
        <v>#REF!</v>
      </c>
      <c r="W62" s="168" t="e">
        <f ca="1">IF($C62-W$1&lt;År1,0,V61*(1-VLOOKUP($A62,[1]Hugst!$R$5:$W$9,MATCH(ROUNDUP((W$1)/10,0)*10,[1]Hugst!$R$4:$W$4,0))))</f>
        <v>#REF!</v>
      </c>
      <c r="X62" s="168" t="e">
        <f ca="1">IF($C62-X$1&lt;År1,0,W61*(1-VLOOKUP($A62,[1]Hugst!$R$5:$W$9,MATCH(ROUNDUP((X$1)/10,0)*10,[1]Hugst!$R$4:$W$4,0))))</f>
        <v>#REF!</v>
      </c>
      <c r="Y62" s="168" t="e">
        <f ca="1">IF($C62-Y$1&lt;År1,0,X61*(1-VLOOKUP($A62,[1]Hugst!$R$5:$W$9,MATCH(ROUNDUP((Y$1)/10,0)*10,[1]Hugst!$R$4:$W$4,0))))</f>
        <v>#REF!</v>
      </c>
      <c r="Z62" s="168" t="e">
        <f ca="1">IF($C62-Z$1&lt;År1,0,Y61*(1-VLOOKUP($A62,[1]Hugst!$R$5:$W$9,MATCH(ROUNDUP((Z$1)/10,0)*10,[1]Hugst!$R$4:$W$4,0))))</f>
        <v>#REF!</v>
      </c>
      <c r="AA62" s="168" t="e">
        <f ca="1">IF($C62-AA$1&lt;År1,0,Z61*(1-VLOOKUP($A62,[1]Hugst!$R$5:$W$9,MATCH(ROUNDUP((AA$1)/10,0)*10,[1]Hugst!$R$4:$W$4,0))))</f>
        <v>#REF!</v>
      </c>
      <c r="AB62" s="168" t="e">
        <f ca="1">IF($C62-AB$1&lt;År1,0,AA61*(1-VLOOKUP($A62,[1]Hugst!$R$5:$W$9,MATCH(ROUNDUP((AB$1)/10,0)*10,[1]Hugst!$R$4:$W$4,0))))</f>
        <v>#REF!</v>
      </c>
      <c r="AC62" s="168" t="e">
        <f ca="1">IF($C62-AC$1&lt;År1,0,AB61*(1-VLOOKUP($A62,[1]Hugst!$R$5:$W$9,MATCH(ROUNDUP((AC$1)/10,0)*10,[1]Hugst!$R$4:$W$4,0))))</f>
        <v>#REF!</v>
      </c>
      <c r="AD62" s="168" t="e">
        <f ca="1">IF($C62-AD$1&lt;År1,0,AC61*(1-VLOOKUP($A62,[1]Hugst!$R$5:$W$9,MATCH(ROUNDUP((AD$1)/10,0)*10,[1]Hugst!$R$4:$W$4,0))))</f>
        <v>#REF!</v>
      </c>
      <c r="AE62" s="168" t="e">
        <f ca="1">IF($C62-AE$1&lt;År1,0,AD61*(1-VLOOKUP($A62,[1]Hugst!$R$5:$W$9,MATCH(ROUNDUP((AE$1)/10,0)*10,[1]Hugst!$R$4:$W$4,0))))</f>
        <v>#REF!</v>
      </c>
      <c r="AF62" s="168" t="e">
        <f ca="1">IF($C62-AF$1&lt;År1,0,AE61*(1-VLOOKUP($A62,[1]Hugst!$R$5:$W$9,MATCH(ROUNDUP((AF$1)/10,0)*10,[1]Hugst!$R$4:$W$4,0))))</f>
        <v>#REF!</v>
      </c>
      <c r="AG62" s="168" t="e">
        <f ca="1">IF($C62-AG$1&lt;År1,0,AF61*(1-VLOOKUP($A62,[1]Hugst!$R$5:$W$9,MATCH(ROUNDUP((AG$1)/10,0)*10,[1]Hugst!$R$4:$W$4,0))))</f>
        <v>#REF!</v>
      </c>
      <c r="AH62" s="168" t="e">
        <f ca="1">IF($C62-AH$1&lt;År1,0,AG61*(1-VLOOKUP($A62,[1]Hugst!$R$5:$W$9,MATCH(ROUNDUP((AH$1)/10,0)*10,[1]Hugst!$R$4:$W$4,0))))</f>
        <v>#REF!</v>
      </c>
      <c r="AI62" s="168" t="e">
        <f ca="1">IF($C62-AI$1&lt;År1,0,AH61*(1-VLOOKUP($A62,[1]Hugst!$R$5:$W$9,MATCH(ROUNDUP((AI$1)/10,0)*10,[1]Hugst!$R$4:$W$4,0))))</f>
        <v>#REF!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8" t="e">
        <f t="shared" ca="1" si="0"/>
        <v>#REF!</v>
      </c>
      <c r="F63" s="168" t="e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#REF!</v>
      </c>
      <c r="G63" s="168" t="e">
        <f ca="1">IF($C63-G$1&lt;År1,0,F62*(1-VLOOKUP($A63,[1]Hugst!$R$5:$W$9,MATCH(ROUNDUP((G$1)/10,0)*10,[1]Hugst!$R$4:$W$4,0))))</f>
        <v>#REF!</v>
      </c>
      <c r="H63" s="168" t="e">
        <f ca="1">IF($C63-H$1&lt;År1,0,G62*(1-VLOOKUP($A63,[1]Hugst!$R$5:$W$9,MATCH(ROUNDUP((H$1)/10,0)*10,[1]Hugst!$R$4:$W$4,0))))</f>
        <v>#REF!</v>
      </c>
      <c r="I63" s="168" t="e">
        <f ca="1">IF($C63-I$1&lt;År1,0,H62*(1-VLOOKUP($A63,[1]Hugst!$R$5:$W$9,MATCH(ROUNDUP((I$1)/10,0)*10,[1]Hugst!$R$4:$W$4,0))))</f>
        <v>#REF!</v>
      </c>
      <c r="J63" s="168" t="e">
        <f ca="1">IF($C63-J$1&lt;År1,0,I62*(1-VLOOKUP($A63,[1]Hugst!$R$5:$W$9,MATCH(ROUNDUP((J$1)/10,0)*10,[1]Hugst!$R$4:$W$4,0))))</f>
        <v>#REF!</v>
      </c>
      <c r="K63" s="168" t="e">
        <f ca="1">IF($C63-K$1&lt;År1,0,J62*(1-VLOOKUP($A63,[1]Hugst!$R$5:$W$9,MATCH(ROUNDUP((K$1)/10,0)*10,[1]Hugst!$R$4:$W$4,0))))</f>
        <v>#REF!</v>
      </c>
      <c r="L63" s="168" t="e">
        <f ca="1">IF($C63-L$1&lt;År1,0,K62*(1-VLOOKUP($A63,[1]Hugst!$R$5:$W$9,MATCH(ROUNDUP((L$1)/10,0)*10,[1]Hugst!$R$4:$W$4,0))))</f>
        <v>#REF!</v>
      </c>
      <c r="M63" s="168" t="e">
        <f ca="1">IF($C63-M$1&lt;År1,0,L62*(1-VLOOKUP($A63,[1]Hugst!$R$5:$W$9,MATCH(ROUNDUP((M$1)/10,0)*10,[1]Hugst!$R$4:$W$4,0))))</f>
        <v>#REF!</v>
      </c>
      <c r="N63" s="168" t="e">
        <f ca="1">IF($C63-N$1&lt;År1,0,M62*(1-VLOOKUP($A63,[1]Hugst!$R$5:$W$9,MATCH(ROUNDUP((N$1)/10,0)*10,[1]Hugst!$R$4:$W$4,0))))</f>
        <v>#REF!</v>
      </c>
      <c r="O63" s="168" t="e">
        <f ca="1">IF($C63-O$1&lt;År1,0,N62*(1-VLOOKUP($A63,[1]Hugst!$R$5:$W$9,MATCH(ROUNDUP((O$1)/10,0)*10,[1]Hugst!$R$4:$W$4,0))))</f>
        <v>#REF!</v>
      </c>
      <c r="P63" s="168" t="e">
        <f ca="1">IF($C63-P$1&lt;År1,0,O62*(1-VLOOKUP($A63,[1]Hugst!$R$5:$W$9,MATCH(ROUNDUP((P$1)/10,0)*10,[1]Hugst!$R$4:$W$4,0))))</f>
        <v>#REF!</v>
      </c>
      <c r="Q63" s="168" t="e">
        <f ca="1">IF($C63-Q$1&lt;År1,0,P62*(1-VLOOKUP($A63,[1]Hugst!$R$5:$W$9,MATCH(ROUNDUP((Q$1)/10,0)*10,[1]Hugst!$R$4:$W$4,0))))</f>
        <v>#REF!</v>
      </c>
      <c r="R63" s="168" t="e">
        <f ca="1">IF($C63-R$1&lt;År1,0,Q62*(1-VLOOKUP($A63,[1]Hugst!$R$5:$W$9,MATCH(ROUNDUP((R$1)/10,0)*10,[1]Hugst!$R$4:$W$4,0))))</f>
        <v>#REF!</v>
      </c>
      <c r="S63" s="168" t="e">
        <f ca="1">IF($C63-S$1&lt;År1,0,R62*(1-VLOOKUP($A63,[1]Hugst!$R$5:$W$9,MATCH(ROUNDUP((S$1)/10,0)*10,[1]Hugst!$R$4:$W$4,0))))</f>
        <v>#REF!</v>
      </c>
      <c r="T63" s="168" t="e">
        <f ca="1">IF($C63-T$1&lt;År1,0,S62*(1-VLOOKUP($A63,[1]Hugst!$R$5:$W$9,MATCH(ROUNDUP((T$1)/10,0)*10,[1]Hugst!$R$4:$W$4,0))))</f>
        <v>#REF!</v>
      </c>
      <c r="U63" s="168" t="e">
        <f ca="1">IF($C63-U$1&lt;År1,0,T62*(1-VLOOKUP($A63,[1]Hugst!$R$5:$W$9,MATCH(ROUNDUP((U$1)/10,0)*10,[1]Hugst!$R$4:$W$4,0))))</f>
        <v>#REF!</v>
      </c>
      <c r="V63" s="168" t="e">
        <f ca="1">IF($C63-V$1&lt;År1,0,U62*(1-VLOOKUP($A63,[1]Hugst!$R$5:$W$9,MATCH(ROUNDUP((V$1)/10,0)*10,[1]Hugst!$R$4:$W$4,0))))</f>
        <v>#REF!</v>
      </c>
      <c r="W63" s="168" t="e">
        <f ca="1">IF($C63-W$1&lt;År1,0,V62*(1-VLOOKUP($A63,[1]Hugst!$R$5:$W$9,MATCH(ROUNDUP((W$1)/10,0)*10,[1]Hugst!$R$4:$W$4,0))))</f>
        <v>#REF!</v>
      </c>
      <c r="X63" s="168" t="e">
        <f ca="1">IF($C63-X$1&lt;År1,0,W62*(1-VLOOKUP($A63,[1]Hugst!$R$5:$W$9,MATCH(ROUNDUP((X$1)/10,0)*10,[1]Hugst!$R$4:$W$4,0))))</f>
        <v>#REF!</v>
      </c>
      <c r="Y63" s="168" t="e">
        <f ca="1">IF($C63-Y$1&lt;År1,0,X62*(1-VLOOKUP($A63,[1]Hugst!$R$5:$W$9,MATCH(ROUNDUP((Y$1)/10,0)*10,[1]Hugst!$R$4:$W$4,0))))</f>
        <v>#REF!</v>
      </c>
      <c r="Z63" s="168" t="e">
        <f ca="1">IF($C63-Z$1&lt;År1,0,Y62*(1-VLOOKUP($A63,[1]Hugst!$R$5:$W$9,MATCH(ROUNDUP((Z$1)/10,0)*10,[1]Hugst!$R$4:$W$4,0))))</f>
        <v>#REF!</v>
      </c>
      <c r="AA63" s="168" t="e">
        <f ca="1">IF($C63-AA$1&lt;År1,0,Z62*(1-VLOOKUP($A63,[1]Hugst!$R$5:$W$9,MATCH(ROUNDUP((AA$1)/10,0)*10,[1]Hugst!$R$4:$W$4,0))))</f>
        <v>#REF!</v>
      </c>
      <c r="AB63" s="168" t="e">
        <f ca="1">IF($C63-AB$1&lt;År1,0,AA62*(1-VLOOKUP($A63,[1]Hugst!$R$5:$W$9,MATCH(ROUNDUP((AB$1)/10,0)*10,[1]Hugst!$R$4:$W$4,0))))</f>
        <v>#REF!</v>
      </c>
      <c r="AC63" s="168" t="e">
        <f ca="1">IF($C63-AC$1&lt;År1,0,AB62*(1-VLOOKUP($A63,[1]Hugst!$R$5:$W$9,MATCH(ROUNDUP((AC$1)/10,0)*10,[1]Hugst!$R$4:$W$4,0))))</f>
        <v>#REF!</v>
      </c>
      <c r="AD63" s="168" t="e">
        <f ca="1">IF($C63-AD$1&lt;År1,0,AC62*(1-VLOOKUP($A63,[1]Hugst!$R$5:$W$9,MATCH(ROUNDUP((AD$1)/10,0)*10,[1]Hugst!$R$4:$W$4,0))))</f>
        <v>#REF!</v>
      </c>
      <c r="AE63" s="168" t="e">
        <f ca="1">IF($C63-AE$1&lt;År1,0,AD62*(1-VLOOKUP($A63,[1]Hugst!$R$5:$W$9,MATCH(ROUNDUP((AE$1)/10,0)*10,[1]Hugst!$R$4:$W$4,0))))</f>
        <v>#REF!</v>
      </c>
      <c r="AF63" s="168" t="e">
        <f ca="1">IF($C63-AF$1&lt;År1,0,AE62*(1-VLOOKUP($A63,[1]Hugst!$R$5:$W$9,MATCH(ROUNDUP((AF$1)/10,0)*10,[1]Hugst!$R$4:$W$4,0))))</f>
        <v>#REF!</v>
      </c>
      <c r="AG63" s="168" t="e">
        <f ca="1">IF($C63-AG$1&lt;År1,0,AF62*(1-VLOOKUP($A63,[1]Hugst!$R$5:$W$9,MATCH(ROUNDUP((AG$1)/10,0)*10,[1]Hugst!$R$4:$W$4,0))))</f>
        <v>#REF!</v>
      </c>
      <c r="AH63" s="168" t="e">
        <f ca="1">IF($C63-AH$1&lt;År1,0,AG62*(1-VLOOKUP($A63,[1]Hugst!$R$5:$W$9,MATCH(ROUNDUP((AH$1)/10,0)*10,[1]Hugst!$R$4:$W$4,0))))</f>
        <v>#REF!</v>
      </c>
      <c r="AI63" s="168" t="e">
        <f ca="1">IF($C63-AI$1&lt;År1,0,AH62*(1-VLOOKUP($A63,[1]Hugst!$R$5:$W$9,MATCH(ROUNDUP((AI$1)/10,0)*10,[1]Hugst!$R$4:$W$4,0))))</f>
        <v>#REF!</v>
      </c>
      <c r="AJ63" s="168" t="e">
        <f ca="1">IF($C63-AJ$1&lt;År1,0,AI62*(1-VLOOKUP($A63,[1]Hugst!$R$5:$W$9,MATCH(ROUNDUP((AJ$1)/10,0)*10,[1]Hugst!$R$4:$W$4,0))))</f>
        <v>#REF!</v>
      </c>
      <c r="AL63" s="168" t="e">
        <f ca="1">SUM(F63:AJ63)</f>
        <v>#REF!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 t="e">
        <f t="shared" ref="E65:E94" ca="1" si="1">IF(C65=2020,SUM(G65:AJ65),SUM(F64:AJ64)-SUM(G65:AJ65))</f>
        <v>#REF!</v>
      </c>
      <c r="F65" s="168" t="e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#REF!</v>
      </c>
      <c r="G65" s="168" t="e">
        <f ca="1">IF($C65-G$1&lt;År1,0,F64*(1-VLOOKUP($A65,[1]Hugst!$R$5:$W$9,MATCH(ROUNDUP((G$1)/10,0)*10,[1]Hugst!$R$4:$W$4,0))))</f>
        <v>#REF!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 t="e">
        <f t="shared" ca="1" si="1"/>
        <v>#REF!</v>
      </c>
      <c r="F66" s="168" t="e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#REF!</v>
      </c>
      <c r="G66" s="168" t="e">
        <f ca="1">IF($C66-G$1&lt;År1,0,F65*(1-VLOOKUP($A66,[1]Hugst!$R$5:$W$9,MATCH(ROUNDUP((G$1)/10,0)*10,[1]Hugst!$R$4:$W$4,0))))</f>
        <v>#REF!</v>
      </c>
      <c r="H66" s="168" t="e">
        <f ca="1">IF($C66-H$1&lt;År1,0,G65*(1-VLOOKUP($A66,[1]Hugst!$R$5:$W$9,MATCH(ROUNDUP((H$1)/10,0)*10,[1]Hugst!$R$4:$W$4,0))))</f>
        <v>#REF!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 t="e">
        <f t="shared" ca="1" si="1"/>
        <v>#REF!</v>
      </c>
      <c r="F67" s="168" t="e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#REF!</v>
      </c>
      <c r="G67" s="168" t="e">
        <f ca="1">IF($C67-G$1&lt;År1,0,F66*(1-VLOOKUP($A67,[1]Hugst!$R$5:$W$9,MATCH(ROUNDUP((G$1)/10,0)*10,[1]Hugst!$R$4:$W$4,0))))</f>
        <v>#REF!</v>
      </c>
      <c r="H67" s="168" t="e">
        <f ca="1">IF($C67-H$1&lt;År1,0,G66*(1-VLOOKUP($A67,[1]Hugst!$R$5:$W$9,MATCH(ROUNDUP((H$1)/10,0)*10,[1]Hugst!$R$4:$W$4,0))))</f>
        <v>#REF!</v>
      </c>
      <c r="I67" s="168" t="e">
        <f ca="1">IF($C67-I$1&lt;År1,0,H66*(1-VLOOKUP($A67,[1]Hugst!$R$5:$W$9,MATCH(ROUNDUP((I$1)/10,0)*10,[1]Hugst!$R$4:$W$4,0))))</f>
        <v>#REF!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 t="e">
        <f t="shared" ca="1" si="1"/>
        <v>#REF!</v>
      </c>
      <c r="F68" s="168" t="e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#REF!</v>
      </c>
      <c r="G68" s="168" t="e">
        <f ca="1">IF($C68-G$1&lt;År1,0,F67*(1-VLOOKUP($A68,[1]Hugst!$R$5:$W$9,MATCH(ROUNDUP((G$1)/10,0)*10,[1]Hugst!$R$4:$W$4,0))))</f>
        <v>#REF!</v>
      </c>
      <c r="H68" s="168" t="e">
        <f ca="1">IF($C68-H$1&lt;År1,0,G67*(1-VLOOKUP($A68,[1]Hugst!$R$5:$W$9,MATCH(ROUNDUP((H$1)/10,0)*10,[1]Hugst!$R$4:$W$4,0))))</f>
        <v>#REF!</v>
      </c>
      <c r="I68" s="168" t="e">
        <f ca="1">IF($C68-I$1&lt;År1,0,H67*(1-VLOOKUP($A68,[1]Hugst!$R$5:$W$9,MATCH(ROUNDUP((I$1)/10,0)*10,[1]Hugst!$R$4:$W$4,0))))</f>
        <v>#REF!</v>
      </c>
      <c r="J68" s="168" t="e">
        <f ca="1">IF($C68-J$1&lt;År1,0,I67*(1-VLOOKUP($A68,[1]Hugst!$R$5:$W$9,MATCH(ROUNDUP((J$1)/10,0)*10,[1]Hugst!$R$4:$W$4,0))))</f>
        <v>#REF!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 t="e">
        <f t="shared" ca="1" si="1"/>
        <v>#REF!</v>
      </c>
      <c r="F69" s="168" t="e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#REF!</v>
      </c>
      <c r="G69" s="168" t="e">
        <f ca="1">IF($C69-G$1&lt;År1,0,F68*(1-VLOOKUP($A69,[1]Hugst!$R$5:$W$9,MATCH(ROUNDUP((G$1)/10,0)*10,[1]Hugst!$R$4:$W$4,0))))</f>
        <v>#REF!</v>
      </c>
      <c r="H69" s="168" t="e">
        <f ca="1">IF($C69-H$1&lt;År1,0,G68*(1-VLOOKUP($A69,[1]Hugst!$R$5:$W$9,MATCH(ROUNDUP((H$1)/10,0)*10,[1]Hugst!$R$4:$W$4,0))))</f>
        <v>#REF!</v>
      </c>
      <c r="I69" s="168" t="e">
        <f ca="1">IF($C69-I$1&lt;År1,0,H68*(1-VLOOKUP($A69,[1]Hugst!$R$5:$W$9,MATCH(ROUNDUP((I$1)/10,0)*10,[1]Hugst!$R$4:$W$4,0))))</f>
        <v>#REF!</v>
      </c>
      <c r="J69" s="168" t="e">
        <f ca="1">IF($C69-J$1&lt;År1,0,I68*(1-VLOOKUP($A69,[1]Hugst!$R$5:$W$9,MATCH(ROUNDUP((J$1)/10,0)*10,[1]Hugst!$R$4:$W$4,0))))</f>
        <v>#REF!</v>
      </c>
      <c r="K69" s="168" t="e">
        <f ca="1">IF($C69-K$1&lt;År1,0,J68*(1-VLOOKUP($A69,[1]Hugst!$R$5:$W$9,MATCH(ROUNDUP((K$1)/10,0)*10,[1]Hugst!$R$4:$W$4,0))))</f>
        <v>#REF!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 t="e">
        <f t="shared" ca="1" si="1"/>
        <v>#REF!</v>
      </c>
      <c r="F70" s="168" t="e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#REF!</v>
      </c>
      <c r="G70" s="168" t="e">
        <f ca="1">IF($C70-G$1&lt;År1,0,F69*(1-VLOOKUP($A70,[1]Hugst!$R$5:$W$9,MATCH(ROUNDUP((G$1)/10,0)*10,[1]Hugst!$R$4:$W$4,0))))</f>
        <v>#REF!</v>
      </c>
      <c r="H70" s="168" t="e">
        <f ca="1">IF($C70-H$1&lt;År1,0,G69*(1-VLOOKUP($A70,[1]Hugst!$R$5:$W$9,MATCH(ROUNDUP((H$1)/10,0)*10,[1]Hugst!$R$4:$W$4,0))))</f>
        <v>#REF!</v>
      </c>
      <c r="I70" s="168" t="e">
        <f ca="1">IF($C70-I$1&lt;År1,0,H69*(1-VLOOKUP($A70,[1]Hugst!$R$5:$W$9,MATCH(ROUNDUP((I$1)/10,0)*10,[1]Hugst!$R$4:$W$4,0))))</f>
        <v>#REF!</v>
      </c>
      <c r="J70" s="168" t="e">
        <f ca="1">IF($C70-J$1&lt;År1,0,I69*(1-VLOOKUP($A70,[1]Hugst!$R$5:$W$9,MATCH(ROUNDUP((J$1)/10,0)*10,[1]Hugst!$R$4:$W$4,0))))</f>
        <v>#REF!</v>
      </c>
      <c r="K70" s="168" t="e">
        <f ca="1">IF($C70-K$1&lt;År1,0,J69*(1-VLOOKUP($A70,[1]Hugst!$R$5:$W$9,MATCH(ROUNDUP((K$1)/10,0)*10,[1]Hugst!$R$4:$W$4,0))))</f>
        <v>#REF!</v>
      </c>
      <c r="L70" s="168" t="e">
        <f ca="1">IF($C70-L$1&lt;År1,0,K69*(1-VLOOKUP($A70,[1]Hugst!$R$5:$W$9,MATCH(ROUNDUP((L$1)/10,0)*10,[1]Hugst!$R$4:$W$4,0))))</f>
        <v>#REF!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 t="e">
        <f t="shared" ca="1" si="1"/>
        <v>#REF!</v>
      </c>
      <c r="F71" s="168" t="e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#REF!</v>
      </c>
      <c r="G71" s="168" t="e">
        <f ca="1">IF($C71-G$1&lt;År1,0,F70*(1-VLOOKUP($A71,[1]Hugst!$R$5:$W$9,MATCH(ROUNDUP((G$1)/10,0)*10,[1]Hugst!$R$4:$W$4,0))))</f>
        <v>#REF!</v>
      </c>
      <c r="H71" s="168" t="e">
        <f ca="1">IF($C71-H$1&lt;År1,0,G70*(1-VLOOKUP($A71,[1]Hugst!$R$5:$W$9,MATCH(ROUNDUP((H$1)/10,0)*10,[1]Hugst!$R$4:$W$4,0))))</f>
        <v>#REF!</v>
      </c>
      <c r="I71" s="168" t="e">
        <f ca="1">IF($C71-I$1&lt;År1,0,H70*(1-VLOOKUP($A71,[1]Hugst!$R$5:$W$9,MATCH(ROUNDUP((I$1)/10,0)*10,[1]Hugst!$R$4:$W$4,0))))</f>
        <v>#REF!</v>
      </c>
      <c r="J71" s="168" t="e">
        <f ca="1">IF($C71-J$1&lt;År1,0,I70*(1-VLOOKUP($A71,[1]Hugst!$R$5:$W$9,MATCH(ROUNDUP((J$1)/10,0)*10,[1]Hugst!$R$4:$W$4,0))))</f>
        <v>#REF!</v>
      </c>
      <c r="K71" s="168" t="e">
        <f ca="1">IF($C71-K$1&lt;År1,0,J70*(1-VLOOKUP($A71,[1]Hugst!$R$5:$W$9,MATCH(ROUNDUP((K$1)/10,0)*10,[1]Hugst!$R$4:$W$4,0))))</f>
        <v>#REF!</v>
      </c>
      <c r="L71" s="168" t="e">
        <f ca="1">IF($C71-L$1&lt;År1,0,K70*(1-VLOOKUP($A71,[1]Hugst!$R$5:$W$9,MATCH(ROUNDUP((L$1)/10,0)*10,[1]Hugst!$R$4:$W$4,0))))</f>
        <v>#REF!</v>
      </c>
      <c r="M71" s="168" t="e">
        <f ca="1">IF($C71-M$1&lt;År1,0,L70*(1-VLOOKUP($A71,[1]Hugst!$R$5:$W$9,MATCH(ROUNDUP((M$1)/10,0)*10,[1]Hugst!$R$4:$W$4,0))))</f>
        <v>#REF!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 t="e">
        <f t="shared" ca="1" si="1"/>
        <v>#REF!</v>
      </c>
      <c r="F72" s="168" t="e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#REF!</v>
      </c>
      <c r="G72" s="168" t="e">
        <f ca="1">IF($C72-G$1&lt;År1,0,F71*(1-VLOOKUP($A72,[1]Hugst!$R$5:$W$9,MATCH(ROUNDUP((G$1)/10,0)*10,[1]Hugst!$R$4:$W$4,0))))</f>
        <v>#REF!</v>
      </c>
      <c r="H72" s="168" t="e">
        <f ca="1">IF($C72-H$1&lt;År1,0,G71*(1-VLOOKUP($A72,[1]Hugst!$R$5:$W$9,MATCH(ROUNDUP((H$1)/10,0)*10,[1]Hugst!$R$4:$W$4,0))))</f>
        <v>#REF!</v>
      </c>
      <c r="I72" s="168" t="e">
        <f ca="1">IF($C72-I$1&lt;År1,0,H71*(1-VLOOKUP($A72,[1]Hugst!$R$5:$W$9,MATCH(ROUNDUP((I$1)/10,0)*10,[1]Hugst!$R$4:$W$4,0))))</f>
        <v>#REF!</v>
      </c>
      <c r="J72" s="168" t="e">
        <f ca="1">IF($C72-J$1&lt;År1,0,I71*(1-VLOOKUP($A72,[1]Hugst!$R$5:$W$9,MATCH(ROUNDUP((J$1)/10,0)*10,[1]Hugst!$R$4:$W$4,0))))</f>
        <v>#REF!</v>
      </c>
      <c r="K72" s="168" t="e">
        <f ca="1">IF($C72-K$1&lt;År1,0,J71*(1-VLOOKUP($A72,[1]Hugst!$R$5:$W$9,MATCH(ROUNDUP((K$1)/10,0)*10,[1]Hugst!$R$4:$W$4,0))))</f>
        <v>#REF!</v>
      </c>
      <c r="L72" s="168" t="e">
        <f ca="1">IF($C72-L$1&lt;År1,0,K71*(1-VLOOKUP($A72,[1]Hugst!$R$5:$W$9,MATCH(ROUNDUP((L$1)/10,0)*10,[1]Hugst!$R$4:$W$4,0))))</f>
        <v>#REF!</v>
      </c>
      <c r="M72" s="168" t="e">
        <f ca="1">IF($C72-M$1&lt;År1,0,L71*(1-VLOOKUP($A72,[1]Hugst!$R$5:$W$9,MATCH(ROUNDUP((M$1)/10,0)*10,[1]Hugst!$R$4:$W$4,0))))</f>
        <v>#REF!</v>
      </c>
      <c r="N72" s="168" t="e">
        <f ca="1">IF($C72-N$1&lt;År1,0,M71*(1-VLOOKUP($A72,[1]Hugst!$R$5:$W$9,MATCH(ROUNDUP((N$1)/10,0)*10,[1]Hugst!$R$4:$W$4,0))))</f>
        <v>#REF!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 t="e">
        <f t="shared" ca="1" si="1"/>
        <v>#REF!</v>
      </c>
      <c r="F73" s="168" t="e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#REF!</v>
      </c>
      <c r="G73" s="168" t="e">
        <f ca="1">IF($C73-G$1&lt;År1,0,F72*(1-VLOOKUP($A73,[1]Hugst!$R$5:$W$9,MATCH(ROUNDUP((G$1)/10,0)*10,[1]Hugst!$R$4:$W$4,0))))</f>
        <v>#REF!</v>
      </c>
      <c r="H73" s="168" t="e">
        <f ca="1">IF($C73-H$1&lt;År1,0,G72*(1-VLOOKUP($A73,[1]Hugst!$R$5:$W$9,MATCH(ROUNDUP((H$1)/10,0)*10,[1]Hugst!$R$4:$W$4,0))))</f>
        <v>#REF!</v>
      </c>
      <c r="I73" s="168" t="e">
        <f ca="1">IF($C73-I$1&lt;År1,0,H72*(1-VLOOKUP($A73,[1]Hugst!$R$5:$W$9,MATCH(ROUNDUP((I$1)/10,0)*10,[1]Hugst!$R$4:$W$4,0))))</f>
        <v>#REF!</v>
      </c>
      <c r="J73" s="168" t="e">
        <f ca="1">IF($C73-J$1&lt;År1,0,I72*(1-VLOOKUP($A73,[1]Hugst!$R$5:$W$9,MATCH(ROUNDUP((J$1)/10,0)*10,[1]Hugst!$R$4:$W$4,0))))</f>
        <v>#REF!</v>
      </c>
      <c r="K73" s="168" t="e">
        <f ca="1">IF($C73-K$1&lt;År1,0,J72*(1-VLOOKUP($A73,[1]Hugst!$R$5:$W$9,MATCH(ROUNDUP((K$1)/10,0)*10,[1]Hugst!$R$4:$W$4,0))))</f>
        <v>#REF!</v>
      </c>
      <c r="L73" s="168" t="e">
        <f ca="1">IF($C73-L$1&lt;År1,0,K72*(1-VLOOKUP($A73,[1]Hugst!$R$5:$W$9,MATCH(ROUNDUP((L$1)/10,0)*10,[1]Hugst!$R$4:$W$4,0))))</f>
        <v>#REF!</v>
      </c>
      <c r="M73" s="168" t="e">
        <f ca="1">IF($C73-M$1&lt;År1,0,L72*(1-VLOOKUP($A73,[1]Hugst!$R$5:$W$9,MATCH(ROUNDUP((M$1)/10,0)*10,[1]Hugst!$R$4:$W$4,0))))</f>
        <v>#REF!</v>
      </c>
      <c r="N73" s="168" t="e">
        <f ca="1">IF($C73-N$1&lt;År1,0,M72*(1-VLOOKUP($A73,[1]Hugst!$R$5:$W$9,MATCH(ROUNDUP((N$1)/10,0)*10,[1]Hugst!$R$4:$W$4,0))))</f>
        <v>#REF!</v>
      </c>
      <c r="O73" s="168" t="e">
        <f ca="1">IF($C73-O$1&lt;År1,0,N72*(1-VLOOKUP($A73,[1]Hugst!$R$5:$W$9,MATCH(ROUNDUP((O$1)/10,0)*10,[1]Hugst!$R$4:$W$4,0))))</f>
        <v>#REF!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 t="e">
        <f t="shared" ca="1" si="1"/>
        <v>#REF!</v>
      </c>
      <c r="F74" s="168" t="e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#REF!</v>
      </c>
      <c r="G74" s="168" t="e">
        <f ca="1">IF($C74-G$1&lt;År1,0,F73*(1-VLOOKUP($A74,[1]Hugst!$R$5:$W$9,MATCH(ROUNDUP((G$1)/10,0)*10,[1]Hugst!$R$4:$W$4,0))))</f>
        <v>#REF!</v>
      </c>
      <c r="H74" s="168" t="e">
        <f ca="1">IF($C74-H$1&lt;År1,0,G73*(1-VLOOKUP($A74,[1]Hugst!$R$5:$W$9,MATCH(ROUNDUP((H$1)/10,0)*10,[1]Hugst!$R$4:$W$4,0))))</f>
        <v>#REF!</v>
      </c>
      <c r="I74" s="168" t="e">
        <f ca="1">IF($C74-I$1&lt;År1,0,H73*(1-VLOOKUP($A74,[1]Hugst!$R$5:$W$9,MATCH(ROUNDUP((I$1)/10,0)*10,[1]Hugst!$R$4:$W$4,0))))</f>
        <v>#REF!</v>
      </c>
      <c r="J74" s="168" t="e">
        <f ca="1">IF($C74-J$1&lt;År1,0,I73*(1-VLOOKUP($A74,[1]Hugst!$R$5:$W$9,MATCH(ROUNDUP((J$1)/10,0)*10,[1]Hugst!$R$4:$W$4,0))))</f>
        <v>#REF!</v>
      </c>
      <c r="K74" s="168" t="e">
        <f ca="1">IF($C74-K$1&lt;År1,0,J73*(1-VLOOKUP($A74,[1]Hugst!$R$5:$W$9,MATCH(ROUNDUP((K$1)/10,0)*10,[1]Hugst!$R$4:$W$4,0))))</f>
        <v>#REF!</v>
      </c>
      <c r="L74" s="168" t="e">
        <f ca="1">IF($C74-L$1&lt;År1,0,K73*(1-VLOOKUP($A74,[1]Hugst!$R$5:$W$9,MATCH(ROUNDUP((L$1)/10,0)*10,[1]Hugst!$R$4:$W$4,0))))</f>
        <v>#REF!</v>
      </c>
      <c r="M74" s="168" t="e">
        <f ca="1">IF($C74-M$1&lt;År1,0,L73*(1-VLOOKUP($A74,[1]Hugst!$R$5:$W$9,MATCH(ROUNDUP((M$1)/10,0)*10,[1]Hugst!$R$4:$W$4,0))))</f>
        <v>#REF!</v>
      </c>
      <c r="N74" s="168" t="e">
        <f ca="1">IF($C74-N$1&lt;År1,0,M73*(1-VLOOKUP($A74,[1]Hugst!$R$5:$W$9,MATCH(ROUNDUP((N$1)/10,0)*10,[1]Hugst!$R$4:$W$4,0))))</f>
        <v>#REF!</v>
      </c>
      <c r="O74" s="168" t="e">
        <f ca="1">IF($C74-O$1&lt;År1,0,N73*(1-VLOOKUP($A74,[1]Hugst!$R$5:$W$9,MATCH(ROUNDUP((O$1)/10,0)*10,[1]Hugst!$R$4:$W$4,0))))</f>
        <v>#REF!</v>
      </c>
      <c r="P74" s="168" t="e">
        <f ca="1">IF($C74-P$1&lt;År1,0,O73*(1-VLOOKUP($A74,[1]Hugst!$R$5:$W$9,MATCH(ROUNDUP((P$1)/10,0)*10,[1]Hugst!$R$4:$W$4,0))))</f>
        <v>#REF!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 t="e">
        <f t="shared" ca="1" si="1"/>
        <v>#REF!</v>
      </c>
      <c r="F75" s="168" t="e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#REF!</v>
      </c>
      <c r="G75" s="168" t="e">
        <f ca="1">IF($C75-G$1&lt;År1,0,F74*(1-VLOOKUP($A75,[1]Hugst!$R$5:$W$9,MATCH(ROUNDUP((G$1)/10,0)*10,[1]Hugst!$R$4:$W$4,0))))</f>
        <v>#REF!</v>
      </c>
      <c r="H75" s="168" t="e">
        <f ca="1">IF($C75-H$1&lt;År1,0,G74*(1-VLOOKUP($A75,[1]Hugst!$R$5:$W$9,MATCH(ROUNDUP((H$1)/10,0)*10,[1]Hugst!$R$4:$W$4,0))))</f>
        <v>#REF!</v>
      </c>
      <c r="I75" s="168" t="e">
        <f ca="1">IF($C75-I$1&lt;År1,0,H74*(1-VLOOKUP($A75,[1]Hugst!$R$5:$W$9,MATCH(ROUNDUP((I$1)/10,0)*10,[1]Hugst!$R$4:$W$4,0))))</f>
        <v>#REF!</v>
      </c>
      <c r="J75" s="168" t="e">
        <f ca="1">IF($C75-J$1&lt;År1,0,I74*(1-VLOOKUP($A75,[1]Hugst!$R$5:$W$9,MATCH(ROUNDUP((J$1)/10,0)*10,[1]Hugst!$R$4:$W$4,0))))</f>
        <v>#REF!</v>
      </c>
      <c r="K75" s="168" t="e">
        <f ca="1">IF($C75-K$1&lt;År1,0,J74*(1-VLOOKUP($A75,[1]Hugst!$R$5:$W$9,MATCH(ROUNDUP((K$1)/10,0)*10,[1]Hugst!$R$4:$W$4,0))))</f>
        <v>#REF!</v>
      </c>
      <c r="L75" s="168" t="e">
        <f ca="1">IF($C75-L$1&lt;År1,0,K74*(1-VLOOKUP($A75,[1]Hugst!$R$5:$W$9,MATCH(ROUNDUP((L$1)/10,0)*10,[1]Hugst!$R$4:$W$4,0))))</f>
        <v>#REF!</v>
      </c>
      <c r="M75" s="168" t="e">
        <f ca="1">IF($C75-M$1&lt;År1,0,L74*(1-VLOOKUP($A75,[1]Hugst!$R$5:$W$9,MATCH(ROUNDUP((M$1)/10,0)*10,[1]Hugst!$R$4:$W$4,0))))</f>
        <v>#REF!</v>
      </c>
      <c r="N75" s="168" t="e">
        <f ca="1">IF($C75-N$1&lt;År1,0,M74*(1-VLOOKUP($A75,[1]Hugst!$R$5:$W$9,MATCH(ROUNDUP((N$1)/10,0)*10,[1]Hugst!$R$4:$W$4,0))))</f>
        <v>#REF!</v>
      </c>
      <c r="O75" s="168" t="e">
        <f ca="1">IF($C75-O$1&lt;År1,0,N74*(1-VLOOKUP($A75,[1]Hugst!$R$5:$W$9,MATCH(ROUNDUP((O$1)/10,0)*10,[1]Hugst!$R$4:$W$4,0))))</f>
        <v>#REF!</v>
      </c>
      <c r="P75" s="168" t="e">
        <f ca="1">IF($C75-P$1&lt;År1,0,O74*(1-VLOOKUP($A75,[1]Hugst!$R$5:$W$9,MATCH(ROUNDUP((P$1)/10,0)*10,[1]Hugst!$R$4:$W$4,0))))</f>
        <v>#REF!</v>
      </c>
      <c r="Q75" s="168" t="e">
        <f ca="1">IF($C75-Q$1&lt;År1,0,P74*(1-VLOOKUP($A75,[1]Hugst!$R$5:$W$9,MATCH(ROUNDUP((Q$1)/10,0)*10,[1]Hugst!$R$4:$W$4,0))))</f>
        <v>#REF!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 t="e">
        <f t="shared" ca="1" si="1"/>
        <v>#REF!</v>
      </c>
      <c r="F76" s="168" t="e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#REF!</v>
      </c>
      <c r="G76" s="168" t="e">
        <f ca="1">IF($C76-G$1&lt;År1,0,F75*(1-VLOOKUP($A76,[1]Hugst!$R$5:$W$9,MATCH(ROUNDUP((G$1)/10,0)*10,[1]Hugst!$R$4:$W$4,0))))</f>
        <v>#REF!</v>
      </c>
      <c r="H76" s="168" t="e">
        <f ca="1">IF($C76-H$1&lt;År1,0,G75*(1-VLOOKUP($A76,[1]Hugst!$R$5:$W$9,MATCH(ROUNDUP((H$1)/10,0)*10,[1]Hugst!$R$4:$W$4,0))))</f>
        <v>#REF!</v>
      </c>
      <c r="I76" s="168" t="e">
        <f ca="1">IF($C76-I$1&lt;År1,0,H75*(1-VLOOKUP($A76,[1]Hugst!$R$5:$W$9,MATCH(ROUNDUP((I$1)/10,0)*10,[1]Hugst!$R$4:$W$4,0))))</f>
        <v>#REF!</v>
      </c>
      <c r="J76" s="168" t="e">
        <f ca="1">IF($C76-J$1&lt;År1,0,I75*(1-VLOOKUP($A76,[1]Hugst!$R$5:$W$9,MATCH(ROUNDUP((J$1)/10,0)*10,[1]Hugst!$R$4:$W$4,0))))</f>
        <v>#REF!</v>
      </c>
      <c r="K76" s="168" t="e">
        <f ca="1">IF($C76-K$1&lt;År1,0,J75*(1-VLOOKUP($A76,[1]Hugst!$R$5:$W$9,MATCH(ROUNDUP((K$1)/10,0)*10,[1]Hugst!$R$4:$W$4,0))))</f>
        <v>#REF!</v>
      </c>
      <c r="L76" s="168" t="e">
        <f ca="1">IF($C76-L$1&lt;År1,0,K75*(1-VLOOKUP($A76,[1]Hugst!$R$5:$W$9,MATCH(ROUNDUP((L$1)/10,0)*10,[1]Hugst!$R$4:$W$4,0))))</f>
        <v>#REF!</v>
      </c>
      <c r="M76" s="168" t="e">
        <f ca="1">IF($C76-M$1&lt;År1,0,L75*(1-VLOOKUP($A76,[1]Hugst!$R$5:$W$9,MATCH(ROUNDUP((M$1)/10,0)*10,[1]Hugst!$R$4:$W$4,0))))</f>
        <v>#REF!</v>
      </c>
      <c r="N76" s="168" t="e">
        <f ca="1">IF($C76-N$1&lt;År1,0,M75*(1-VLOOKUP($A76,[1]Hugst!$R$5:$W$9,MATCH(ROUNDUP((N$1)/10,0)*10,[1]Hugst!$R$4:$W$4,0))))</f>
        <v>#REF!</v>
      </c>
      <c r="O76" s="168" t="e">
        <f ca="1">IF($C76-O$1&lt;År1,0,N75*(1-VLOOKUP($A76,[1]Hugst!$R$5:$W$9,MATCH(ROUNDUP((O$1)/10,0)*10,[1]Hugst!$R$4:$W$4,0))))</f>
        <v>#REF!</v>
      </c>
      <c r="P76" s="168" t="e">
        <f ca="1">IF($C76-P$1&lt;År1,0,O75*(1-VLOOKUP($A76,[1]Hugst!$R$5:$W$9,MATCH(ROUNDUP((P$1)/10,0)*10,[1]Hugst!$R$4:$W$4,0))))</f>
        <v>#REF!</v>
      </c>
      <c r="Q76" s="168" t="e">
        <f ca="1">IF($C76-Q$1&lt;År1,0,P75*(1-VLOOKUP($A76,[1]Hugst!$R$5:$W$9,MATCH(ROUNDUP((Q$1)/10,0)*10,[1]Hugst!$R$4:$W$4,0))))</f>
        <v>#REF!</v>
      </c>
      <c r="R76" s="168" t="e">
        <f ca="1">IF($C76-R$1&lt;År1,0,Q75*(1-VLOOKUP($A76,[1]Hugst!$R$5:$W$9,MATCH(ROUNDUP((R$1)/10,0)*10,[1]Hugst!$R$4:$W$4,0))))</f>
        <v>#REF!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 t="e">
        <f t="shared" ca="1" si="1"/>
        <v>#REF!</v>
      </c>
      <c r="F77" s="168" t="e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#REF!</v>
      </c>
      <c r="G77" s="168" t="e">
        <f ca="1">IF($C77-G$1&lt;År1,0,F76*(1-VLOOKUP($A77,[1]Hugst!$R$5:$W$9,MATCH(ROUNDUP((G$1)/10,0)*10,[1]Hugst!$R$4:$W$4,0))))</f>
        <v>#REF!</v>
      </c>
      <c r="H77" s="168" t="e">
        <f ca="1">IF($C77-H$1&lt;År1,0,G76*(1-VLOOKUP($A77,[1]Hugst!$R$5:$W$9,MATCH(ROUNDUP((H$1)/10,0)*10,[1]Hugst!$R$4:$W$4,0))))</f>
        <v>#REF!</v>
      </c>
      <c r="I77" s="168" t="e">
        <f ca="1">IF($C77-I$1&lt;År1,0,H76*(1-VLOOKUP($A77,[1]Hugst!$R$5:$W$9,MATCH(ROUNDUP((I$1)/10,0)*10,[1]Hugst!$R$4:$W$4,0))))</f>
        <v>#REF!</v>
      </c>
      <c r="J77" s="168" t="e">
        <f ca="1">IF($C77-J$1&lt;År1,0,I76*(1-VLOOKUP($A77,[1]Hugst!$R$5:$W$9,MATCH(ROUNDUP((J$1)/10,0)*10,[1]Hugst!$R$4:$W$4,0))))</f>
        <v>#REF!</v>
      </c>
      <c r="K77" s="168" t="e">
        <f ca="1">IF($C77-K$1&lt;År1,0,J76*(1-VLOOKUP($A77,[1]Hugst!$R$5:$W$9,MATCH(ROUNDUP((K$1)/10,0)*10,[1]Hugst!$R$4:$W$4,0))))</f>
        <v>#REF!</v>
      </c>
      <c r="L77" s="168" t="e">
        <f ca="1">IF($C77-L$1&lt;År1,0,K76*(1-VLOOKUP($A77,[1]Hugst!$R$5:$W$9,MATCH(ROUNDUP((L$1)/10,0)*10,[1]Hugst!$R$4:$W$4,0))))</f>
        <v>#REF!</v>
      </c>
      <c r="M77" s="168" t="e">
        <f ca="1">IF($C77-M$1&lt;År1,0,L76*(1-VLOOKUP($A77,[1]Hugst!$R$5:$W$9,MATCH(ROUNDUP((M$1)/10,0)*10,[1]Hugst!$R$4:$W$4,0))))</f>
        <v>#REF!</v>
      </c>
      <c r="N77" s="168" t="e">
        <f ca="1">IF($C77-N$1&lt;År1,0,M76*(1-VLOOKUP($A77,[1]Hugst!$R$5:$W$9,MATCH(ROUNDUP((N$1)/10,0)*10,[1]Hugst!$R$4:$W$4,0))))</f>
        <v>#REF!</v>
      </c>
      <c r="O77" s="168" t="e">
        <f ca="1">IF($C77-O$1&lt;År1,0,N76*(1-VLOOKUP($A77,[1]Hugst!$R$5:$W$9,MATCH(ROUNDUP((O$1)/10,0)*10,[1]Hugst!$R$4:$W$4,0))))</f>
        <v>#REF!</v>
      </c>
      <c r="P77" s="168" t="e">
        <f ca="1">IF($C77-P$1&lt;År1,0,O76*(1-VLOOKUP($A77,[1]Hugst!$R$5:$W$9,MATCH(ROUNDUP((P$1)/10,0)*10,[1]Hugst!$R$4:$W$4,0))))</f>
        <v>#REF!</v>
      </c>
      <c r="Q77" s="168" t="e">
        <f ca="1">IF($C77-Q$1&lt;År1,0,P76*(1-VLOOKUP($A77,[1]Hugst!$R$5:$W$9,MATCH(ROUNDUP((Q$1)/10,0)*10,[1]Hugst!$R$4:$W$4,0))))</f>
        <v>#REF!</v>
      </c>
      <c r="R77" s="168" t="e">
        <f ca="1">IF($C77-R$1&lt;År1,0,Q76*(1-VLOOKUP($A77,[1]Hugst!$R$5:$W$9,MATCH(ROUNDUP((R$1)/10,0)*10,[1]Hugst!$R$4:$W$4,0))))</f>
        <v>#REF!</v>
      </c>
      <c r="S77" s="168" t="e">
        <f ca="1">IF($C77-S$1&lt;År1,0,R76*(1-VLOOKUP($A77,[1]Hugst!$R$5:$W$9,MATCH(ROUNDUP((S$1)/10,0)*10,[1]Hugst!$R$4:$W$4,0))))</f>
        <v>#REF!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 t="e">
        <f t="shared" ca="1" si="1"/>
        <v>#REF!</v>
      </c>
      <c r="F78" s="168" t="e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#REF!</v>
      </c>
      <c r="G78" s="168" t="e">
        <f ca="1">IF($C78-G$1&lt;År1,0,F77*(1-VLOOKUP($A78,[1]Hugst!$R$5:$W$9,MATCH(ROUNDUP((G$1)/10,0)*10,[1]Hugst!$R$4:$W$4,0))))</f>
        <v>#REF!</v>
      </c>
      <c r="H78" s="168" t="e">
        <f ca="1">IF($C78-H$1&lt;År1,0,G77*(1-VLOOKUP($A78,[1]Hugst!$R$5:$W$9,MATCH(ROUNDUP((H$1)/10,0)*10,[1]Hugst!$R$4:$W$4,0))))</f>
        <v>#REF!</v>
      </c>
      <c r="I78" s="168" t="e">
        <f ca="1">IF($C78-I$1&lt;År1,0,H77*(1-VLOOKUP($A78,[1]Hugst!$R$5:$W$9,MATCH(ROUNDUP((I$1)/10,0)*10,[1]Hugst!$R$4:$W$4,0))))</f>
        <v>#REF!</v>
      </c>
      <c r="J78" s="168" t="e">
        <f ca="1">IF($C78-J$1&lt;År1,0,I77*(1-VLOOKUP($A78,[1]Hugst!$R$5:$W$9,MATCH(ROUNDUP((J$1)/10,0)*10,[1]Hugst!$R$4:$W$4,0))))</f>
        <v>#REF!</v>
      </c>
      <c r="K78" s="168" t="e">
        <f ca="1">IF($C78-K$1&lt;År1,0,J77*(1-VLOOKUP($A78,[1]Hugst!$R$5:$W$9,MATCH(ROUNDUP((K$1)/10,0)*10,[1]Hugst!$R$4:$W$4,0))))</f>
        <v>#REF!</v>
      </c>
      <c r="L78" s="168" t="e">
        <f ca="1">IF($C78-L$1&lt;År1,0,K77*(1-VLOOKUP($A78,[1]Hugst!$R$5:$W$9,MATCH(ROUNDUP((L$1)/10,0)*10,[1]Hugst!$R$4:$W$4,0))))</f>
        <v>#REF!</v>
      </c>
      <c r="M78" s="168" t="e">
        <f ca="1">IF($C78-M$1&lt;År1,0,L77*(1-VLOOKUP($A78,[1]Hugst!$R$5:$W$9,MATCH(ROUNDUP((M$1)/10,0)*10,[1]Hugst!$R$4:$W$4,0))))</f>
        <v>#REF!</v>
      </c>
      <c r="N78" s="168" t="e">
        <f ca="1">IF($C78-N$1&lt;År1,0,M77*(1-VLOOKUP($A78,[1]Hugst!$R$5:$W$9,MATCH(ROUNDUP((N$1)/10,0)*10,[1]Hugst!$R$4:$W$4,0))))</f>
        <v>#REF!</v>
      </c>
      <c r="O78" s="168" t="e">
        <f ca="1">IF($C78-O$1&lt;År1,0,N77*(1-VLOOKUP($A78,[1]Hugst!$R$5:$W$9,MATCH(ROUNDUP((O$1)/10,0)*10,[1]Hugst!$R$4:$W$4,0))))</f>
        <v>#REF!</v>
      </c>
      <c r="P78" s="168" t="e">
        <f ca="1">IF($C78-P$1&lt;År1,0,O77*(1-VLOOKUP($A78,[1]Hugst!$R$5:$W$9,MATCH(ROUNDUP((P$1)/10,0)*10,[1]Hugst!$R$4:$W$4,0))))</f>
        <v>#REF!</v>
      </c>
      <c r="Q78" s="168" t="e">
        <f ca="1">IF($C78-Q$1&lt;År1,0,P77*(1-VLOOKUP($A78,[1]Hugst!$R$5:$W$9,MATCH(ROUNDUP((Q$1)/10,0)*10,[1]Hugst!$R$4:$W$4,0))))</f>
        <v>#REF!</v>
      </c>
      <c r="R78" s="168" t="e">
        <f ca="1">IF($C78-R$1&lt;År1,0,Q77*(1-VLOOKUP($A78,[1]Hugst!$R$5:$W$9,MATCH(ROUNDUP((R$1)/10,0)*10,[1]Hugst!$R$4:$W$4,0))))</f>
        <v>#REF!</v>
      </c>
      <c r="S78" s="168" t="e">
        <f ca="1">IF($C78-S$1&lt;År1,0,R77*(1-VLOOKUP($A78,[1]Hugst!$R$5:$W$9,MATCH(ROUNDUP((S$1)/10,0)*10,[1]Hugst!$R$4:$W$4,0))))</f>
        <v>#REF!</v>
      </c>
      <c r="T78" s="168" t="e">
        <f ca="1">IF($C78-T$1&lt;År1,0,S77*(1-VLOOKUP($A78,[1]Hugst!$R$5:$W$9,MATCH(ROUNDUP((T$1)/10,0)*10,[1]Hugst!$R$4:$W$4,0))))</f>
        <v>#REF!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 t="e">
        <f t="shared" ca="1" si="1"/>
        <v>#REF!</v>
      </c>
      <c r="F79" s="168" t="e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#REF!</v>
      </c>
      <c r="G79" s="168" t="e">
        <f ca="1">IF($C79-G$1&lt;År1,0,F78*(1-VLOOKUP($A79,[1]Hugst!$R$5:$W$9,MATCH(ROUNDUP((G$1)/10,0)*10,[1]Hugst!$R$4:$W$4,0))))</f>
        <v>#REF!</v>
      </c>
      <c r="H79" s="168" t="e">
        <f ca="1">IF($C79-H$1&lt;År1,0,G78*(1-VLOOKUP($A79,[1]Hugst!$R$5:$W$9,MATCH(ROUNDUP((H$1)/10,0)*10,[1]Hugst!$R$4:$W$4,0))))</f>
        <v>#REF!</v>
      </c>
      <c r="I79" s="168" t="e">
        <f ca="1">IF($C79-I$1&lt;År1,0,H78*(1-VLOOKUP($A79,[1]Hugst!$R$5:$W$9,MATCH(ROUNDUP((I$1)/10,0)*10,[1]Hugst!$R$4:$W$4,0))))</f>
        <v>#REF!</v>
      </c>
      <c r="J79" s="168" t="e">
        <f ca="1">IF($C79-J$1&lt;År1,0,I78*(1-VLOOKUP($A79,[1]Hugst!$R$5:$W$9,MATCH(ROUNDUP((J$1)/10,0)*10,[1]Hugst!$R$4:$W$4,0))))</f>
        <v>#REF!</v>
      </c>
      <c r="K79" s="168" t="e">
        <f ca="1">IF($C79-K$1&lt;År1,0,J78*(1-VLOOKUP($A79,[1]Hugst!$R$5:$W$9,MATCH(ROUNDUP((K$1)/10,0)*10,[1]Hugst!$R$4:$W$4,0))))</f>
        <v>#REF!</v>
      </c>
      <c r="L79" s="168" t="e">
        <f ca="1">IF($C79-L$1&lt;År1,0,K78*(1-VLOOKUP($A79,[1]Hugst!$R$5:$W$9,MATCH(ROUNDUP((L$1)/10,0)*10,[1]Hugst!$R$4:$W$4,0))))</f>
        <v>#REF!</v>
      </c>
      <c r="M79" s="168" t="e">
        <f ca="1">IF($C79-M$1&lt;År1,0,L78*(1-VLOOKUP($A79,[1]Hugst!$R$5:$W$9,MATCH(ROUNDUP((M$1)/10,0)*10,[1]Hugst!$R$4:$W$4,0))))</f>
        <v>#REF!</v>
      </c>
      <c r="N79" s="168" t="e">
        <f ca="1">IF($C79-N$1&lt;År1,0,M78*(1-VLOOKUP($A79,[1]Hugst!$R$5:$W$9,MATCH(ROUNDUP((N$1)/10,0)*10,[1]Hugst!$R$4:$W$4,0))))</f>
        <v>#REF!</v>
      </c>
      <c r="O79" s="168" t="e">
        <f ca="1">IF($C79-O$1&lt;År1,0,N78*(1-VLOOKUP($A79,[1]Hugst!$R$5:$W$9,MATCH(ROUNDUP((O$1)/10,0)*10,[1]Hugst!$R$4:$W$4,0))))</f>
        <v>#REF!</v>
      </c>
      <c r="P79" s="168" t="e">
        <f ca="1">IF($C79-P$1&lt;År1,0,O78*(1-VLOOKUP($A79,[1]Hugst!$R$5:$W$9,MATCH(ROUNDUP((P$1)/10,0)*10,[1]Hugst!$R$4:$W$4,0))))</f>
        <v>#REF!</v>
      </c>
      <c r="Q79" s="168" t="e">
        <f ca="1">IF($C79-Q$1&lt;År1,0,P78*(1-VLOOKUP($A79,[1]Hugst!$R$5:$W$9,MATCH(ROUNDUP((Q$1)/10,0)*10,[1]Hugst!$R$4:$W$4,0))))</f>
        <v>#REF!</v>
      </c>
      <c r="R79" s="168" t="e">
        <f ca="1">IF($C79-R$1&lt;År1,0,Q78*(1-VLOOKUP($A79,[1]Hugst!$R$5:$W$9,MATCH(ROUNDUP((R$1)/10,0)*10,[1]Hugst!$R$4:$W$4,0))))</f>
        <v>#REF!</v>
      </c>
      <c r="S79" s="168" t="e">
        <f ca="1">IF($C79-S$1&lt;År1,0,R78*(1-VLOOKUP($A79,[1]Hugst!$R$5:$W$9,MATCH(ROUNDUP((S$1)/10,0)*10,[1]Hugst!$R$4:$W$4,0))))</f>
        <v>#REF!</v>
      </c>
      <c r="T79" s="168" t="e">
        <f ca="1">IF($C79-T$1&lt;År1,0,S78*(1-VLOOKUP($A79,[1]Hugst!$R$5:$W$9,MATCH(ROUNDUP((T$1)/10,0)*10,[1]Hugst!$R$4:$W$4,0))))</f>
        <v>#REF!</v>
      </c>
      <c r="U79" s="168" t="e">
        <f ca="1">IF($C79-U$1&lt;År1,0,T78*(1-VLOOKUP($A79,[1]Hugst!$R$5:$W$9,MATCH(ROUNDUP((U$1)/10,0)*10,[1]Hugst!$R$4:$W$4,0))))</f>
        <v>#REF!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 t="e">
        <f t="shared" ca="1" si="1"/>
        <v>#REF!</v>
      </c>
      <c r="F80" s="168" t="e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#REF!</v>
      </c>
      <c r="G80" s="168" t="e">
        <f ca="1">IF($C80-G$1&lt;År1,0,F79*(1-VLOOKUP($A80,[1]Hugst!$R$5:$W$9,MATCH(ROUNDUP((G$1)/10,0)*10,[1]Hugst!$R$4:$W$4,0))))</f>
        <v>#REF!</v>
      </c>
      <c r="H80" s="168" t="e">
        <f ca="1">IF($C80-H$1&lt;År1,0,G79*(1-VLOOKUP($A80,[1]Hugst!$R$5:$W$9,MATCH(ROUNDUP((H$1)/10,0)*10,[1]Hugst!$R$4:$W$4,0))))</f>
        <v>#REF!</v>
      </c>
      <c r="I80" s="168" t="e">
        <f ca="1">IF($C80-I$1&lt;År1,0,H79*(1-VLOOKUP($A80,[1]Hugst!$R$5:$W$9,MATCH(ROUNDUP((I$1)/10,0)*10,[1]Hugst!$R$4:$W$4,0))))</f>
        <v>#REF!</v>
      </c>
      <c r="J80" s="168" t="e">
        <f ca="1">IF($C80-J$1&lt;År1,0,I79*(1-VLOOKUP($A80,[1]Hugst!$R$5:$W$9,MATCH(ROUNDUP((J$1)/10,0)*10,[1]Hugst!$R$4:$W$4,0))))</f>
        <v>#REF!</v>
      </c>
      <c r="K80" s="168" t="e">
        <f ca="1">IF($C80-K$1&lt;År1,0,J79*(1-VLOOKUP($A80,[1]Hugst!$R$5:$W$9,MATCH(ROUNDUP((K$1)/10,0)*10,[1]Hugst!$R$4:$W$4,0))))</f>
        <v>#REF!</v>
      </c>
      <c r="L80" s="168" t="e">
        <f ca="1">IF($C80-L$1&lt;År1,0,K79*(1-VLOOKUP($A80,[1]Hugst!$R$5:$W$9,MATCH(ROUNDUP((L$1)/10,0)*10,[1]Hugst!$R$4:$W$4,0))))</f>
        <v>#REF!</v>
      </c>
      <c r="M80" s="168" t="e">
        <f ca="1">IF($C80-M$1&lt;År1,0,L79*(1-VLOOKUP($A80,[1]Hugst!$R$5:$W$9,MATCH(ROUNDUP((M$1)/10,0)*10,[1]Hugst!$R$4:$W$4,0))))</f>
        <v>#REF!</v>
      </c>
      <c r="N80" s="168" t="e">
        <f ca="1">IF($C80-N$1&lt;År1,0,M79*(1-VLOOKUP($A80,[1]Hugst!$R$5:$W$9,MATCH(ROUNDUP((N$1)/10,0)*10,[1]Hugst!$R$4:$W$4,0))))</f>
        <v>#REF!</v>
      </c>
      <c r="O80" s="168" t="e">
        <f ca="1">IF($C80-O$1&lt;År1,0,N79*(1-VLOOKUP($A80,[1]Hugst!$R$5:$W$9,MATCH(ROUNDUP((O$1)/10,0)*10,[1]Hugst!$R$4:$W$4,0))))</f>
        <v>#REF!</v>
      </c>
      <c r="P80" s="168" t="e">
        <f ca="1">IF($C80-P$1&lt;År1,0,O79*(1-VLOOKUP($A80,[1]Hugst!$R$5:$W$9,MATCH(ROUNDUP((P$1)/10,0)*10,[1]Hugst!$R$4:$W$4,0))))</f>
        <v>#REF!</v>
      </c>
      <c r="Q80" s="168" t="e">
        <f ca="1">IF($C80-Q$1&lt;År1,0,P79*(1-VLOOKUP($A80,[1]Hugst!$R$5:$W$9,MATCH(ROUNDUP((Q$1)/10,0)*10,[1]Hugst!$R$4:$W$4,0))))</f>
        <v>#REF!</v>
      </c>
      <c r="R80" s="168" t="e">
        <f ca="1">IF($C80-R$1&lt;År1,0,Q79*(1-VLOOKUP($A80,[1]Hugst!$R$5:$W$9,MATCH(ROUNDUP((R$1)/10,0)*10,[1]Hugst!$R$4:$W$4,0))))</f>
        <v>#REF!</v>
      </c>
      <c r="S80" s="168" t="e">
        <f ca="1">IF($C80-S$1&lt;År1,0,R79*(1-VLOOKUP($A80,[1]Hugst!$R$5:$W$9,MATCH(ROUNDUP((S$1)/10,0)*10,[1]Hugst!$R$4:$W$4,0))))</f>
        <v>#REF!</v>
      </c>
      <c r="T80" s="168" t="e">
        <f ca="1">IF($C80-T$1&lt;År1,0,S79*(1-VLOOKUP($A80,[1]Hugst!$R$5:$W$9,MATCH(ROUNDUP((T$1)/10,0)*10,[1]Hugst!$R$4:$W$4,0))))</f>
        <v>#REF!</v>
      </c>
      <c r="U80" s="168" t="e">
        <f ca="1">IF($C80-U$1&lt;År1,0,T79*(1-VLOOKUP($A80,[1]Hugst!$R$5:$W$9,MATCH(ROUNDUP((U$1)/10,0)*10,[1]Hugst!$R$4:$W$4,0))))</f>
        <v>#REF!</v>
      </c>
      <c r="V80" s="168" t="e">
        <f ca="1">IF($C80-V$1&lt;År1,0,U79*(1-VLOOKUP($A80,[1]Hugst!$R$5:$W$9,MATCH(ROUNDUP((V$1)/10,0)*10,[1]Hugst!$R$4:$W$4,0))))</f>
        <v>#REF!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 t="e">
        <f t="shared" ca="1" si="1"/>
        <v>#REF!</v>
      </c>
      <c r="F81" s="168" t="e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#REF!</v>
      </c>
      <c r="G81" s="168" t="e">
        <f ca="1">IF($C81-G$1&lt;År1,0,F80*(1-VLOOKUP($A81,[1]Hugst!$R$5:$W$9,MATCH(ROUNDUP((G$1)/10,0)*10,[1]Hugst!$R$4:$W$4,0))))</f>
        <v>#REF!</v>
      </c>
      <c r="H81" s="168" t="e">
        <f ca="1">IF($C81-H$1&lt;År1,0,G80*(1-VLOOKUP($A81,[1]Hugst!$R$5:$W$9,MATCH(ROUNDUP((H$1)/10,0)*10,[1]Hugst!$R$4:$W$4,0))))</f>
        <v>#REF!</v>
      </c>
      <c r="I81" s="168" t="e">
        <f ca="1">IF($C81-I$1&lt;År1,0,H80*(1-VLOOKUP($A81,[1]Hugst!$R$5:$W$9,MATCH(ROUNDUP((I$1)/10,0)*10,[1]Hugst!$R$4:$W$4,0))))</f>
        <v>#REF!</v>
      </c>
      <c r="J81" s="168" t="e">
        <f ca="1">IF($C81-J$1&lt;År1,0,I80*(1-VLOOKUP($A81,[1]Hugst!$R$5:$W$9,MATCH(ROUNDUP((J$1)/10,0)*10,[1]Hugst!$R$4:$W$4,0))))</f>
        <v>#REF!</v>
      </c>
      <c r="K81" s="168" t="e">
        <f ca="1">IF($C81-K$1&lt;År1,0,J80*(1-VLOOKUP($A81,[1]Hugst!$R$5:$W$9,MATCH(ROUNDUP((K$1)/10,0)*10,[1]Hugst!$R$4:$W$4,0))))</f>
        <v>#REF!</v>
      </c>
      <c r="L81" s="168" t="e">
        <f ca="1">IF($C81-L$1&lt;År1,0,K80*(1-VLOOKUP($A81,[1]Hugst!$R$5:$W$9,MATCH(ROUNDUP((L$1)/10,0)*10,[1]Hugst!$R$4:$W$4,0))))</f>
        <v>#REF!</v>
      </c>
      <c r="M81" s="168" t="e">
        <f ca="1">IF($C81-M$1&lt;År1,0,L80*(1-VLOOKUP($A81,[1]Hugst!$R$5:$W$9,MATCH(ROUNDUP((M$1)/10,0)*10,[1]Hugst!$R$4:$W$4,0))))</f>
        <v>#REF!</v>
      </c>
      <c r="N81" s="168" t="e">
        <f ca="1">IF($C81-N$1&lt;År1,0,M80*(1-VLOOKUP($A81,[1]Hugst!$R$5:$W$9,MATCH(ROUNDUP((N$1)/10,0)*10,[1]Hugst!$R$4:$W$4,0))))</f>
        <v>#REF!</v>
      </c>
      <c r="O81" s="168" t="e">
        <f ca="1">IF($C81-O$1&lt;År1,0,N80*(1-VLOOKUP($A81,[1]Hugst!$R$5:$W$9,MATCH(ROUNDUP((O$1)/10,0)*10,[1]Hugst!$R$4:$W$4,0))))</f>
        <v>#REF!</v>
      </c>
      <c r="P81" s="168" t="e">
        <f ca="1">IF($C81-P$1&lt;År1,0,O80*(1-VLOOKUP($A81,[1]Hugst!$R$5:$W$9,MATCH(ROUNDUP((P$1)/10,0)*10,[1]Hugst!$R$4:$W$4,0))))</f>
        <v>#REF!</v>
      </c>
      <c r="Q81" s="168" t="e">
        <f ca="1">IF($C81-Q$1&lt;År1,0,P80*(1-VLOOKUP($A81,[1]Hugst!$R$5:$W$9,MATCH(ROUNDUP((Q$1)/10,0)*10,[1]Hugst!$R$4:$W$4,0))))</f>
        <v>#REF!</v>
      </c>
      <c r="R81" s="168" t="e">
        <f ca="1">IF($C81-R$1&lt;År1,0,Q80*(1-VLOOKUP($A81,[1]Hugst!$R$5:$W$9,MATCH(ROUNDUP((R$1)/10,0)*10,[1]Hugst!$R$4:$W$4,0))))</f>
        <v>#REF!</v>
      </c>
      <c r="S81" s="168" t="e">
        <f ca="1">IF($C81-S$1&lt;År1,0,R80*(1-VLOOKUP($A81,[1]Hugst!$R$5:$W$9,MATCH(ROUNDUP((S$1)/10,0)*10,[1]Hugst!$R$4:$W$4,0))))</f>
        <v>#REF!</v>
      </c>
      <c r="T81" s="168" t="e">
        <f ca="1">IF($C81-T$1&lt;År1,0,S80*(1-VLOOKUP($A81,[1]Hugst!$R$5:$W$9,MATCH(ROUNDUP((T$1)/10,0)*10,[1]Hugst!$R$4:$W$4,0))))</f>
        <v>#REF!</v>
      </c>
      <c r="U81" s="168" t="e">
        <f ca="1">IF($C81-U$1&lt;År1,0,T80*(1-VLOOKUP($A81,[1]Hugst!$R$5:$W$9,MATCH(ROUNDUP((U$1)/10,0)*10,[1]Hugst!$R$4:$W$4,0))))</f>
        <v>#REF!</v>
      </c>
      <c r="V81" s="168" t="e">
        <f ca="1">IF($C81-V$1&lt;År1,0,U80*(1-VLOOKUP($A81,[1]Hugst!$R$5:$W$9,MATCH(ROUNDUP((V$1)/10,0)*10,[1]Hugst!$R$4:$W$4,0))))</f>
        <v>#REF!</v>
      </c>
      <c r="W81" s="168" t="e">
        <f ca="1">IF($C81-W$1&lt;År1,0,V80*(1-VLOOKUP($A81,[1]Hugst!$R$5:$W$9,MATCH(ROUNDUP((W$1)/10,0)*10,[1]Hugst!$R$4:$W$4,0))))</f>
        <v>#REF!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 t="e">
        <f t="shared" ca="1" si="1"/>
        <v>#REF!</v>
      </c>
      <c r="F82" s="168" t="e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#REF!</v>
      </c>
      <c r="G82" s="168" t="e">
        <f ca="1">IF($C82-G$1&lt;År1,0,F81*(1-VLOOKUP($A82,[1]Hugst!$R$5:$W$9,MATCH(ROUNDUP((G$1)/10,0)*10,[1]Hugst!$R$4:$W$4,0))))</f>
        <v>#REF!</v>
      </c>
      <c r="H82" s="168" t="e">
        <f ca="1">IF($C82-H$1&lt;År1,0,G81*(1-VLOOKUP($A82,[1]Hugst!$R$5:$W$9,MATCH(ROUNDUP((H$1)/10,0)*10,[1]Hugst!$R$4:$W$4,0))))</f>
        <v>#REF!</v>
      </c>
      <c r="I82" s="168" t="e">
        <f ca="1">IF($C82-I$1&lt;År1,0,H81*(1-VLOOKUP($A82,[1]Hugst!$R$5:$W$9,MATCH(ROUNDUP((I$1)/10,0)*10,[1]Hugst!$R$4:$W$4,0))))</f>
        <v>#REF!</v>
      </c>
      <c r="J82" s="168" t="e">
        <f ca="1">IF($C82-J$1&lt;År1,0,I81*(1-VLOOKUP($A82,[1]Hugst!$R$5:$W$9,MATCH(ROUNDUP((J$1)/10,0)*10,[1]Hugst!$R$4:$W$4,0))))</f>
        <v>#REF!</v>
      </c>
      <c r="K82" s="168" t="e">
        <f ca="1">IF($C82-K$1&lt;År1,0,J81*(1-VLOOKUP($A82,[1]Hugst!$R$5:$W$9,MATCH(ROUNDUP((K$1)/10,0)*10,[1]Hugst!$R$4:$W$4,0))))</f>
        <v>#REF!</v>
      </c>
      <c r="L82" s="168" t="e">
        <f ca="1">IF($C82-L$1&lt;År1,0,K81*(1-VLOOKUP($A82,[1]Hugst!$R$5:$W$9,MATCH(ROUNDUP((L$1)/10,0)*10,[1]Hugst!$R$4:$W$4,0))))</f>
        <v>#REF!</v>
      </c>
      <c r="M82" s="168" t="e">
        <f ca="1">IF($C82-M$1&lt;År1,0,L81*(1-VLOOKUP($A82,[1]Hugst!$R$5:$W$9,MATCH(ROUNDUP((M$1)/10,0)*10,[1]Hugst!$R$4:$W$4,0))))</f>
        <v>#REF!</v>
      </c>
      <c r="N82" s="168" t="e">
        <f ca="1">IF($C82-N$1&lt;År1,0,M81*(1-VLOOKUP($A82,[1]Hugst!$R$5:$W$9,MATCH(ROUNDUP((N$1)/10,0)*10,[1]Hugst!$R$4:$W$4,0))))</f>
        <v>#REF!</v>
      </c>
      <c r="O82" s="168" t="e">
        <f ca="1">IF($C82-O$1&lt;År1,0,N81*(1-VLOOKUP($A82,[1]Hugst!$R$5:$W$9,MATCH(ROUNDUP((O$1)/10,0)*10,[1]Hugst!$R$4:$W$4,0))))</f>
        <v>#REF!</v>
      </c>
      <c r="P82" s="168" t="e">
        <f ca="1">IF($C82-P$1&lt;År1,0,O81*(1-VLOOKUP($A82,[1]Hugst!$R$5:$W$9,MATCH(ROUNDUP((P$1)/10,0)*10,[1]Hugst!$R$4:$W$4,0))))</f>
        <v>#REF!</v>
      </c>
      <c r="Q82" s="168" t="e">
        <f ca="1">IF($C82-Q$1&lt;År1,0,P81*(1-VLOOKUP($A82,[1]Hugst!$R$5:$W$9,MATCH(ROUNDUP((Q$1)/10,0)*10,[1]Hugst!$R$4:$W$4,0))))</f>
        <v>#REF!</v>
      </c>
      <c r="R82" s="168" t="e">
        <f ca="1">IF($C82-R$1&lt;År1,0,Q81*(1-VLOOKUP($A82,[1]Hugst!$R$5:$W$9,MATCH(ROUNDUP((R$1)/10,0)*10,[1]Hugst!$R$4:$W$4,0))))</f>
        <v>#REF!</v>
      </c>
      <c r="S82" s="168" t="e">
        <f ca="1">IF($C82-S$1&lt;År1,0,R81*(1-VLOOKUP($A82,[1]Hugst!$R$5:$W$9,MATCH(ROUNDUP((S$1)/10,0)*10,[1]Hugst!$R$4:$W$4,0))))</f>
        <v>#REF!</v>
      </c>
      <c r="T82" s="168" t="e">
        <f ca="1">IF($C82-T$1&lt;År1,0,S81*(1-VLOOKUP($A82,[1]Hugst!$R$5:$W$9,MATCH(ROUNDUP((T$1)/10,0)*10,[1]Hugst!$R$4:$W$4,0))))</f>
        <v>#REF!</v>
      </c>
      <c r="U82" s="168" t="e">
        <f ca="1">IF($C82-U$1&lt;År1,0,T81*(1-VLOOKUP($A82,[1]Hugst!$R$5:$W$9,MATCH(ROUNDUP((U$1)/10,0)*10,[1]Hugst!$R$4:$W$4,0))))</f>
        <v>#REF!</v>
      </c>
      <c r="V82" s="168" t="e">
        <f ca="1">IF($C82-V$1&lt;År1,0,U81*(1-VLOOKUP($A82,[1]Hugst!$R$5:$W$9,MATCH(ROUNDUP((V$1)/10,0)*10,[1]Hugst!$R$4:$W$4,0))))</f>
        <v>#REF!</v>
      </c>
      <c r="W82" s="168" t="e">
        <f ca="1">IF($C82-W$1&lt;År1,0,V81*(1-VLOOKUP($A82,[1]Hugst!$R$5:$W$9,MATCH(ROUNDUP((W$1)/10,0)*10,[1]Hugst!$R$4:$W$4,0))))</f>
        <v>#REF!</v>
      </c>
      <c r="X82" s="168" t="e">
        <f ca="1">IF($C82-X$1&lt;År1,0,W81*(1-VLOOKUP($A82,[1]Hugst!$R$5:$W$9,MATCH(ROUNDUP((X$1)/10,0)*10,[1]Hugst!$R$4:$W$4,0))))</f>
        <v>#REF!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 t="e">
        <f t="shared" ca="1" si="1"/>
        <v>#REF!</v>
      </c>
      <c r="F83" s="168" t="e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#REF!</v>
      </c>
      <c r="G83" s="168" t="e">
        <f ca="1">IF($C83-G$1&lt;År1,0,F82*(1-VLOOKUP($A83,[1]Hugst!$R$5:$W$9,MATCH(ROUNDUP((G$1)/10,0)*10,[1]Hugst!$R$4:$W$4,0))))</f>
        <v>#REF!</v>
      </c>
      <c r="H83" s="168" t="e">
        <f ca="1">IF($C83-H$1&lt;År1,0,G82*(1-VLOOKUP($A83,[1]Hugst!$R$5:$W$9,MATCH(ROUNDUP((H$1)/10,0)*10,[1]Hugst!$R$4:$W$4,0))))</f>
        <v>#REF!</v>
      </c>
      <c r="I83" s="168" t="e">
        <f ca="1">IF($C83-I$1&lt;År1,0,H82*(1-VLOOKUP($A83,[1]Hugst!$R$5:$W$9,MATCH(ROUNDUP((I$1)/10,0)*10,[1]Hugst!$R$4:$W$4,0))))</f>
        <v>#REF!</v>
      </c>
      <c r="J83" s="168" t="e">
        <f ca="1">IF($C83-J$1&lt;År1,0,I82*(1-VLOOKUP($A83,[1]Hugst!$R$5:$W$9,MATCH(ROUNDUP((J$1)/10,0)*10,[1]Hugst!$R$4:$W$4,0))))</f>
        <v>#REF!</v>
      </c>
      <c r="K83" s="168" t="e">
        <f ca="1">IF($C83-K$1&lt;År1,0,J82*(1-VLOOKUP($A83,[1]Hugst!$R$5:$W$9,MATCH(ROUNDUP((K$1)/10,0)*10,[1]Hugst!$R$4:$W$4,0))))</f>
        <v>#REF!</v>
      </c>
      <c r="L83" s="168" t="e">
        <f ca="1">IF($C83-L$1&lt;År1,0,K82*(1-VLOOKUP($A83,[1]Hugst!$R$5:$W$9,MATCH(ROUNDUP((L$1)/10,0)*10,[1]Hugst!$R$4:$W$4,0))))</f>
        <v>#REF!</v>
      </c>
      <c r="M83" s="168" t="e">
        <f ca="1">IF($C83-M$1&lt;År1,0,L82*(1-VLOOKUP($A83,[1]Hugst!$R$5:$W$9,MATCH(ROUNDUP((M$1)/10,0)*10,[1]Hugst!$R$4:$W$4,0))))</f>
        <v>#REF!</v>
      </c>
      <c r="N83" s="168" t="e">
        <f ca="1">IF($C83-N$1&lt;År1,0,M82*(1-VLOOKUP($A83,[1]Hugst!$R$5:$W$9,MATCH(ROUNDUP((N$1)/10,0)*10,[1]Hugst!$R$4:$W$4,0))))</f>
        <v>#REF!</v>
      </c>
      <c r="O83" s="168" t="e">
        <f ca="1">IF($C83-O$1&lt;År1,0,N82*(1-VLOOKUP($A83,[1]Hugst!$R$5:$W$9,MATCH(ROUNDUP((O$1)/10,0)*10,[1]Hugst!$R$4:$W$4,0))))</f>
        <v>#REF!</v>
      </c>
      <c r="P83" s="168" t="e">
        <f ca="1">IF($C83-P$1&lt;År1,0,O82*(1-VLOOKUP($A83,[1]Hugst!$R$5:$W$9,MATCH(ROUNDUP((P$1)/10,0)*10,[1]Hugst!$R$4:$W$4,0))))</f>
        <v>#REF!</v>
      </c>
      <c r="Q83" s="168" t="e">
        <f ca="1">IF($C83-Q$1&lt;År1,0,P82*(1-VLOOKUP($A83,[1]Hugst!$R$5:$W$9,MATCH(ROUNDUP((Q$1)/10,0)*10,[1]Hugst!$R$4:$W$4,0))))</f>
        <v>#REF!</v>
      </c>
      <c r="R83" s="168" t="e">
        <f ca="1">IF($C83-R$1&lt;År1,0,Q82*(1-VLOOKUP($A83,[1]Hugst!$R$5:$W$9,MATCH(ROUNDUP((R$1)/10,0)*10,[1]Hugst!$R$4:$W$4,0))))</f>
        <v>#REF!</v>
      </c>
      <c r="S83" s="168" t="e">
        <f ca="1">IF($C83-S$1&lt;År1,0,R82*(1-VLOOKUP($A83,[1]Hugst!$R$5:$W$9,MATCH(ROUNDUP((S$1)/10,0)*10,[1]Hugst!$R$4:$W$4,0))))</f>
        <v>#REF!</v>
      </c>
      <c r="T83" s="168" t="e">
        <f ca="1">IF($C83-T$1&lt;År1,0,S82*(1-VLOOKUP($A83,[1]Hugst!$R$5:$W$9,MATCH(ROUNDUP((T$1)/10,0)*10,[1]Hugst!$R$4:$W$4,0))))</f>
        <v>#REF!</v>
      </c>
      <c r="U83" s="168" t="e">
        <f ca="1">IF($C83-U$1&lt;År1,0,T82*(1-VLOOKUP($A83,[1]Hugst!$R$5:$W$9,MATCH(ROUNDUP((U$1)/10,0)*10,[1]Hugst!$R$4:$W$4,0))))</f>
        <v>#REF!</v>
      </c>
      <c r="V83" s="168" t="e">
        <f ca="1">IF($C83-V$1&lt;År1,0,U82*(1-VLOOKUP($A83,[1]Hugst!$R$5:$W$9,MATCH(ROUNDUP((V$1)/10,0)*10,[1]Hugst!$R$4:$W$4,0))))</f>
        <v>#REF!</v>
      </c>
      <c r="W83" s="168" t="e">
        <f ca="1">IF($C83-W$1&lt;År1,0,V82*(1-VLOOKUP($A83,[1]Hugst!$R$5:$W$9,MATCH(ROUNDUP((W$1)/10,0)*10,[1]Hugst!$R$4:$W$4,0))))</f>
        <v>#REF!</v>
      </c>
      <c r="X83" s="168" t="e">
        <f ca="1">IF($C83-X$1&lt;År1,0,W82*(1-VLOOKUP($A83,[1]Hugst!$R$5:$W$9,MATCH(ROUNDUP((X$1)/10,0)*10,[1]Hugst!$R$4:$W$4,0))))</f>
        <v>#REF!</v>
      </c>
      <c r="Y83" s="168" t="e">
        <f ca="1">IF($C83-Y$1&lt;År1,0,X82*(1-VLOOKUP($A83,[1]Hugst!$R$5:$W$9,MATCH(ROUNDUP((Y$1)/10,0)*10,[1]Hugst!$R$4:$W$4,0))))</f>
        <v>#REF!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 t="e">
        <f t="shared" ca="1" si="1"/>
        <v>#REF!</v>
      </c>
      <c r="F84" s="168" t="e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#REF!</v>
      </c>
      <c r="G84" s="168" t="e">
        <f ca="1">IF($C84-G$1&lt;År1,0,F83*(1-VLOOKUP($A84,[1]Hugst!$R$5:$W$9,MATCH(ROUNDUP((G$1)/10,0)*10,[1]Hugst!$R$4:$W$4,0))))</f>
        <v>#REF!</v>
      </c>
      <c r="H84" s="168" t="e">
        <f ca="1">IF($C84-H$1&lt;År1,0,G83*(1-VLOOKUP($A84,[1]Hugst!$R$5:$W$9,MATCH(ROUNDUP((H$1)/10,0)*10,[1]Hugst!$R$4:$W$4,0))))</f>
        <v>#REF!</v>
      </c>
      <c r="I84" s="168" t="e">
        <f ca="1">IF($C84-I$1&lt;År1,0,H83*(1-VLOOKUP($A84,[1]Hugst!$R$5:$W$9,MATCH(ROUNDUP((I$1)/10,0)*10,[1]Hugst!$R$4:$W$4,0))))</f>
        <v>#REF!</v>
      </c>
      <c r="J84" s="168" t="e">
        <f ca="1">IF($C84-J$1&lt;År1,0,I83*(1-VLOOKUP($A84,[1]Hugst!$R$5:$W$9,MATCH(ROUNDUP((J$1)/10,0)*10,[1]Hugst!$R$4:$W$4,0))))</f>
        <v>#REF!</v>
      </c>
      <c r="K84" s="168" t="e">
        <f ca="1">IF($C84-K$1&lt;År1,0,J83*(1-VLOOKUP($A84,[1]Hugst!$R$5:$W$9,MATCH(ROUNDUP((K$1)/10,0)*10,[1]Hugst!$R$4:$W$4,0))))</f>
        <v>#REF!</v>
      </c>
      <c r="L84" s="168" t="e">
        <f ca="1">IF($C84-L$1&lt;År1,0,K83*(1-VLOOKUP($A84,[1]Hugst!$R$5:$W$9,MATCH(ROUNDUP((L$1)/10,0)*10,[1]Hugst!$R$4:$W$4,0))))</f>
        <v>#REF!</v>
      </c>
      <c r="M84" s="168" t="e">
        <f ca="1">IF($C84-M$1&lt;År1,0,L83*(1-VLOOKUP($A84,[1]Hugst!$R$5:$W$9,MATCH(ROUNDUP((M$1)/10,0)*10,[1]Hugst!$R$4:$W$4,0))))</f>
        <v>#REF!</v>
      </c>
      <c r="N84" s="168" t="e">
        <f ca="1">IF($C84-N$1&lt;År1,0,M83*(1-VLOOKUP($A84,[1]Hugst!$R$5:$W$9,MATCH(ROUNDUP((N$1)/10,0)*10,[1]Hugst!$R$4:$W$4,0))))</f>
        <v>#REF!</v>
      </c>
      <c r="O84" s="168" t="e">
        <f ca="1">IF($C84-O$1&lt;År1,0,N83*(1-VLOOKUP($A84,[1]Hugst!$R$5:$W$9,MATCH(ROUNDUP((O$1)/10,0)*10,[1]Hugst!$R$4:$W$4,0))))</f>
        <v>#REF!</v>
      </c>
      <c r="P84" s="168" t="e">
        <f ca="1">IF($C84-P$1&lt;År1,0,O83*(1-VLOOKUP($A84,[1]Hugst!$R$5:$W$9,MATCH(ROUNDUP((P$1)/10,0)*10,[1]Hugst!$R$4:$W$4,0))))</f>
        <v>#REF!</v>
      </c>
      <c r="Q84" s="168" t="e">
        <f ca="1">IF($C84-Q$1&lt;År1,0,P83*(1-VLOOKUP($A84,[1]Hugst!$R$5:$W$9,MATCH(ROUNDUP((Q$1)/10,0)*10,[1]Hugst!$R$4:$W$4,0))))</f>
        <v>#REF!</v>
      </c>
      <c r="R84" s="168" t="e">
        <f ca="1">IF($C84-R$1&lt;År1,0,Q83*(1-VLOOKUP($A84,[1]Hugst!$R$5:$W$9,MATCH(ROUNDUP((R$1)/10,0)*10,[1]Hugst!$R$4:$W$4,0))))</f>
        <v>#REF!</v>
      </c>
      <c r="S84" s="168" t="e">
        <f ca="1">IF($C84-S$1&lt;År1,0,R83*(1-VLOOKUP($A84,[1]Hugst!$R$5:$W$9,MATCH(ROUNDUP((S$1)/10,0)*10,[1]Hugst!$R$4:$W$4,0))))</f>
        <v>#REF!</v>
      </c>
      <c r="T84" s="168" t="e">
        <f ca="1">IF($C84-T$1&lt;År1,0,S83*(1-VLOOKUP($A84,[1]Hugst!$R$5:$W$9,MATCH(ROUNDUP((T$1)/10,0)*10,[1]Hugst!$R$4:$W$4,0))))</f>
        <v>#REF!</v>
      </c>
      <c r="U84" s="168" t="e">
        <f ca="1">IF($C84-U$1&lt;År1,0,T83*(1-VLOOKUP($A84,[1]Hugst!$R$5:$W$9,MATCH(ROUNDUP((U$1)/10,0)*10,[1]Hugst!$R$4:$W$4,0))))</f>
        <v>#REF!</v>
      </c>
      <c r="V84" s="168" t="e">
        <f ca="1">IF($C84-V$1&lt;År1,0,U83*(1-VLOOKUP($A84,[1]Hugst!$R$5:$W$9,MATCH(ROUNDUP((V$1)/10,0)*10,[1]Hugst!$R$4:$W$4,0))))</f>
        <v>#REF!</v>
      </c>
      <c r="W84" s="168" t="e">
        <f ca="1">IF($C84-W$1&lt;År1,0,V83*(1-VLOOKUP($A84,[1]Hugst!$R$5:$W$9,MATCH(ROUNDUP((W$1)/10,0)*10,[1]Hugst!$R$4:$W$4,0))))</f>
        <v>#REF!</v>
      </c>
      <c r="X84" s="168" t="e">
        <f ca="1">IF($C84-X$1&lt;År1,0,W83*(1-VLOOKUP($A84,[1]Hugst!$R$5:$W$9,MATCH(ROUNDUP((X$1)/10,0)*10,[1]Hugst!$R$4:$W$4,0))))</f>
        <v>#REF!</v>
      </c>
      <c r="Y84" s="168" t="e">
        <f ca="1">IF($C84-Y$1&lt;År1,0,X83*(1-VLOOKUP($A84,[1]Hugst!$R$5:$W$9,MATCH(ROUNDUP((Y$1)/10,0)*10,[1]Hugst!$R$4:$W$4,0))))</f>
        <v>#REF!</v>
      </c>
      <c r="Z84" s="168" t="e">
        <f ca="1">IF($C84-Z$1&lt;År1,0,Y83*(1-VLOOKUP($A84,[1]Hugst!$R$5:$W$9,MATCH(ROUNDUP((Z$1)/10,0)*10,[1]Hugst!$R$4:$W$4,0))))</f>
        <v>#REF!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 t="e">
        <f t="shared" ca="1" si="1"/>
        <v>#REF!</v>
      </c>
      <c r="F85" s="168" t="e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#REF!</v>
      </c>
      <c r="G85" s="168" t="e">
        <f ca="1">IF($C85-G$1&lt;År1,0,F84*(1-VLOOKUP($A85,[1]Hugst!$R$5:$W$9,MATCH(ROUNDUP((G$1)/10,0)*10,[1]Hugst!$R$4:$W$4,0))))</f>
        <v>#REF!</v>
      </c>
      <c r="H85" s="168" t="e">
        <f ca="1">IF($C85-H$1&lt;År1,0,G84*(1-VLOOKUP($A85,[1]Hugst!$R$5:$W$9,MATCH(ROUNDUP((H$1)/10,0)*10,[1]Hugst!$R$4:$W$4,0))))</f>
        <v>#REF!</v>
      </c>
      <c r="I85" s="168" t="e">
        <f ca="1">IF($C85-I$1&lt;År1,0,H84*(1-VLOOKUP($A85,[1]Hugst!$R$5:$W$9,MATCH(ROUNDUP((I$1)/10,0)*10,[1]Hugst!$R$4:$W$4,0))))</f>
        <v>#REF!</v>
      </c>
      <c r="J85" s="168" t="e">
        <f ca="1">IF($C85-J$1&lt;År1,0,I84*(1-VLOOKUP($A85,[1]Hugst!$R$5:$W$9,MATCH(ROUNDUP((J$1)/10,0)*10,[1]Hugst!$R$4:$W$4,0))))</f>
        <v>#REF!</v>
      </c>
      <c r="K85" s="168" t="e">
        <f ca="1">IF($C85-K$1&lt;År1,0,J84*(1-VLOOKUP($A85,[1]Hugst!$R$5:$W$9,MATCH(ROUNDUP((K$1)/10,0)*10,[1]Hugst!$R$4:$W$4,0))))</f>
        <v>#REF!</v>
      </c>
      <c r="L85" s="168" t="e">
        <f ca="1">IF($C85-L$1&lt;År1,0,K84*(1-VLOOKUP($A85,[1]Hugst!$R$5:$W$9,MATCH(ROUNDUP((L$1)/10,0)*10,[1]Hugst!$R$4:$W$4,0))))</f>
        <v>#REF!</v>
      </c>
      <c r="M85" s="168" t="e">
        <f ca="1">IF($C85-M$1&lt;År1,0,L84*(1-VLOOKUP($A85,[1]Hugst!$R$5:$W$9,MATCH(ROUNDUP((M$1)/10,0)*10,[1]Hugst!$R$4:$W$4,0))))</f>
        <v>#REF!</v>
      </c>
      <c r="N85" s="168" t="e">
        <f ca="1">IF($C85-N$1&lt;År1,0,M84*(1-VLOOKUP($A85,[1]Hugst!$R$5:$W$9,MATCH(ROUNDUP((N$1)/10,0)*10,[1]Hugst!$R$4:$W$4,0))))</f>
        <v>#REF!</v>
      </c>
      <c r="O85" s="168" t="e">
        <f ca="1">IF($C85-O$1&lt;År1,0,N84*(1-VLOOKUP($A85,[1]Hugst!$R$5:$W$9,MATCH(ROUNDUP((O$1)/10,0)*10,[1]Hugst!$R$4:$W$4,0))))</f>
        <v>#REF!</v>
      </c>
      <c r="P85" s="168" t="e">
        <f ca="1">IF($C85-P$1&lt;År1,0,O84*(1-VLOOKUP($A85,[1]Hugst!$R$5:$W$9,MATCH(ROUNDUP((P$1)/10,0)*10,[1]Hugst!$R$4:$W$4,0))))</f>
        <v>#REF!</v>
      </c>
      <c r="Q85" s="168" t="e">
        <f ca="1">IF($C85-Q$1&lt;År1,0,P84*(1-VLOOKUP($A85,[1]Hugst!$R$5:$W$9,MATCH(ROUNDUP((Q$1)/10,0)*10,[1]Hugst!$R$4:$W$4,0))))</f>
        <v>#REF!</v>
      </c>
      <c r="R85" s="168" t="e">
        <f ca="1">IF($C85-R$1&lt;År1,0,Q84*(1-VLOOKUP($A85,[1]Hugst!$R$5:$W$9,MATCH(ROUNDUP((R$1)/10,0)*10,[1]Hugst!$R$4:$W$4,0))))</f>
        <v>#REF!</v>
      </c>
      <c r="S85" s="168" t="e">
        <f ca="1">IF($C85-S$1&lt;År1,0,R84*(1-VLOOKUP($A85,[1]Hugst!$R$5:$W$9,MATCH(ROUNDUP((S$1)/10,0)*10,[1]Hugst!$R$4:$W$4,0))))</f>
        <v>#REF!</v>
      </c>
      <c r="T85" s="168" t="e">
        <f ca="1">IF($C85-T$1&lt;År1,0,S84*(1-VLOOKUP($A85,[1]Hugst!$R$5:$W$9,MATCH(ROUNDUP((T$1)/10,0)*10,[1]Hugst!$R$4:$W$4,0))))</f>
        <v>#REF!</v>
      </c>
      <c r="U85" s="168" t="e">
        <f ca="1">IF($C85-U$1&lt;År1,0,T84*(1-VLOOKUP($A85,[1]Hugst!$R$5:$W$9,MATCH(ROUNDUP((U$1)/10,0)*10,[1]Hugst!$R$4:$W$4,0))))</f>
        <v>#REF!</v>
      </c>
      <c r="V85" s="168" t="e">
        <f ca="1">IF($C85-V$1&lt;År1,0,U84*(1-VLOOKUP($A85,[1]Hugst!$R$5:$W$9,MATCH(ROUNDUP((V$1)/10,0)*10,[1]Hugst!$R$4:$W$4,0))))</f>
        <v>#REF!</v>
      </c>
      <c r="W85" s="168" t="e">
        <f ca="1">IF($C85-W$1&lt;År1,0,V84*(1-VLOOKUP($A85,[1]Hugst!$R$5:$W$9,MATCH(ROUNDUP((W$1)/10,0)*10,[1]Hugst!$R$4:$W$4,0))))</f>
        <v>#REF!</v>
      </c>
      <c r="X85" s="168" t="e">
        <f ca="1">IF($C85-X$1&lt;År1,0,W84*(1-VLOOKUP($A85,[1]Hugst!$R$5:$W$9,MATCH(ROUNDUP((X$1)/10,0)*10,[1]Hugst!$R$4:$W$4,0))))</f>
        <v>#REF!</v>
      </c>
      <c r="Y85" s="168" t="e">
        <f ca="1">IF($C85-Y$1&lt;År1,0,X84*(1-VLOOKUP($A85,[1]Hugst!$R$5:$W$9,MATCH(ROUNDUP((Y$1)/10,0)*10,[1]Hugst!$R$4:$W$4,0))))</f>
        <v>#REF!</v>
      </c>
      <c r="Z85" s="168" t="e">
        <f ca="1">IF($C85-Z$1&lt;År1,0,Y84*(1-VLOOKUP($A85,[1]Hugst!$R$5:$W$9,MATCH(ROUNDUP((Z$1)/10,0)*10,[1]Hugst!$R$4:$W$4,0))))</f>
        <v>#REF!</v>
      </c>
      <c r="AA85" s="168" t="e">
        <f ca="1">IF($C85-AA$1&lt;År1,0,Z84*(1-VLOOKUP($A85,[1]Hugst!$R$5:$W$9,MATCH(ROUNDUP((AA$1)/10,0)*10,[1]Hugst!$R$4:$W$4,0))))</f>
        <v>#REF!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 t="e">
        <f t="shared" ca="1" si="1"/>
        <v>#REF!</v>
      </c>
      <c r="F86" s="168" t="e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#REF!</v>
      </c>
      <c r="G86" s="168" t="e">
        <f ca="1">IF($C86-G$1&lt;År1,0,F85*(1-VLOOKUP($A86,[1]Hugst!$R$5:$W$9,MATCH(ROUNDUP((G$1)/10,0)*10,[1]Hugst!$R$4:$W$4,0))))</f>
        <v>#REF!</v>
      </c>
      <c r="H86" s="168" t="e">
        <f ca="1">IF($C86-H$1&lt;År1,0,G85*(1-VLOOKUP($A86,[1]Hugst!$R$5:$W$9,MATCH(ROUNDUP((H$1)/10,0)*10,[1]Hugst!$R$4:$W$4,0))))</f>
        <v>#REF!</v>
      </c>
      <c r="I86" s="168" t="e">
        <f ca="1">IF($C86-I$1&lt;År1,0,H85*(1-VLOOKUP($A86,[1]Hugst!$R$5:$W$9,MATCH(ROUNDUP((I$1)/10,0)*10,[1]Hugst!$R$4:$W$4,0))))</f>
        <v>#REF!</v>
      </c>
      <c r="J86" s="168" t="e">
        <f ca="1">IF($C86-J$1&lt;År1,0,I85*(1-VLOOKUP($A86,[1]Hugst!$R$5:$W$9,MATCH(ROUNDUP((J$1)/10,0)*10,[1]Hugst!$R$4:$W$4,0))))</f>
        <v>#REF!</v>
      </c>
      <c r="K86" s="168" t="e">
        <f ca="1">IF($C86-K$1&lt;År1,0,J85*(1-VLOOKUP($A86,[1]Hugst!$R$5:$W$9,MATCH(ROUNDUP((K$1)/10,0)*10,[1]Hugst!$R$4:$W$4,0))))</f>
        <v>#REF!</v>
      </c>
      <c r="L86" s="168" t="e">
        <f ca="1">IF($C86-L$1&lt;År1,0,K85*(1-VLOOKUP($A86,[1]Hugst!$R$5:$W$9,MATCH(ROUNDUP((L$1)/10,0)*10,[1]Hugst!$R$4:$W$4,0))))</f>
        <v>#REF!</v>
      </c>
      <c r="M86" s="168" t="e">
        <f ca="1">IF($C86-M$1&lt;År1,0,L85*(1-VLOOKUP($A86,[1]Hugst!$R$5:$W$9,MATCH(ROUNDUP((M$1)/10,0)*10,[1]Hugst!$R$4:$W$4,0))))</f>
        <v>#REF!</v>
      </c>
      <c r="N86" s="168" t="e">
        <f ca="1">IF($C86-N$1&lt;År1,0,M85*(1-VLOOKUP($A86,[1]Hugst!$R$5:$W$9,MATCH(ROUNDUP((N$1)/10,0)*10,[1]Hugst!$R$4:$W$4,0))))</f>
        <v>#REF!</v>
      </c>
      <c r="O86" s="168" t="e">
        <f ca="1">IF($C86-O$1&lt;År1,0,N85*(1-VLOOKUP($A86,[1]Hugst!$R$5:$W$9,MATCH(ROUNDUP((O$1)/10,0)*10,[1]Hugst!$R$4:$W$4,0))))</f>
        <v>#REF!</v>
      </c>
      <c r="P86" s="168" t="e">
        <f ca="1">IF($C86-P$1&lt;År1,0,O85*(1-VLOOKUP($A86,[1]Hugst!$R$5:$W$9,MATCH(ROUNDUP((P$1)/10,0)*10,[1]Hugst!$R$4:$W$4,0))))</f>
        <v>#REF!</v>
      </c>
      <c r="Q86" s="168" t="e">
        <f ca="1">IF($C86-Q$1&lt;År1,0,P85*(1-VLOOKUP($A86,[1]Hugst!$R$5:$W$9,MATCH(ROUNDUP((Q$1)/10,0)*10,[1]Hugst!$R$4:$W$4,0))))</f>
        <v>#REF!</v>
      </c>
      <c r="R86" s="168" t="e">
        <f ca="1">IF($C86-R$1&lt;År1,0,Q85*(1-VLOOKUP($A86,[1]Hugst!$R$5:$W$9,MATCH(ROUNDUP((R$1)/10,0)*10,[1]Hugst!$R$4:$W$4,0))))</f>
        <v>#REF!</v>
      </c>
      <c r="S86" s="168" t="e">
        <f ca="1">IF($C86-S$1&lt;År1,0,R85*(1-VLOOKUP($A86,[1]Hugst!$R$5:$W$9,MATCH(ROUNDUP((S$1)/10,0)*10,[1]Hugst!$R$4:$W$4,0))))</f>
        <v>#REF!</v>
      </c>
      <c r="T86" s="168" t="e">
        <f ca="1">IF($C86-T$1&lt;År1,0,S85*(1-VLOOKUP($A86,[1]Hugst!$R$5:$W$9,MATCH(ROUNDUP((T$1)/10,0)*10,[1]Hugst!$R$4:$W$4,0))))</f>
        <v>#REF!</v>
      </c>
      <c r="U86" s="168" t="e">
        <f ca="1">IF($C86-U$1&lt;År1,0,T85*(1-VLOOKUP($A86,[1]Hugst!$R$5:$W$9,MATCH(ROUNDUP((U$1)/10,0)*10,[1]Hugst!$R$4:$W$4,0))))</f>
        <v>#REF!</v>
      </c>
      <c r="V86" s="168" t="e">
        <f ca="1">IF($C86-V$1&lt;År1,0,U85*(1-VLOOKUP($A86,[1]Hugst!$R$5:$W$9,MATCH(ROUNDUP((V$1)/10,0)*10,[1]Hugst!$R$4:$W$4,0))))</f>
        <v>#REF!</v>
      </c>
      <c r="W86" s="168" t="e">
        <f ca="1">IF($C86-W$1&lt;År1,0,V85*(1-VLOOKUP($A86,[1]Hugst!$R$5:$W$9,MATCH(ROUNDUP((W$1)/10,0)*10,[1]Hugst!$R$4:$W$4,0))))</f>
        <v>#REF!</v>
      </c>
      <c r="X86" s="168" t="e">
        <f ca="1">IF($C86-X$1&lt;År1,0,W85*(1-VLOOKUP($A86,[1]Hugst!$R$5:$W$9,MATCH(ROUNDUP((X$1)/10,0)*10,[1]Hugst!$R$4:$W$4,0))))</f>
        <v>#REF!</v>
      </c>
      <c r="Y86" s="168" t="e">
        <f ca="1">IF($C86-Y$1&lt;År1,0,X85*(1-VLOOKUP($A86,[1]Hugst!$R$5:$W$9,MATCH(ROUNDUP((Y$1)/10,0)*10,[1]Hugst!$R$4:$W$4,0))))</f>
        <v>#REF!</v>
      </c>
      <c r="Z86" s="168" t="e">
        <f ca="1">IF($C86-Z$1&lt;År1,0,Y85*(1-VLOOKUP($A86,[1]Hugst!$R$5:$W$9,MATCH(ROUNDUP((Z$1)/10,0)*10,[1]Hugst!$R$4:$W$4,0))))</f>
        <v>#REF!</v>
      </c>
      <c r="AA86" s="168" t="e">
        <f ca="1">IF($C86-AA$1&lt;År1,0,Z85*(1-VLOOKUP($A86,[1]Hugst!$R$5:$W$9,MATCH(ROUNDUP((AA$1)/10,0)*10,[1]Hugst!$R$4:$W$4,0))))</f>
        <v>#REF!</v>
      </c>
      <c r="AB86" s="168" t="e">
        <f ca="1">IF($C86-AB$1&lt;År1,0,AA85*(1-VLOOKUP($A86,[1]Hugst!$R$5:$W$9,MATCH(ROUNDUP((AB$1)/10,0)*10,[1]Hugst!$R$4:$W$4,0))))</f>
        <v>#REF!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 t="e">
        <f t="shared" ca="1" si="1"/>
        <v>#REF!</v>
      </c>
      <c r="F87" s="168" t="e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#REF!</v>
      </c>
      <c r="G87" s="168" t="e">
        <f ca="1">IF($C87-G$1&lt;År1,0,F86*(1-VLOOKUP($A87,[1]Hugst!$R$5:$W$9,MATCH(ROUNDUP((G$1)/10,0)*10,[1]Hugst!$R$4:$W$4,0))))</f>
        <v>#REF!</v>
      </c>
      <c r="H87" s="168" t="e">
        <f ca="1">IF($C87-H$1&lt;År1,0,G86*(1-VLOOKUP($A87,[1]Hugst!$R$5:$W$9,MATCH(ROUNDUP((H$1)/10,0)*10,[1]Hugst!$R$4:$W$4,0))))</f>
        <v>#REF!</v>
      </c>
      <c r="I87" s="168" t="e">
        <f ca="1">IF($C87-I$1&lt;År1,0,H86*(1-VLOOKUP($A87,[1]Hugst!$R$5:$W$9,MATCH(ROUNDUP((I$1)/10,0)*10,[1]Hugst!$R$4:$W$4,0))))</f>
        <v>#REF!</v>
      </c>
      <c r="J87" s="168" t="e">
        <f ca="1">IF($C87-J$1&lt;År1,0,I86*(1-VLOOKUP($A87,[1]Hugst!$R$5:$W$9,MATCH(ROUNDUP((J$1)/10,0)*10,[1]Hugst!$R$4:$W$4,0))))</f>
        <v>#REF!</v>
      </c>
      <c r="K87" s="168" t="e">
        <f ca="1">IF($C87-K$1&lt;År1,0,J86*(1-VLOOKUP($A87,[1]Hugst!$R$5:$W$9,MATCH(ROUNDUP((K$1)/10,0)*10,[1]Hugst!$R$4:$W$4,0))))</f>
        <v>#REF!</v>
      </c>
      <c r="L87" s="168" t="e">
        <f ca="1">IF($C87-L$1&lt;År1,0,K86*(1-VLOOKUP($A87,[1]Hugst!$R$5:$W$9,MATCH(ROUNDUP((L$1)/10,0)*10,[1]Hugst!$R$4:$W$4,0))))</f>
        <v>#REF!</v>
      </c>
      <c r="M87" s="168" t="e">
        <f ca="1">IF($C87-M$1&lt;År1,0,L86*(1-VLOOKUP($A87,[1]Hugst!$R$5:$W$9,MATCH(ROUNDUP((M$1)/10,0)*10,[1]Hugst!$R$4:$W$4,0))))</f>
        <v>#REF!</v>
      </c>
      <c r="N87" s="168" t="e">
        <f ca="1">IF($C87-N$1&lt;År1,0,M86*(1-VLOOKUP($A87,[1]Hugst!$R$5:$W$9,MATCH(ROUNDUP((N$1)/10,0)*10,[1]Hugst!$R$4:$W$4,0))))</f>
        <v>#REF!</v>
      </c>
      <c r="O87" s="168" t="e">
        <f ca="1">IF($C87-O$1&lt;År1,0,N86*(1-VLOOKUP($A87,[1]Hugst!$R$5:$W$9,MATCH(ROUNDUP((O$1)/10,0)*10,[1]Hugst!$R$4:$W$4,0))))</f>
        <v>#REF!</v>
      </c>
      <c r="P87" s="168" t="e">
        <f ca="1">IF($C87-P$1&lt;År1,0,O86*(1-VLOOKUP($A87,[1]Hugst!$R$5:$W$9,MATCH(ROUNDUP((P$1)/10,0)*10,[1]Hugst!$R$4:$W$4,0))))</f>
        <v>#REF!</v>
      </c>
      <c r="Q87" s="168" t="e">
        <f ca="1">IF($C87-Q$1&lt;År1,0,P86*(1-VLOOKUP($A87,[1]Hugst!$R$5:$W$9,MATCH(ROUNDUP((Q$1)/10,0)*10,[1]Hugst!$R$4:$W$4,0))))</f>
        <v>#REF!</v>
      </c>
      <c r="R87" s="168" t="e">
        <f ca="1">IF($C87-R$1&lt;År1,0,Q86*(1-VLOOKUP($A87,[1]Hugst!$R$5:$W$9,MATCH(ROUNDUP((R$1)/10,0)*10,[1]Hugst!$R$4:$W$4,0))))</f>
        <v>#REF!</v>
      </c>
      <c r="S87" s="168" t="e">
        <f ca="1">IF($C87-S$1&lt;År1,0,R86*(1-VLOOKUP($A87,[1]Hugst!$R$5:$W$9,MATCH(ROUNDUP((S$1)/10,0)*10,[1]Hugst!$R$4:$W$4,0))))</f>
        <v>#REF!</v>
      </c>
      <c r="T87" s="168" t="e">
        <f ca="1">IF($C87-T$1&lt;År1,0,S86*(1-VLOOKUP($A87,[1]Hugst!$R$5:$W$9,MATCH(ROUNDUP((T$1)/10,0)*10,[1]Hugst!$R$4:$W$4,0))))</f>
        <v>#REF!</v>
      </c>
      <c r="U87" s="168" t="e">
        <f ca="1">IF($C87-U$1&lt;År1,0,T86*(1-VLOOKUP($A87,[1]Hugst!$R$5:$W$9,MATCH(ROUNDUP((U$1)/10,0)*10,[1]Hugst!$R$4:$W$4,0))))</f>
        <v>#REF!</v>
      </c>
      <c r="V87" s="168" t="e">
        <f ca="1">IF($C87-V$1&lt;År1,0,U86*(1-VLOOKUP($A87,[1]Hugst!$R$5:$W$9,MATCH(ROUNDUP((V$1)/10,0)*10,[1]Hugst!$R$4:$W$4,0))))</f>
        <v>#REF!</v>
      </c>
      <c r="W87" s="168" t="e">
        <f ca="1">IF($C87-W$1&lt;År1,0,V86*(1-VLOOKUP($A87,[1]Hugst!$R$5:$W$9,MATCH(ROUNDUP((W$1)/10,0)*10,[1]Hugst!$R$4:$W$4,0))))</f>
        <v>#REF!</v>
      </c>
      <c r="X87" s="168" t="e">
        <f ca="1">IF($C87-X$1&lt;År1,0,W86*(1-VLOOKUP($A87,[1]Hugst!$R$5:$W$9,MATCH(ROUNDUP((X$1)/10,0)*10,[1]Hugst!$R$4:$W$4,0))))</f>
        <v>#REF!</v>
      </c>
      <c r="Y87" s="168" t="e">
        <f ca="1">IF($C87-Y$1&lt;År1,0,X86*(1-VLOOKUP($A87,[1]Hugst!$R$5:$W$9,MATCH(ROUNDUP((Y$1)/10,0)*10,[1]Hugst!$R$4:$W$4,0))))</f>
        <v>#REF!</v>
      </c>
      <c r="Z87" s="168" t="e">
        <f ca="1">IF($C87-Z$1&lt;År1,0,Y86*(1-VLOOKUP($A87,[1]Hugst!$R$5:$W$9,MATCH(ROUNDUP((Z$1)/10,0)*10,[1]Hugst!$R$4:$W$4,0))))</f>
        <v>#REF!</v>
      </c>
      <c r="AA87" s="168" t="e">
        <f ca="1">IF($C87-AA$1&lt;År1,0,Z86*(1-VLOOKUP($A87,[1]Hugst!$R$5:$W$9,MATCH(ROUNDUP((AA$1)/10,0)*10,[1]Hugst!$R$4:$W$4,0))))</f>
        <v>#REF!</v>
      </c>
      <c r="AB87" s="168" t="e">
        <f ca="1">IF($C87-AB$1&lt;År1,0,AA86*(1-VLOOKUP($A87,[1]Hugst!$R$5:$W$9,MATCH(ROUNDUP((AB$1)/10,0)*10,[1]Hugst!$R$4:$W$4,0))))</f>
        <v>#REF!</v>
      </c>
      <c r="AC87" s="168" t="e">
        <f ca="1">IF($C87-AC$1&lt;År1,0,AB86*(1-VLOOKUP($A87,[1]Hugst!$R$5:$W$9,MATCH(ROUNDUP((AC$1)/10,0)*10,[1]Hugst!$R$4:$W$4,0))))</f>
        <v>#REF!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 t="e">
        <f t="shared" ca="1" si="1"/>
        <v>#REF!</v>
      </c>
      <c r="F88" s="168" t="e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#REF!</v>
      </c>
      <c r="G88" s="168" t="e">
        <f ca="1">IF($C88-G$1&lt;År1,0,F87*(1-VLOOKUP($A88,[1]Hugst!$R$5:$W$9,MATCH(ROUNDUP((G$1)/10,0)*10,[1]Hugst!$R$4:$W$4,0))))</f>
        <v>#REF!</v>
      </c>
      <c r="H88" s="168" t="e">
        <f ca="1">IF($C88-H$1&lt;År1,0,G87*(1-VLOOKUP($A88,[1]Hugst!$R$5:$W$9,MATCH(ROUNDUP((H$1)/10,0)*10,[1]Hugst!$R$4:$W$4,0))))</f>
        <v>#REF!</v>
      </c>
      <c r="I88" s="168" t="e">
        <f ca="1">IF($C88-I$1&lt;År1,0,H87*(1-VLOOKUP($A88,[1]Hugst!$R$5:$W$9,MATCH(ROUNDUP((I$1)/10,0)*10,[1]Hugst!$R$4:$W$4,0))))</f>
        <v>#REF!</v>
      </c>
      <c r="J88" s="168" t="e">
        <f ca="1">IF($C88-J$1&lt;År1,0,I87*(1-VLOOKUP($A88,[1]Hugst!$R$5:$W$9,MATCH(ROUNDUP((J$1)/10,0)*10,[1]Hugst!$R$4:$W$4,0))))</f>
        <v>#REF!</v>
      </c>
      <c r="K88" s="168" t="e">
        <f ca="1">IF($C88-K$1&lt;År1,0,J87*(1-VLOOKUP($A88,[1]Hugst!$R$5:$W$9,MATCH(ROUNDUP((K$1)/10,0)*10,[1]Hugst!$R$4:$W$4,0))))</f>
        <v>#REF!</v>
      </c>
      <c r="L88" s="168" t="e">
        <f ca="1">IF($C88-L$1&lt;År1,0,K87*(1-VLOOKUP($A88,[1]Hugst!$R$5:$W$9,MATCH(ROUNDUP((L$1)/10,0)*10,[1]Hugst!$R$4:$W$4,0))))</f>
        <v>#REF!</v>
      </c>
      <c r="M88" s="168" t="e">
        <f ca="1">IF($C88-M$1&lt;År1,0,L87*(1-VLOOKUP($A88,[1]Hugst!$R$5:$W$9,MATCH(ROUNDUP((M$1)/10,0)*10,[1]Hugst!$R$4:$W$4,0))))</f>
        <v>#REF!</v>
      </c>
      <c r="N88" s="168" t="e">
        <f ca="1">IF($C88-N$1&lt;År1,0,M87*(1-VLOOKUP($A88,[1]Hugst!$R$5:$W$9,MATCH(ROUNDUP((N$1)/10,0)*10,[1]Hugst!$R$4:$W$4,0))))</f>
        <v>#REF!</v>
      </c>
      <c r="O88" s="168" t="e">
        <f ca="1">IF($C88-O$1&lt;År1,0,N87*(1-VLOOKUP($A88,[1]Hugst!$R$5:$W$9,MATCH(ROUNDUP((O$1)/10,0)*10,[1]Hugst!$R$4:$W$4,0))))</f>
        <v>#REF!</v>
      </c>
      <c r="P88" s="168" t="e">
        <f ca="1">IF($C88-P$1&lt;År1,0,O87*(1-VLOOKUP($A88,[1]Hugst!$R$5:$W$9,MATCH(ROUNDUP((P$1)/10,0)*10,[1]Hugst!$R$4:$W$4,0))))</f>
        <v>#REF!</v>
      </c>
      <c r="Q88" s="168" t="e">
        <f ca="1">IF($C88-Q$1&lt;År1,0,P87*(1-VLOOKUP($A88,[1]Hugst!$R$5:$W$9,MATCH(ROUNDUP((Q$1)/10,0)*10,[1]Hugst!$R$4:$W$4,0))))</f>
        <v>#REF!</v>
      </c>
      <c r="R88" s="168" t="e">
        <f ca="1">IF($C88-R$1&lt;År1,0,Q87*(1-VLOOKUP($A88,[1]Hugst!$R$5:$W$9,MATCH(ROUNDUP((R$1)/10,0)*10,[1]Hugst!$R$4:$W$4,0))))</f>
        <v>#REF!</v>
      </c>
      <c r="S88" s="168" t="e">
        <f ca="1">IF($C88-S$1&lt;År1,0,R87*(1-VLOOKUP($A88,[1]Hugst!$R$5:$W$9,MATCH(ROUNDUP((S$1)/10,0)*10,[1]Hugst!$R$4:$W$4,0))))</f>
        <v>#REF!</v>
      </c>
      <c r="T88" s="168" t="e">
        <f ca="1">IF($C88-T$1&lt;År1,0,S87*(1-VLOOKUP($A88,[1]Hugst!$R$5:$W$9,MATCH(ROUNDUP((T$1)/10,0)*10,[1]Hugst!$R$4:$W$4,0))))</f>
        <v>#REF!</v>
      </c>
      <c r="U88" s="168" t="e">
        <f ca="1">IF($C88-U$1&lt;År1,0,T87*(1-VLOOKUP($A88,[1]Hugst!$R$5:$W$9,MATCH(ROUNDUP((U$1)/10,0)*10,[1]Hugst!$R$4:$W$4,0))))</f>
        <v>#REF!</v>
      </c>
      <c r="V88" s="168" t="e">
        <f ca="1">IF($C88-V$1&lt;År1,0,U87*(1-VLOOKUP($A88,[1]Hugst!$R$5:$W$9,MATCH(ROUNDUP((V$1)/10,0)*10,[1]Hugst!$R$4:$W$4,0))))</f>
        <v>#REF!</v>
      </c>
      <c r="W88" s="168" t="e">
        <f ca="1">IF($C88-W$1&lt;År1,0,V87*(1-VLOOKUP($A88,[1]Hugst!$R$5:$W$9,MATCH(ROUNDUP((W$1)/10,0)*10,[1]Hugst!$R$4:$W$4,0))))</f>
        <v>#REF!</v>
      </c>
      <c r="X88" s="168" t="e">
        <f ca="1">IF($C88-X$1&lt;År1,0,W87*(1-VLOOKUP($A88,[1]Hugst!$R$5:$W$9,MATCH(ROUNDUP((X$1)/10,0)*10,[1]Hugst!$R$4:$W$4,0))))</f>
        <v>#REF!</v>
      </c>
      <c r="Y88" s="168" t="e">
        <f ca="1">IF($C88-Y$1&lt;År1,0,X87*(1-VLOOKUP($A88,[1]Hugst!$R$5:$W$9,MATCH(ROUNDUP((Y$1)/10,0)*10,[1]Hugst!$R$4:$W$4,0))))</f>
        <v>#REF!</v>
      </c>
      <c r="Z88" s="168" t="e">
        <f ca="1">IF($C88-Z$1&lt;År1,0,Y87*(1-VLOOKUP($A88,[1]Hugst!$R$5:$W$9,MATCH(ROUNDUP((Z$1)/10,0)*10,[1]Hugst!$R$4:$W$4,0))))</f>
        <v>#REF!</v>
      </c>
      <c r="AA88" s="168" t="e">
        <f ca="1">IF($C88-AA$1&lt;År1,0,Z87*(1-VLOOKUP($A88,[1]Hugst!$R$5:$W$9,MATCH(ROUNDUP((AA$1)/10,0)*10,[1]Hugst!$R$4:$W$4,0))))</f>
        <v>#REF!</v>
      </c>
      <c r="AB88" s="168" t="e">
        <f ca="1">IF($C88-AB$1&lt;År1,0,AA87*(1-VLOOKUP($A88,[1]Hugst!$R$5:$W$9,MATCH(ROUNDUP((AB$1)/10,0)*10,[1]Hugst!$R$4:$W$4,0))))</f>
        <v>#REF!</v>
      </c>
      <c r="AC88" s="168" t="e">
        <f ca="1">IF($C88-AC$1&lt;År1,0,AB87*(1-VLOOKUP($A88,[1]Hugst!$R$5:$W$9,MATCH(ROUNDUP((AC$1)/10,0)*10,[1]Hugst!$R$4:$W$4,0))))</f>
        <v>#REF!</v>
      </c>
      <c r="AD88" s="168" t="e">
        <f ca="1">IF($C88-AD$1&lt;År1,0,AC87*(1-VLOOKUP($A88,[1]Hugst!$R$5:$W$9,MATCH(ROUNDUP((AD$1)/10,0)*10,[1]Hugst!$R$4:$W$4,0))))</f>
        <v>#REF!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 t="e">
        <f t="shared" ca="1" si="1"/>
        <v>#REF!</v>
      </c>
      <c r="F89" s="168" t="e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#REF!</v>
      </c>
      <c r="G89" s="168" t="e">
        <f ca="1">IF($C89-G$1&lt;År1,0,F88*(1-VLOOKUP($A89,[1]Hugst!$R$5:$W$9,MATCH(ROUNDUP((G$1)/10,0)*10,[1]Hugst!$R$4:$W$4,0))))</f>
        <v>#REF!</v>
      </c>
      <c r="H89" s="168" t="e">
        <f ca="1">IF($C89-H$1&lt;År1,0,G88*(1-VLOOKUP($A89,[1]Hugst!$R$5:$W$9,MATCH(ROUNDUP((H$1)/10,0)*10,[1]Hugst!$R$4:$W$4,0))))</f>
        <v>#REF!</v>
      </c>
      <c r="I89" s="168" t="e">
        <f ca="1">IF($C89-I$1&lt;År1,0,H88*(1-VLOOKUP($A89,[1]Hugst!$R$5:$W$9,MATCH(ROUNDUP((I$1)/10,0)*10,[1]Hugst!$R$4:$W$4,0))))</f>
        <v>#REF!</v>
      </c>
      <c r="J89" s="168" t="e">
        <f ca="1">IF($C89-J$1&lt;År1,0,I88*(1-VLOOKUP($A89,[1]Hugst!$R$5:$W$9,MATCH(ROUNDUP((J$1)/10,0)*10,[1]Hugst!$R$4:$W$4,0))))</f>
        <v>#REF!</v>
      </c>
      <c r="K89" s="168" t="e">
        <f ca="1">IF($C89-K$1&lt;År1,0,J88*(1-VLOOKUP($A89,[1]Hugst!$R$5:$W$9,MATCH(ROUNDUP((K$1)/10,0)*10,[1]Hugst!$R$4:$W$4,0))))</f>
        <v>#REF!</v>
      </c>
      <c r="L89" s="168" t="e">
        <f ca="1">IF($C89-L$1&lt;År1,0,K88*(1-VLOOKUP($A89,[1]Hugst!$R$5:$W$9,MATCH(ROUNDUP((L$1)/10,0)*10,[1]Hugst!$R$4:$W$4,0))))</f>
        <v>#REF!</v>
      </c>
      <c r="M89" s="168" t="e">
        <f ca="1">IF($C89-M$1&lt;År1,0,L88*(1-VLOOKUP($A89,[1]Hugst!$R$5:$W$9,MATCH(ROUNDUP((M$1)/10,0)*10,[1]Hugst!$R$4:$W$4,0))))</f>
        <v>#REF!</v>
      </c>
      <c r="N89" s="168" t="e">
        <f ca="1">IF($C89-N$1&lt;År1,0,M88*(1-VLOOKUP($A89,[1]Hugst!$R$5:$W$9,MATCH(ROUNDUP((N$1)/10,0)*10,[1]Hugst!$R$4:$W$4,0))))</f>
        <v>#REF!</v>
      </c>
      <c r="O89" s="168" t="e">
        <f ca="1">IF($C89-O$1&lt;År1,0,N88*(1-VLOOKUP($A89,[1]Hugst!$R$5:$W$9,MATCH(ROUNDUP((O$1)/10,0)*10,[1]Hugst!$R$4:$W$4,0))))</f>
        <v>#REF!</v>
      </c>
      <c r="P89" s="168" t="e">
        <f ca="1">IF($C89-P$1&lt;År1,0,O88*(1-VLOOKUP($A89,[1]Hugst!$R$5:$W$9,MATCH(ROUNDUP((P$1)/10,0)*10,[1]Hugst!$R$4:$W$4,0))))</f>
        <v>#REF!</v>
      </c>
      <c r="Q89" s="168" t="e">
        <f ca="1">IF($C89-Q$1&lt;År1,0,P88*(1-VLOOKUP($A89,[1]Hugst!$R$5:$W$9,MATCH(ROUNDUP((Q$1)/10,0)*10,[1]Hugst!$R$4:$W$4,0))))</f>
        <v>#REF!</v>
      </c>
      <c r="R89" s="168" t="e">
        <f ca="1">IF($C89-R$1&lt;År1,0,Q88*(1-VLOOKUP($A89,[1]Hugst!$R$5:$W$9,MATCH(ROUNDUP((R$1)/10,0)*10,[1]Hugst!$R$4:$W$4,0))))</f>
        <v>#REF!</v>
      </c>
      <c r="S89" s="168" t="e">
        <f ca="1">IF($C89-S$1&lt;År1,0,R88*(1-VLOOKUP($A89,[1]Hugst!$R$5:$W$9,MATCH(ROUNDUP((S$1)/10,0)*10,[1]Hugst!$R$4:$W$4,0))))</f>
        <v>#REF!</v>
      </c>
      <c r="T89" s="168" t="e">
        <f ca="1">IF($C89-T$1&lt;År1,0,S88*(1-VLOOKUP($A89,[1]Hugst!$R$5:$W$9,MATCH(ROUNDUP((T$1)/10,0)*10,[1]Hugst!$R$4:$W$4,0))))</f>
        <v>#REF!</v>
      </c>
      <c r="U89" s="168" t="e">
        <f ca="1">IF($C89-U$1&lt;År1,0,T88*(1-VLOOKUP($A89,[1]Hugst!$R$5:$W$9,MATCH(ROUNDUP((U$1)/10,0)*10,[1]Hugst!$R$4:$W$4,0))))</f>
        <v>#REF!</v>
      </c>
      <c r="V89" s="168" t="e">
        <f ca="1">IF($C89-V$1&lt;År1,0,U88*(1-VLOOKUP($A89,[1]Hugst!$R$5:$W$9,MATCH(ROUNDUP((V$1)/10,0)*10,[1]Hugst!$R$4:$W$4,0))))</f>
        <v>#REF!</v>
      </c>
      <c r="W89" s="168" t="e">
        <f ca="1">IF($C89-W$1&lt;År1,0,V88*(1-VLOOKUP($A89,[1]Hugst!$R$5:$W$9,MATCH(ROUNDUP((W$1)/10,0)*10,[1]Hugst!$R$4:$W$4,0))))</f>
        <v>#REF!</v>
      </c>
      <c r="X89" s="168" t="e">
        <f ca="1">IF($C89-X$1&lt;År1,0,W88*(1-VLOOKUP($A89,[1]Hugst!$R$5:$W$9,MATCH(ROUNDUP((X$1)/10,0)*10,[1]Hugst!$R$4:$W$4,0))))</f>
        <v>#REF!</v>
      </c>
      <c r="Y89" s="168" t="e">
        <f ca="1">IF($C89-Y$1&lt;År1,0,X88*(1-VLOOKUP($A89,[1]Hugst!$R$5:$W$9,MATCH(ROUNDUP((Y$1)/10,0)*10,[1]Hugst!$R$4:$W$4,0))))</f>
        <v>#REF!</v>
      </c>
      <c r="Z89" s="168" t="e">
        <f ca="1">IF($C89-Z$1&lt;År1,0,Y88*(1-VLOOKUP($A89,[1]Hugst!$R$5:$W$9,MATCH(ROUNDUP((Z$1)/10,0)*10,[1]Hugst!$R$4:$W$4,0))))</f>
        <v>#REF!</v>
      </c>
      <c r="AA89" s="168" t="e">
        <f ca="1">IF($C89-AA$1&lt;År1,0,Z88*(1-VLOOKUP($A89,[1]Hugst!$R$5:$W$9,MATCH(ROUNDUP((AA$1)/10,0)*10,[1]Hugst!$R$4:$W$4,0))))</f>
        <v>#REF!</v>
      </c>
      <c r="AB89" s="168" t="e">
        <f ca="1">IF($C89-AB$1&lt;År1,0,AA88*(1-VLOOKUP($A89,[1]Hugst!$R$5:$W$9,MATCH(ROUNDUP((AB$1)/10,0)*10,[1]Hugst!$R$4:$W$4,0))))</f>
        <v>#REF!</v>
      </c>
      <c r="AC89" s="168" t="e">
        <f ca="1">IF($C89-AC$1&lt;År1,0,AB88*(1-VLOOKUP($A89,[1]Hugst!$R$5:$W$9,MATCH(ROUNDUP((AC$1)/10,0)*10,[1]Hugst!$R$4:$W$4,0))))</f>
        <v>#REF!</v>
      </c>
      <c r="AD89" s="168" t="e">
        <f ca="1">IF($C89-AD$1&lt;År1,0,AC88*(1-VLOOKUP($A89,[1]Hugst!$R$5:$W$9,MATCH(ROUNDUP((AD$1)/10,0)*10,[1]Hugst!$R$4:$W$4,0))))</f>
        <v>#REF!</v>
      </c>
      <c r="AE89" s="168" t="e">
        <f ca="1">IF($C89-AE$1&lt;År1,0,AD88*(1-VLOOKUP($A89,[1]Hugst!$R$5:$W$9,MATCH(ROUNDUP((AE$1)/10,0)*10,[1]Hugst!$R$4:$W$4,0))))</f>
        <v>#REF!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 t="e">
        <f t="shared" ca="1" si="1"/>
        <v>#REF!</v>
      </c>
      <c r="F90" s="168" t="e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#REF!</v>
      </c>
      <c r="G90" s="168" t="e">
        <f ca="1">IF($C90-G$1&lt;År1,0,F89*(1-VLOOKUP($A90,[1]Hugst!$R$5:$W$9,MATCH(ROUNDUP((G$1)/10,0)*10,[1]Hugst!$R$4:$W$4,0))))</f>
        <v>#REF!</v>
      </c>
      <c r="H90" s="168" t="e">
        <f ca="1">IF($C90-H$1&lt;År1,0,G89*(1-VLOOKUP($A90,[1]Hugst!$R$5:$W$9,MATCH(ROUNDUP((H$1)/10,0)*10,[1]Hugst!$R$4:$W$4,0))))</f>
        <v>#REF!</v>
      </c>
      <c r="I90" s="168" t="e">
        <f ca="1">IF($C90-I$1&lt;År1,0,H89*(1-VLOOKUP($A90,[1]Hugst!$R$5:$W$9,MATCH(ROUNDUP((I$1)/10,0)*10,[1]Hugst!$R$4:$W$4,0))))</f>
        <v>#REF!</v>
      </c>
      <c r="J90" s="168" t="e">
        <f ca="1">IF($C90-J$1&lt;År1,0,I89*(1-VLOOKUP($A90,[1]Hugst!$R$5:$W$9,MATCH(ROUNDUP((J$1)/10,0)*10,[1]Hugst!$R$4:$W$4,0))))</f>
        <v>#REF!</v>
      </c>
      <c r="K90" s="168" t="e">
        <f ca="1">IF($C90-K$1&lt;År1,0,J89*(1-VLOOKUP($A90,[1]Hugst!$R$5:$W$9,MATCH(ROUNDUP((K$1)/10,0)*10,[1]Hugst!$R$4:$W$4,0))))</f>
        <v>#REF!</v>
      </c>
      <c r="L90" s="168" t="e">
        <f ca="1">IF($C90-L$1&lt;År1,0,K89*(1-VLOOKUP($A90,[1]Hugst!$R$5:$W$9,MATCH(ROUNDUP((L$1)/10,0)*10,[1]Hugst!$R$4:$W$4,0))))</f>
        <v>#REF!</v>
      </c>
      <c r="M90" s="168" t="e">
        <f ca="1">IF($C90-M$1&lt;År1,0,L89*(1-VLOOKUP($A90,[1]Hugst!$R$5:$W$9,MATCH(ROUNDUP((M$1)/10,0)*10,[1]Hugst!$R$4:$W$4,0))))</f>
        <v>#REF!</v>
      </c>
      <c r="N90" s="168" t="e">
        <f ca="1">IF($C90-N$1&lt;År1,0,M89*(1-VLOOKUP($A90,[1]Hugst!$R$5:$W$9,MATCH(ROUNDUP((N$1)/10,0)*10,[1]Hugst!$R$4:$W$4,0))))</f>
        <v>#REF!</v>
      </c>
      <c r="O90" s="168" t="e">
        <f ca="1">IF($C90-O$1&lt;År1,0,N89*(1-VLOOKUP($A90,[1]Hugst!$R$5:$W$9,MATCH(ROUNDUP((O$1)/10,0)*10,[1]Hugst!$R$4:$W$4,0))))</f>
        <v>#REF!</v>
      </c>
      <c r="P90" s="168" t="e">
        <f ca="1">IF($C90-P$1&lt;År1,0,O89*(1-VLOOKUP($A90,[1]Hugst!$R$5:$W$9,MATCH(ROUNDUP((P$1)/10,0)*10,[1]Hugst!$R$4:$W$4,0))))</f>
        <v>#REF!</v>
      </c>
      <c r="Q90" s="168" t="e">
        <f ca="1">IF($C90-Q$1&lt;År1,0,P89*(1-VLOOKUP($A90,[1]Hugst!$R$5:$W$9,MATCH(ROUNDUP((Q$1)/10,0)*10,[1]Hugst!$R$4:$W$4,0))))</f>
        <v>#REF!</v>
      </c>
      <c r="R90" s="168" t="e">
        <f ca="1">IF($C90-R$1&lt;År1,0,Q89*(1-VLOOKUP($A90,[1]Hugst!$R$5:$W$9,MATCH(ROUNDUP((R$1)/10,0)*10,[1]Hugst!$R$4:$W$4,0))))</f>
        <v>#REF!</v>
      </c>
      <c r="S90" s="168" t="e">
        <f ca="1">IF($C90-S$1&lt;År1,0,R89*(1-VLOOKUP($A90,[1]Hugst!$R$5:$W$9,MATCH(ROUNDUP((S$1)/10,0)*10,[1]Hugst!$R$4:$W$4,0))))</f>
        <v>#REF!</v>
      </c>
      <c r="T90" s="168" t="e">
        <f ca="1">IF($C90-T$1&lt;År1,0,S89*(1-VLOOKUP($A90,[1]Hugst!$R$5:$W$9,MATCH(ROUNDUP((T$1)/10,0)*10,[1]Hugst!$R$4:$W$4,0))))</f>
        <v>#REF!</v>
      </c>
      <c r="U90" s="168" t="e">
        <f ca="1">IF($C90-U$1&lt;År1,0,T89*(1-VLOOKUP($A90,[1]Hugst!$R$5:$W$9,MATCH(ROUNDUP((U$1)/10,0)*10,[1]Hugst!$R$4:$W$4,0))))</f>
        <v>#REF!</v>
      </c>
      <c r="V90" s="168" t="e">
        <f ca="1">IF($C90-V$1&lt;År1,0,U89*(1-VLOOKUP($A90,[1]Hugst!$R$5:$W$9,MATCH(ROUNDUP((V$1)/10,0)*10,[1]Hugst!$R$4:$W$4,0))))</f>
        <v>#REF!</v>
      </c>
      <c r="W90" s="168" t="e">
        <f ca="1">IF($C90-W$1&lt;År1,0,V89*(1-VLOOKUP($A90,[1]Hugst!$R$5:$W$9,MATCH(ROUNDUP((W$1)/10,0)*10,[1]Hugst!$R$4:$W$4,0))))</f>
        <v>#REF!</v>
      </c>
      <c r="X90" s="168" t="e">
        <f ca="1">IF($C90-X$1&lt;År1,0,W89*(1-VLOOKUP($A90,[1]Hugst!$R$5:$W$9,MATCH(ROUNDUP((X$1)/10,0)*10,[1]Hugst!$R$4:$W$4,0))))</f>
        <v>#REF!</v>
      </c>
      <c r="Y90" s="168" t="e">
        <f ca="1">IF($C90-Y$1&lt;År1,0,X89*(1-VLOOKUP($A90,[1]Hugst!$R$5:$W$9,MATCH(ROUNDUP((Y$1)/10,0)*10,[1]Hugst!$R$4:$W$4,0))))</f>
        <v>#REF!</v>
      </c>
      <c r="Z90" s="168" t="e">
        <f ca="1">IF($C90-Z$1&lt;År1,0,Y89*(1-VLOOKUP($A90,[1]Hugst!$R$5:$W$9,MATCH(ROUNDUP((Z$1)/10,0)*10,[1]Hugst!$R$4:$W$4,0))))</f>
        <v>#REF!</v>
      </c>
      <c r="AA90" s="168" t="e">
        <f ca="1">IF($C90-AA$1&lt;År1,0,Z89*(1-VLOOKUP($A90,[1]Hugst!$R$5:$W$9,MATCH(ROUNDUP((AA$1)/10,0)*10,[1]Hugst!$R$4:$W$4,0))))</f>
        <v>#REF!</v>
      </c>
      <c r="AB90" s="168" t="e">
        <f ca="1">IF($C90-AB$1&lt;År1,0,AA89*(1-VLOOKUP($A90,[1]Hugst!$R$5:$W$9,MATCH(ROUNDUP((AB$1)/10,0)*10,[1]Hugst!$R$4:$W$4,0))))</f>
        <v>#REF!</v>
      </c>
      <c r="AC90" s="168" t="e">
        <f ca="1">IF($C90-AC$1&lt;År1,0,AB89*(1-VLOOKUP($A90,[1]Hugst!$R$5:$W$9,MATCH(ROUNDUP((AC$1)/10,0)*10,[1]Hugst!$R$4:$W$4,0))))</f>
        <v>#REF!</v>
      </c>
      <c r="AD90" s="168" t="e">
        <f ca="1">IF($C90-AD$1&lt;År1,0,AC89*(1-VLOOKUP($A90,[1]Hugst!$R$5:$W$9,MATCH(ROUNDUP((AD$1)/10,0)*10,[1]Hugst!$R$4:$W$4,0))))</f>
        <v>#REF!</v>
      </c>
      <c r="AE90" s="168" t="e">
        <f ca="1">IF($C90-AE$1&lt;År1,0,AD89*(1-VLOOKUP($A90,[1]Hugst!$R$5:$W$9,MATCH(ROUNDUP((AE$1)/10,0)*10,[1]Hugst!$R$4:$W$4,0))))</f>
        <v>#REF!</v>
      </c>
      <c r="AF90" s="168" t="e">
        <f ca="1">IF($C90-AF$1&lt;År1,0,AE89*(1-VLOOKUP($A90,[1]Hugst!$R$5:$W$9,MATCH(ROUNDUP((AF$1)/10,0)*10,[1]Hugst!$R$4:$W$4,0))))</f>
        <v>#REF!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 t="e">
        <f t="shared" ca="1" si="1"/>
        <v>#REF!</v>
      </c>
      <c r="F91" s="168" t="e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#REF!</v>
      </c>
      <c r="G91" s="168" t="e">
        <f ca="1">IF($C91-G$1&lt;År1,0,F90*(1-VLOOKUP($A91,[1]Hugst!$R$5:$W$9,MATCH(ROUNDUP((G$1)/10,0)*10,[1]Hugst!$R$4:$W$4,0))))</f>
        <v>#REF!</v>
      </c>
      <c r="H91" s="168" t="e">
        <f ca="1">IF($C91-H$1&lt;År1,0,G90*(1-VLOOKUP($A91,[1]Hugst!$R$5:$W$9,MATCH(ROUNDUP((H$1)/10,0)*10,[1]Hugst!$R$4:$W$4,0))))</f>
        <v>#REF!</v>
      </c>
      <c r="I91" s="168" t="e">
        <f ca="1">IF($C91-I$1&lt;År1,0,H90*(1-VLOOKUP($A91,[1]Hugst!$R$5:$W$9,MATCH(ROUNDUP((I$1)/10,0)*10,[1]Hugst!$R$4:$W$4,0))))</f>
        <v>#REF!</v>
      </c>
      <c r="J91" s="168" t="e">
        <f ca="1">IF($C91-J$1&lt;År1,0,I90*(1-VLOOKUP($A91,[1]Hugst!$R$5:$W$9,MATCH(ROUNDUP((J$1)/10,0)*10,[1]Hugst!$R$4:$W$4,0))))</f>
        <v>#REF!</v>
      </c>
      <c r="K91" s="168" t="e">
        <f ca="1">IF($C91-K$1&lt;År1,0,J90*(1-VLOOKUP($A91,[1]Hugst!$R$5:$W$9,MATCH(ROUNDUP((K$1)/10,0)*10,[1]Hugst!$R$4:$W$4,0))))</f>
        <v>#REF!</v>
      </c>
      <c r="L91" s="168" t="e">
        <f ca="1">IF($C91-L$1&lt;År1,0,K90*(1-VLOOKUP($A91,[1]Hugst!$R$5:$W$9,MATCH(ROUNDUP((L$1)/10,0)*10,[1]Hugst!$R$4:$W$4,0))))</f>
        <v>#REF!</v>
      </c>
      <c r="M91" s="168" t="e">
        <f ca="1">IF($C91-M$1&lt;År1,0,L90*(1-VLOOKUP($A91,[1]Hugst!$R$5:$W$9,MATCH(ROUNDUP((M$1)/10,0)*10,[1]Hugst!$R$4:$W$4,0))))</f>
        <v>#REF!</v>
      </c>
      <c r="N91" s="168" t="e">
        <f ca="1">IF($C91-N$1&lt;År1,0,M90*(1-VLOOKUP($A91,[1]Hugst!$R$5:$W$9,MATCH(ROUNDUP((N$1)/10,0)*10,[1]Hugst!$R$4:$W$4,0))))</f>
        <v>#REF!</v>
      </c>
      <c r="O91" s="168" t="e">
        <f ca="1">IF($C91-O$1&lt;År1,0,N90*(1-VLOOKUP($A91,[1]Hugst!$R$5:$W$9,MATCH(ROUNDUP((O$1)/10,0)*10,[1]Hugst!$R$4:$W$4,0))))</f>
        <v>#REF!</v>
      </c>
      <c r="P91" s="168" t="e">
        <f ca="1">IF($C91-P$1&lt;År1,0,O90*(1-VLOOKUP($A91,[1]Hugst!$R$5:$W$9,MATCH(ROUNDUP((P$1)/10,0)*10,[1]Hugst!$R$4:$W$4,0))))</f>
        <v>#REF!</v>
      </c>
      <c r="Q91" s="168" t="e">
        <f ca="1">IF($C91-Q$1&lt;År1,0,P90*(1-VLOOKUP($A91,[1]Hugst!$R$5:$W$9,MATCH(ROUNDUP((Q$1)/10,0)*10,[1]Hugst!$R$4:$W$4,0))))</f>
        <v>#REF!</v>
      </c>
      <c r="R91" s="168" t="e">
        <f ca="1">IF($C91-R$1&lt;År1,0,Q90*(1-VLOOKUP($A91,[1]Hugst!$R$5:$W$9,MATCH(ROUNDUP((R$1)/10,0)*10,[1]Hugst!$R$4:$W$4,0))))</f>
        <v>#REF!</v>
      </c>
      <c r="S91" s="168" t="e">
        <f ca="1">IF($C91-S$1&lt;År1,0,R90*(1-VLOOKUP($A91,[1]Hugst!$R$5:$W$9,MATCH(ROUNDUP((S$1)/10,0)*10,[1]Hugst!$R$4:$W$4,0))))</f>
        <v>#REF!</v>
      </c>
      <c r="T91" s="168" t="e">
        <f ca="1">IF($C91-T$1&lt;År1,0,S90*(1-VLOOKUP($A91,[1]Hugst!$R$5:$W$9,MATCH(ROUNDUP((T$1)/10,0)*10,[1]Hugst!$R$4:$W$4,0))))</f>
        <v>#REF!</v>
      </c>
      <c r="U91" s="168" t="e">
        <f ca="1">IF($C91-U$1&lt;År1,0,T90*(1-VLOOKUP($A91,[1]Hugst!$R$5:$W$9,MATCH(ROUNDUP((U$1)/10,0)*10,[1]Hugst!$R$4:$W$4,0))))</f>
        <v>#REF!</v>
      </c>
      <c r="V91" s="168" t="e">
        <f ca="1">IF($C91-V$1&lt;År1,0,U90*(1-VLOOKUP($A91,[1]Hugst!$R$5:$W$9,MATCH(ROUNDUP((V$1)/10,0)*10,[1]Hugst!$R$4:$W$4,0))))</f>
        <v>#REF!</v>
      </c>
      <c r="W91" s="168" t="e">
        <f ca="1">IF($C91-W$1&lt;År1,0,V90*(1-VLOOKUP($A91,[1]Hugst!$R$5:$W$9,MATCH(ROUNDUP((W$1)/10,0)*10,[1]Hugst!$R$4:$W$4,0))))</f>
        <v>#REF!</v>
      </c>
      <c r="X91" s="168" t="e">
        <f ca="1">IF($C91-X$1&lt;År1,0,W90*(1-VLOOKUP($A91,[1]Hugst!$R$5:$W$9,MATCH(ROUNDUP((X$1)/10,0)*10,[1]Hugst!$R$4:$W$4,0))))</f>
        <v>#REF!</v>
      </c>
      <c r="Y91" s="168" t="e">
        <f ca="1">IF($C91-Y$1&lt;År1,0,X90*(1-VLOOKUP($A91,[1]Hugst!$R$5:$W$9,MATCH(ROUNDUP((Y$1)/10,0)*10,[1]Hugst!$R$4:$W$4,0))))</f>
        <v>#REF!</v>
      </c>
      <c r="Z91" s="168" t="e">
        <f ca="1">IF($C91-Z$1&lt;År1,0,Y90*(1-VLOOKUP($A91,[1]Hugst!$R$5:$W$9,MATCH(ROUNDUP((Z$1)/10,0)*10,[1]Hugst!$R$4:$W$4,0))))</f>
        <v>#REF!</v>
      </c>
      <c r="AA91" s="168" t="e">
        <f ca="1">IF($C91-AA$1&lt;År1,0,Z90*(1-VLOOKUP($A91,[1]Hugst!$R$5:$W$9,MATCH(ROUNDUP((AA$1)/10,0)*10,[1]Hugst!$R$4:$W$4,0))))</f>
        <v>#REF!</v>
      </c>
      <c r="AB91" s="168" t="e">
        <f ca="1">IF($C91-AB$1&lt;År1,0,AA90*(1-VLOOKUP($A91,[1]Hugst!$R$5:$W$9,MATCH(ROUNDUP((AB$1)/10,0)*10,[1]Hugst!$R$4:$W$4,0))))</f>
        <v>#REF!</v>
      </c>
      <c r="AC91" s="168" t="e">
        <f ca="1">IF($C91-AC$1&lt;År1,0,AB90*(1-VLOOKUP($A91,[1]Hugst!$R$5:$W$9,MATCH(ROUNDUP((AC$1)/10,0)*10,[1]Hugst!$R$4:$W$4,0))))</f>
        <v>#REF!</v>
      </c>
      <c r="AD91" s="168" t="e">
        <f ca="1">IF($C91-AD$1&lt;År1,0,AC90*(1-VLOOKUP($A91,[1]Hugst!$R$5:$W$9,MATCH(ROUNDUP((AD$1)/10,0)*10,[1]Hugst!$R$4:$W$4,0))))</f>
        <v>#REF!</v>
      </c>
      <c r="AE91" s="168" t="e">
        <f ca="1">IF($C91-AE$1&lt;År1,0,AD90*(1-VLOOKUP($A91,[1]Hugst!$R$5:$W$9,MATCH(ROUNDUP((AE$1)/10,0)*10,[1]Hugst!$R$4:$W$4,0))))</f>
        <v>#REF!</v>
      </c>
      <c r="AF91" s="168" t="e">
        <f ca="1">IF($C91-AF$1&lt;År1,0,AE90*(1-VLOOKUP($A91,[1]Hugst!$R$5:$W$9,MATCH(ROUNDUP((AF$1)/10,0)*10,[1]Hugst!$R$4:$W$4,0))))</f>
        <v>#REF!</v>
      </c>
      <c r="AG91" s="168" t="e">
        <f ca="1">IF($C91-AG$1&lt;År1,0,AF90*(1-VLOOKUP($A91,[1]Hugst!$R$5:$W$9,MATCH(ROUNDUP((AG$1)/10,0)*10,[1]Hugst!$R$4:$W$4,0))))</f>
        <v>#REF!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 t="e">
        <f t="shared" ca="1" si="1"/>
        <v>#REF!</v>
      </c>
      <c r="F92" s="168" t="e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#REF!</v>
      </c>
      <c r="G92" s="168" t="e">
        <f ca="1">IF($C92-G$1&lt;År1,0,F91*(1-VLOOKUP($A92,[1]Hugst!$R$5:$W$9,MATCH(ROUNDUP((G$1)/10,0)*10,[1]Hugst!$R$4:$W$4,0))))</f>
        <v>#REF!</v>
      </c>
      <c r="H92" s="168" t="e">
        <f ca="1">IF($C92-H$1&lt;År1,0,G91*(1-VLOOKUP($A92,[1]Hugst!$R$5:$W$9,MATCH(ROUNDUP((H$1)/10,0)*10,[1]Hugst!$R$4:$W$4,0))))</f>
        <v>#REF!</v>
      </c>
      <c r="I92" s="168" t="e">
        <f ca="1">IF($C92-I$1&lt;År1,0,H91*(1-VLOOKUP($A92,[1]Hugst!$R$5:$W$9,MATCH(ROUNDUP((I$1)/10,0)*10,[1]Hugst!$R$4:$W$4,0))))</f>
        <v>#REF!</v>
      </c>
      <c r="J92" s="168" t="e">
        <f ca="1">IF($C92-J$1&lt;År1,0,I91*(1-VLOOKUP($A92,[1]Hugst!$R$5:$W$9,MATCH(ROUNDUP((J$1)/10,0)*10,[1]Hugst!$R$4:$W$4,0))))</f>
        <v>#REF!</v>
      </c>
      <c r="K92" s="168" t="e">
        <f ca="1">IF($C92-K$1&lt;År1,0,J91*(1-VLOOKUP($A92,[1]Hugst!$R$5:$W$9,MATCH(ROUNDUP((K$1)/10,0)*10,[1]Hugst!$R$4:$W$4,0))))</f>
        <v>#REF!</v>
      </c>
      <c r="L92" s="168" t="e">
        <f ca="1">IF($C92-L$1&lt;År1,0,K91*(1-VLOOKUP($A92,[1]Hugst!$R$5:$W$9,MATCH(ROUNDUP((L$1)/10,0)*10,[1]Hugst!$R$4:$W$4,0))))</f>
        <v>#REF!</v>
      </c>
      <c r="M92" s="168" t="e">
        <f ca="1">IF($C92-M$1&lt;År1,0,L91*(1-VLOOKUP($A92,[1]Hugst!$R$5:$W$9,MATCH(ROUNDUP((M$1)/10,0)*10,[1]Hugst!$R$4:$W$4,0))))</f>
        <v>#REF!</v>
      </c>
      <c r="N92" s="168" t="e">
        <f ca="1">IF($C92-N$1&lt;År1,0,M91*(1-VLOOKUP($A92,[1]Hugst!$R$5:$W$9,MATCH(ROUNDUP((N$1)/10,0)*10,[1]Hugst!$R$4:$W$4,0))))</f>
        <v>#REF!</v>
      </c>
      <c r="O92" s="168" t="e">
        <f ca="1">IF($C92-O$1&lt;År1,0,N91*(1-VLOOKUP($A92,[1]Hugst!$R$5:$W$9,MATCH(ROUNDUP((O$1)/10,0)*10,[1]Hugst!$R$4:$W$4,0))))</f>
        <v>#REF!</v>
      </c>
      <c r="P92" s="168" t="e">
        <f ca="1">IF($C92-P$1&lt;År1,0,O91*(1-VLOOKUP($A92,[1]Hugst!$R$5:$W$9,MATCH(ROUNDUP((P$1)/10,0)*10,[1]Hugst!$R$4:$W$4,0))))</f>
        <v>#REF!</v>
      </c>
      <c r="Q92" s="168" t="e">
        <f ca="1">IF($C92-Q$1&lt;År1,0,P91*(1-VLOOKUP($A92,[1]Hugst!$R$5:$W$9,MATCH(ROUNDUP((Q$1)/10,0)*10,[1]Hugst!$R$4:$W$4,0))))</f>
        <v>#REF!</v>
      </c>
      <c r="R92" s="168" t="e">
        <f ca="1">IF($C92-R$1&lt;År1,0,Q91*(1-VLOOKUP($A92,[1]Hugst!$R$5:$W$9,MATCH(ROUNDUP((R$1)/10,0)*10,[1]Hugst!$R$4:$W$4,0))))</f>
        <v>#REF!</v>
      </c>
      <c r="S92" s="168" t="e">
        <f ca="1">IF($C92-S$1&lt;År1,0,R91*(1-VLOOKUP($A92,[1]Hugst!$R$5:$W$9,MATCH(ROUNDUP((S$1)/10,0)*10,[1]Hugst!$R$4:$W$4,0))))</f>
        <v>#REF!</v>
      </c>
      <c r="T92" s="168" t="e">
        <f ca="1">IF($C92-T$1&lt;År1,0,S91*(1-VLOOKUP($A92,[1]Hugst!$R$5:$W$9,MATCH(ROUNDUP((T$1)/10,0)*10,[1]Hugst!$R$4:$W$4,0))))</f>
        <v>#REF!</v>
      </c>
      <c r="U92" s="168" t="e">
        <f ca="1">IF($C92-U$1&lt;År1,0,T91*(1-VLOOKUP($A92,[1]Hugst!$R$5:$W$9,MATCH(ROUNDUP((U$1)/10,0)*10,[1]Hugst!$R$4:$W$4,0))))</f>
        <v>#REF!</v>
      </c>
      <c r="V92" s="168" t="e">
        <f ca="1">IF($C92-V$1&lt;År1,0,U91*(1-VLOOKUP($A92,[1]Hugst!$R$5:$W$9,MATCH(ROUNDUP((V$1)/10,0)*10,[1]Hugst!$R$4:$W$4,0))))</f>
        <v>#REF!</v>
      </c>
      <c r="W92" s="168" t="e">
        <f ca="1">IF($C92-W$1&lt;År1,0,V91*(1-VLOOKUP($A92,[1]Hugst!$R$5:$W$9,MATCH(ROUNDUP((W$1)/10,0)*10,[1]Hugst!$R$4:$W$4,0))))</f>
        <v>#REF!</v>
      </c>
      <c r="X92" s="168" t="e">
        <f ca="1">IF($C92-X$1&lt;År1,0,W91*(1-VLOOKUP($A92,[1]Hugst!$R$5:$W$9,MATCH(ROUNDUP((X$1)/10,0)*10,[1]Hugst!$R$4:$W$4,0))))</f>
        <v>#REF!</v>
      </c>
      <c r="Y92" s="168" t="e">
        <f ca="1">IF($C92-Y$1&lt;År1,0,X91*(1-VLOOKUP($A92,[1]Hugst!$R$5:$W$9,MATCH(ROUNDUP((Y$1)/10,0)*10,[1]Hugst!$R$4:$W$4,0))))</f>
        <v>#REF!</v>
      </c>
      <c r="Z92" s="168" t="e">
        <f ca="1">IF($C92-Z$1&lt;År1,0,Y91*(1-VLOOKUP($A92,[1]Hugst!$R$5:$W$9,MATCH(ROUNDUP((Z$1)/10,0)*10,[1]Hugst!$R$4:$W$4,0))))</f>
        <v>#REF!</v>
      </c>
      <c r="AA92" s="168" t="e">
        <f ca="1">IF($C92-AA$1&lt;År1,0,Z91*(1-VLOOKUP($A92,[1]Hugst!$R$5:$W$9,MATCH(ROUNDUP((AA$1)/10,0)*10,[1]Hugst!$R$4:$W$4,0))))</f>
        <v>#REF!</v>
      </c>
      <c r="AB92" s="168" t="e">
        <f ca="1">IF($C92-AB$1&lt;År1,0,AA91*(1-VLOOKUP($A92,[1]Hugst!$R$5:$W$9,MATCH(ROUNDUP((AB$1)/10,0)*10,[1]Hugst!$R$4:$W$4,0))))</f>
        <v>#REF!</v>
      </c>
      <c r="AC92" s="168" t="e">
        <f ca="1">IF($C92-AC$1&lt;År1,0,AB91*(1-VLOOKUP($A92,[1]Hugst!$R$5:$W$9,MATCH(ROUNDUP((AC$1)/10,0)*10,[1]Hugst!$R$4:$W$4,0))))</f>
        <v>#REF!</v>
      </c>
      <c r="AD92" s="168" t="e">
        <f ca="1">IF($C92-AD$1&lt;År1,0,AC91*(1-VLOOKUP($A92,[1]Hugst!$R$5:$W$9,MATCH(ROUNDUP((AD$1)/10,0)*10,[1]Hugst!$R$4:$W$4,0))))</f>
        <v>#REF!</v>
      </c>
      <c r="AE92" s="168" t="e">
        <f ca="1">IF($C92-AE$1&lt;År1,0,AD91*(1-VLOOKUP($A92,[1]Hugst!$R$5:$W$9,MATCH(ROUNDUP((AE$1)/10,0)*10,[1]Hugst!$R$4:$W$4,0))))</f>
        <v>#REF!</v>
      </c>
      <c r="AF92" s="168" t="e">
        <f ca="1">IF($C92-AF$1&lt;År1,0,AE91*(1-VLOOKUP($A92,[1]Hugst!$R$5:$W$9,MATCH(ROUNDUP((AF$1)/10,0)*10,[1]Hugst!$R$4:$W$4,0))))</f>
        <v>#REF!</v>
      </c>
      <c r="AG92" s="168" t="e">
        <f ca="1">IF($C92-AG$1&lt;År1,0,AF91*(1-VLOOKUP($A92,[1]Hugst!$R$5:$W$9,MATCH(ROUNDUP((AG$1)/10,0)*10,[1]Hugst!$R$4:$W$4,0))))</f>
        <v>#REF!</v>
      </c>
      <c r="AH92" s="168" t="e">
        <f ca="1">IF($C92-AH$1&lt;År1,0,AG91*(1-VLOOKUP($A92,[1]Hugst!$R$5:$W$9,MATCH(ROUNDUP((AH$1)/10,0)*10,[1]Hugst!$R$4:$W$4,0))))</f>
        <v>#REF!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 t="e">
        <f t="shared" ca="1" si="1"/>
        <v>#REF!</v>
      </c>
      <c r="F93" s="168" t="e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#REF!</v>
      </c>
      <c r="G93" s="168" t="e">
        <f ca="1">IF($C93-G$1&lt;År1,0,F92*(1-VLOOKUP($A93,[1]Hugst!$R$5:$W$9,MATCH(ROUNDUP((G$1)/10,0)*10,[1]Hugst!$R$4:$W$4,0))))</f>
        <v>#REF!</v>
      </c>
      <c r="H93" s="168" t="e">
        <f ca="1">IF($C93-H$1&lt;År1,0,G92*(1-VLOOKUP($A93,[1]Hugst!$R$5:$W$9,MATCH(ROUNDUP((H$1)/10,0)*10,[1]Hugst!$R$4:$W$4,0))))</f>
        <v>#REF!</v>
      </c>
      <c r="I93" s="168" t="e">
        <f ca="1">IF($C93-I$1&lt;År1,0,H92*(1-VLOOKUP($A93,[1]Hugst!$R$5:$W$9,MATCH(ROUNDUP((I$1)/10,0)*10,[1]Hugst!$R$4:$W$4,0))))</f>
        <v>#REF!</v>
      </c>
      <c r="J93" s="168" t="e">
        <f ca="1">IF($C93-J$1&lt;År1,0,I92*(1-VLOOKUP($A93,[1]Hugst!$R$5:$W$9,MATCH(ROUNDUP((J$1)/10,0)*10,[1]Hugst!$R$4:$W$4,0))))</f>
        <v>#REF!</v>
      </c>
      <c r="K93" s="168" t="e">
        <f ca="1">IF($C93-K$1&lt;År1,0,J92*(1-VLOOKUP($A93,[1]Hugst!$R$5:$W$9,MATCH(ROUNDUP((K$1)/10,0)*10,[1]Hugst!$R$4:$W$4,0))))</f>
        <v>#REF!</v>
      </c>
      <c r="L93" s="168" t="e">
        <f ca="1">IF($C93-L$1&lt;År1,0,K92*(1-VLOOKUP($A93,[1]Hugst!$R$5:$W$9,MATCH(ROUNDUP((L$1)/10,0)*10,[1]Hugst!$R$4:$W$4,0))))</f>
        <v>#REF!</v>
      </c>
      <c r="M93" s="168" t="e">
        <f ca="1">IF($C93-M$1&lt;År1,0,L92*(1-VLOOKUP($A93,[1]Hugst!$R$5:$W$9,MATCH(ROUNDUP((M$1)/10,0)*10,[1]Hugst!$R$4:$W$4,0))))</f>
        <v>#REF!</v>
      </c>
      <c r="N93" s="168" t="e">
        <f ca="1">IF($C93-N$1&lt;År1,0,M92*(1-VLOOKUP($A93,[1]Hugst!$R$5:$W$9,MATCH(ROUNDUP((N$1)/10,0)*10,[1]Hugst!$R$4:$W$4,0))))</f>
        <v>#REF!</v>
      </c>
      <c r="O93" s="168" t="e">
        <f ca="1">IF($C93-O$1&lt;År1,0,N92*(1-VLOOKUP($A93,[1]Hugst!$R$5:$W$9,MATCH(ROUNDUP((O$1)/10,0)*10,[1]Hugst!$R$4:$W$4,0))))</f>
        <v>#REF!</v>
      </c>
      <c r="P93" s="168" t="e">
        <f ca="1">IF($C93-P$1&lt;År1,0,O92*(1-VLOOKUP($A93,[1]Hugst!$R$5:$W$9,MATCH(ROUNDUP((P$1)/10,0)*10,[1]Hugst!$R$4:$W$4,0))))</f>
        <v>#REF!</v>
      </c>
      <c r="Q93" s="168" t="e">
        <f ca="1">IF($C93-Q$1&lt;År1,0,P92*(1-VLOOKUP($A93,[1]Hugst!$R$5:$W$9,MATCH(ROUNDUP((Q$1)/10,0)*10,[1]Hugst!$R$4:$W$4,0))))</f>
        <v>#REF!</v>
      </c>
      <c r="R93" s="168" t="e">
        <f ca="1">IF($C93-R$1&lt;År1,0,Q92*(1-VLOOKUP($A93,[1]Hugst!$R$5:$W$9,MATCH(ROUNDUP((R$1)/10,0)*10,[1]Hugst!$R$4:$W$4,0))))</f>
        <v>#REF!</v>
      </c>
      <c r="S93" s="168" t="e">
        <f ca="1">IF($C93-S$1&lt;År1,0,R92*(1-VLOOKUP($A93,[1]Hugst!$R$5:$W$9,MATCH(ROUNDUP((S$1)/10,0)*10,[1]Hugst!$R$4:$W$4,0))))</f>
        <v>#REF!</v>
      </c>
      <c r="T93" s="168" t="e">
        <f ca="1">IF($C93-T$1&lt;År1,0,S92*(1-VLOOKUP($A93,[1]Hugst!$R$5:$W$9,MATCH(ROUNDUP((T$1)/10,0)*10,[1]Hugst!$R$4:$W$4,0))))</f>
        <v>#REF!</v>
      </c>
      <c r="U93" s="168" t="e">
        <f ca="1">IF($C93-U$1&lt;År1,0,T92*(1-VLOOKUP($A93,[1]Hugst!$R$5:$W$9,MATCH(ROUNDUP((U$1)/10,0)*10,[1]Hugst!$R$4:$W$4,0))))</f>
        <v>#REF!</v>
      </c>
      <c r="V93" s="168" t="e">
        <f ca="1">IF($C93-V$1&lt;År1,0,U92*(1-VLOOKUP($A93,[1]Hugst!$R$5:$W$9,MATCH(ROUNDUP((V$1)/10,0)*10,[1]Hugst!$R$4:$W$4,0))))</f>
        <v>#REF!</v>
      </c>
      <c r="W93" s="168" t="e">
        <f ca="1">IF($C93-W$1&lt;År1,0,V92*(1-VLOOKUP($A93,[1]Hugst!$R$5:$W$9,MATCH(ROUNDUP((W$1)/10,0)*10,[1]Hugst!$R$4:$W$4,0))))</f>
        <v>#REF!</v>
      </c>
      <c r="X93" s="168" t="e">
        <f ca="1">IF($C93-X$1&lt;År1,0,W92*(1-VLOOKUP($A93,[1]Hugst!$R$5:$W$9,MATCH(ROUNDUP((X$1)/10,0)*10,[1]Hugst!$R$4:$W$4,0))))</f>
        <v>#REF!</v>
      </c>
      <c r="Y93" s="168" t="e">
        <f ca="1">IF($C93-Y$1&lt;År1,0,X92*(1-VLOOKUP($A93,[1]Hugst!$R$5:$W$9,MATCH(ROUNDUP((Y$1)/10,0)*10,[1]Hugst!$R$4:$W$4,0))))</f>
        <v>#REF!</v>
      </c>
      <c r="Z93" s="168" t="e">
        <f ca="1">IF($C93-Z$1&lt;År1,0,Y92*(1-VLOOKUP($A93,[1]Hugst!$R$5:$W$9,MATCH(ROUNDUP((Z$1)/10,0)*10,[1]Hugst!$R$4:$W$4,0))))</f>
        <v>#REF!</v>
      </c>
      <c r="AA93" s="168" t="e">
        <f ca="1">IF($C93-AA$1&lt;År1,0,Z92*(1-VLOOKUP($A93,[1]Hugst!$R$5:$W$9,MATCH(ROUNDUP((AA$1)/10,0)*10,[1]Hugst!$R$4:$W$4,0))))</f>
        <v>#REF!</v>
      </c>
      <c r="AB93" s="168" t="e">
        <f ca="1">IF($C93-AB$1&lt;År1,0,AA92*(1-VLOOKUP($A93,[1]Hugst!$R$5:$W$9,MATCH(ROUNDUP((AB$1)/10,0)*10,[1]Hugst!$R$4:$W$4,0))))</f>
        <v>#REF!</v>
      </c>
      <c r="AC93" s="168" t="e">
        <f ca="1">IF($C93-AC$1&lt;År1,0,AB92*(1-VLOOKUP($A93,[1]Hugst!$R$5:$W$9,MATCH(ROUNDUP((AC$1)/10,0)*10,[1]Hugst!$R$4:$W$4,0))))</f>
        <v>#REF!</v>
      </c>
      <c r="AD93" s="168" t="e">
        <f ca="1">IF($C93-AD$1&lt;År1,0,AC92*(1-VLOOKUP($A93,[1]Hugst!$R$5:$W$9,MATCH(ROUNDUP((AD$1)/10,0)*10,[1]Hugst!$R$4:$W$4,0))))</f>
        <v>#REF!</v>
      </c>
      <c r="AE93" s="168" t="e">
        <f ca="1">IF($C93-AE$1&lt;År1,0,AD92*(1-VLOOKUP($A93,[1]Hugst!$R$5:$W$9,MATCH(ROUNDUP((AE$1)/10,0)*10,[1]Hugst!$R$4:$W$4,0))))</f>
        <v>#REF!</v>
      </c>
      <c r="AF93" s="168" t="e">
        <f ca="1">IF($C93-AF$1&lt;År1,0,AE92*(1-VLOOKUP($A93,[1]Hugst!$R$5:$W$9,MATCH(ROUNDUP((AF$1)/10,0)*10,[1]Hugst!$R$4:$W$4,0))))</f>
        <v>#REF!</v>
      </c>
      <c r="AG93" s="168" t="e">
        <f ca="1">IF($C93-AG$1&lt;År1,0,AF92*(1-VLOOKUP($A93,[1]Hugst!$R$5:$W$9,MATCH(ROUNDUP((AG$1)/10,0)*10,[1]Hugst!$R$4:$W$4,0))))</f>
        <v>#REF!</v>
      </c>
      <c r="AH93" s="168" t="e">
        <f ca="1">IF($C93-AH$1&lt;År1,0,AG92*(1-VLOOKUP($A93,[1]Hugst!$R$5:$W$9,MATCH(ROUNDUP((AH$1)/10,0)*10,[1]Hugst!$R$4:$W$4,0))))</f>
        <v>#REF!</v>
      </c>
      <c r="AI93" s="168" t="e">
        <f ca="1">IF($C93-AI$1&lt;År1,0,AH92*(1-VLOOKUP($A93,[1]Hugst!$R$5:$W$9,MATCH(ROUNDUP((AI$1)/10,0)*10,[1]Hugst!$R$4:$W$4,0))))</f>
        <v>#REF!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 t="e">
        <f t="shared" ca="1" si="1"/>
        <v>#REF!</v>
      </c>
      <c r="F94" s="168" t="e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#REF!</v>
      </c>
      <c r="G94" s="168" t="e">
        <f ca="1">IF($C94-G$1&lt;År1,0,F93*(1-VLOOKUP($A94,[1]Hugst!$R$5:$W$9,MATCH(ROUNDUP((G$1)/10,0)*10,[1]Hugst!$R$4:$W$4,0))))</f>
        <v>#REF!</v>
      </c>
      <c r="H94" s="168" t="e">
        <f ca="1">IF($C94-H$1&lt;År1,0,G93*(1-VLOOKUP($A94,[1]Hugst!$R$5:$W$9,MATCH(ROUNDUP((H$1)/10,0)*10,[1]Hugst!$R$4:$W$4,0))))</f>
        <v>#REF!</v>
      </c>
      <c r="I94" s="168" t="e">
        <f ca="1">IF($C94-I$1&lt;År1,0,H93*(1-VLOOKUP($A94,[1]Hugst!$R$5:$W$9,MATCH(ROUNDUP((I$1)/10,0)*10,[1]Hugst!$R$4:$W$4,0))))</f>
        <v>#REF!</v>
      </c>
      <c r="J94" s="168" t="e">
        <f ca="1">IF($C94-J$1&lt;År1,0,I93*(1-VLOOKUP($A94,[1]Hugst!$R$5:$W$9,MATCH(ROUNDUP((J$1)/10,0)*10,[1]Hugst!$R$4:$W$4,0))))</f>
        <v>#REF!</v>
      </c>
      <c r="K94" s="168" t="e">
        <f ca="1">IF($C94-K$1&lt;År1,0,J93*(1-VLOOKUP($A94,[1]Hugst!$R$5:$W$9,MATCH(ROUNDUP((K$1)/10,0)*10,[1]Hugst!$R$4:$W$4,0))))</f>
        <v>#REF!</v>
      </c>
      <c r="L94" s="168" t="e">
        <f ca="1">IF($C94-L$1&lt;År1,0,K93*(1-VLOOKUP($A94,[1]Hugst!$R$5:$W$9,MATCH(ROUNDUP((L$1)/10,0)*10,[1]Hugst!$R$4:$W$4,0))))</f>
        <v>#REF!</v>
      </c>
      <c r="M94" s="168" t="e">
        <f ca="1">IF($C94-M$1&lt;År1,0,L93*(1-VLOOKUP($A94,[1]Hugst!$R$5:$W$9,MATCH(ROUNDUP((M$1)/10,0)*10,[1]Hugst!$R$4:$W$4,0))))</f>
        <v>#REF!</v>
      </c>
      <c r="N94" s="168" t="e">
        <f ca="1">IF($C94-N$1&lt;År1,0,M93*(1-VLOOKUP($A94,[1]Hugst!$R$5:$W$9,MATCH(ROUNDUP((N$1)/10,0)*10,[1]Hugst!$R$4:$W$4,0))))</f>
        <v>#REF!</v>
      </c>
      <c r="O94" s="168" t="e">
        <f ca="1">IF($C94-O$1&lt;År1,0,N93*(1-VLOOKUP($A94,[1]Hugst!$R$5:$W$9,MATCH(ROUNDUP((O$1)/10,0)*10,[1]Hugst!$R$4:$W$4,0))))</f>
        <v>#REF!</v>
      </c>
      <c r="P94" s="168" t="e">
        <f ca="1">IF($C94-P$1&lt;År1,0,O93*(1-VLOOKUP($A94,[1]Hugst!$R$5:$W$9,MATCH(ROUNDUP((P$1)/10,0)*10,[1]Hugst!$R$4:$W$4,0))))</f>
        <v>#REF!</v>
      </c>
      <c r="Q94" s="168" t="e">
        <f ca="1">IF($C94-Q$1&lt;År1,0,P93*(1-VLOOKUP($A94,[1]Hugst!$R$5:$W$9,MATCH(ROUNDUP((Q$1)/10,0)*10,[1]Hugst!$R$4:$W$4,0))))</f>
        <v>#REF!</v>
      </c>
      <c r="R94" s="168" t="e">
        <f ca="1">IF($C94-R$1&lt;År1,0,Q93*(1-VLOOKUP($A94,[1]Hugst!$R$5:$W$9,MATCH(ROUNDUP((R$1)/10,0)*10,[1]Hugst!$R$4:$W$4,0))))</f>
        <v>#REF!</v>
      </c>
      <c r="S94" s="168" t="e">
        <f ca="1">IF($C94-S$1&lt;År1,0,R93*(1-VLOOKUP($A94,[1]Hugst!$R$5:$W$9,MATCH(ROUNDUP((S$1)/10,0)*10,[1]Hugst!$R$4:$W$4,0))))</f>
        <v>#REF!</v>
      </c>
      <c r="T94" s="168" t="e">
        <f ca="1">IF($C94-T$1&lt;År1,0,S93*(1-VLOOKUP($A94,[1]Hugst!$R$5:$W$9,MATCH(ROUNDUP((T$1)/10,0)*10,[1]Hugst!$R$4:$W$4,0))))</f>
        <v>#REF!</v>
      </c>
      <c r="U94" s="168" t="e">
        <f ca="1">IF($C94-U$1&lt;År1,0,T93*(1-VLOOKUP($A94,[1]Hugst!$R$5:$W$9,MATCH(ROUNDUP((U$1)/10,0)*10,[1]Hugst!$R$4:$W$4,0))))</f>
        <v>#REF!</v>
      </c>
      <c r="V94" s="168" t="e">
        <f ca="1">IF($C94-V$1&lt;År1,0,U93*(1-VLOOKUP($A94,[1]Hugst!$R$5:$W$9,MATCH(ROUNDUP((V$1)/10,0)*10,[1]Hugst!$R$4:$W$4,0))))</f>
        <v>#REF!</v>
      </c>
      <c r="W94" s="168" t="e">
        <f ca="1">IF($C94-W$1&lt;År1,0,V93*(1-VLOOKUP($A94,[1]Hugst!$R$5:$W$9,MATCH(ROUNDUP((W$1)/10,0)*10,[1]Hugst!$R$4:$W$4,0))))</f>
        <v>#REF!</v>
      </c>
      <c r="X94" s="168" t="e">
        <f ca="1">IF($C94-X$1&lt;År1,0,W93*(1-VLOOKUP($A94,[1]Hugst!$R$5:$W$9,MATCH(ROUNDUP((X$1)/10,0)*10,[1]Hugst!$R$4:$W$4,0))))</f>
        <v>#REF!</v>
      </c>
      <c r="Y94" s="168" t="e">
        <f ca="1">IF($C94-Y$1&lt;År1,0,X93*(1-VLOOKUP($A94,[1]Hugst!$R$5:$W$9,MATCH(ROUNDUP((Y$1)/10,0)*10,[1]Hugst!$R$4:$W$4,0))))</f>
        <v>#REF!</v>
      </c>
      <c r="Z94" s="168" t="e">
        <f ca="1">IF($C94-Z$1&lt;År1,0,Y93*(1-VLOOKUP($A94,[1]Hugst!$R$5:$W$9,MATCH(ROUNDUP((Z$1)/10,0)*10,[1]Hugst!$R$4:$W$4,0))))</f>
        <v>#REF!</v>
      </c>
      <c r="AA94" s="168" t="e">
        <f ca="1">IF($C94-AA$1&lt;År1,0,Z93*(1-VLOOKUP($A94,[1]Hugst!$R$5:$W$9,MATCH(ROUNDUP((AA$1)/10,0)*10,[1]Hugst!$R$4:$W$4,0))))</f>
        <v>#REF!</v>
      </c>
      <c r="AB94" s="168" t="e">
        <f ca="1">IF($C94-AB$1&lt;År1,0,AA93*(1-VLOOKUP($A94,[1]Hugst!$R$5:$W$9,MATCH(ROUNDUP((AB$1)/10,0)*10,[1]Hugst!$R$4:$W$4,0))))</f>
        <v>#REF!</v>
      </c>
      <c r="AC94" s="168" t="e">
        <f ca="1">IF($C94-AC$1&lt;År1,0,AB93*(1-VLOOKUP($A94,[1]Hugst!$R$5:$W$9,MATCH(ROUNDUP((AC$1)/10,0)*10,[1]Hugst!$R$4:$W$4,0))))</f>
        <v>#REF!</v>
      </c>
      <c r="AD94" s="168" t="e">
        <f ca="1">IF($C94-AD$1&lt;År1,0,AC93*(1-VLOOKUP($A94,[1]Hugst!$R$5:$W$9,MATCH(ROUNDUP((AD$1)/10,0)*10,[1]Hugst!$R$4:$W$4,0))))</f>
        <v>#REF!</v>
      </c>
      <c r="AE94" s="168" t="e">
        <f ca="1">IF($C94-AE$1&lt;År1,0,AD93*(1-VLOOKUP($A94,[1]Hugst!$R$5:$W$9,MATCH(ROUNDUP((AE$1)/10,0)*10,[1]Hugst!$R$4:$W$4,0))))</f>
        <v>#REF!</v>
      </c>
      <c r="AF94" s="168" t="e">
        <f ca="1">IF($C94-AF$1&lt;År1,0,AE93*(1-VLOOKUP($A94,[1]Hugst!$R$5:$W$9,MATCH(ROUNDUP((AF$1)/10,0)*10,[1]Hugst!$R$4:$W$4,0))))</f>
        <v>#REF!</v>
      </c>
      <c r="AG94" s="168" t="e">
        <f ca="1">IF($C94-AG$1&lt;År1,0,AF93*(1-VLOOKUP($A94,[1]Hugst!$R$5:$W$9,MATCH(ROUNDUP((AG$1)/10,0)*10,[1]Hugst!$R$4:$W$4,0))))</f>
        <v>#REF!</v>
      </c>
      <c r="AH94" s="168" t="e">
        <f ca="1">IF($C94-AH$1&lt;År1,0,AG93*(1-VLOOKUP($A94,[1]Hugst!$R$5:$W$9,MATCH(ROUNDUP((AH$1)/10,0)*10,[1]Hugst!$R$4:$W$4,0))))</f>
        <v>#REF!</v>
      </c>
      <c r="AI94" s="168" t="e">
        <f ca="1">IF($C94-AI$1&lt;År1,0,AH93*(1-VLOOKUP($A94,[1]Hugst!$R$5:$W$9,MATCH(ROUNDUP((AI$1)/10,0)*10,[1]Hugst!$R$4:$W$4,0))))</f>
        <v>#REF!</v>
      </c>
      <c r="AJ94" s="168" t="e">
        <f ca="1">IF($C94-AJ$1&lt;År1,0,AI93*(1-VLOOKUP($A94,[1]Hugst!$R$5:$W$9,MATCH(ROUNDUP((AJ$1)/10,0)*10,[1]Hugst!$R$4:$W$4,0))))</f>
        <v>#REF!</v>
      </c>
      <c r="AK94" s="168"/>
      <c r="AL94" s="168" t="e">
        <f ca="1">SUM(F94:AJ94)</f>
        <v>#REF!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 t="e">
        <f t="shared" ref="E96:E124" ca="1" si="2">IF(C96=2020,SUM(G96:AJ96),SUM(F95:AJ95)-SUM(G96:AJ96))</f>
        <v>#REF!</v>
      </c>
      <c r="F96" s="168" t="e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#REF!</v>
      </c>
      <c r="G96" s="168" t="e">
        <f ca="1">IF($C96-G$1&lt;År1,0,F95*(1-VLOOKUP($A96,[1]Hugst!$R$5:$W$9,MATCH(ROUNDUP((G$1)/10,0)*10,[1]Hugst!$R$4:$W$4,0))))</f>
        <v>#REF!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 t="e">
        <f t="shared" ca="1" si="2"/>
        <v>#REF!</v>
      </c>
      <c r="F97" s="168" t="e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#REF!</v>
      </c>
      <c r="G97" s="168" t="e">
        <f ca="1">IF($C97-G$1&lt;År1,0,F96*(1-VLOOKUP($A97,[1]Hugst!$R$5:$W$9,MATCH(ROUNDUP((G$1)/10,0)*10,[1]Hugst!$R$4:$W$4,0))))</f>
        <v>#REF!</v>
      </c>
      <c r="H97" s="168" t="e">
        <f ca="1">IF($C97-H$1&lt;År1,0,G96*(1-VLOOKUP($A97,[1]Hugst!$R$5:$W$9,MATCH(ROUNDUP((H$1)/10,0)*10,[1]Hugst!$R$4:$W$4,0))))</f>
        <v>#REF!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 t="e">
        <f t="shared" ca="1" si="2"/>
        <v>#REF!</v>
      </c>
      <c r="F98" s="168" t="e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#REF!</v>
      </c>
      <c r="G98" s="168" t="e">
        <f ca="1">IF($C98-G$1&lt;År1,0,F97*(1-VLOOKUP($A98,[1]Hugst!$R$5:$W$9,MATCH(ROUNDUP((G$1)/10,0)*10,[1]Hugst!$R$4:$W$4,0))))</f>
        <v>#REF!</v>
      </c>
      <c r="H98" s="168" t="e">
        <f ca="1">IF($C98-H$1&lt;År1,0,G97*(1-VLOOKUP($A98,[1]Hugst!$R$5:$W$9,MATCH(ROUNDUP((H$1)/10,0)*10,[1]Hugst!$R$4:$W$4,0))))</f>
        <v>#REF!</v>
      </c>
      <c r="I98" s="168" t="e">
        <f ca="1">IF($C98-I$1&lt;År1,0,H97*(1-VLOOKUP($A98,[1]Hugst!$R$5:$W$9,MATCH(ROUNDUP((I$1)/10,0)*10,[1]Hugst!$R$4:$W$4,0))))</f>
        <v>#REF!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 t="e">
        <f t="shared" ca="1" si="2"/>
        <v>#REF!</v>
      </c>
      <c r="F99" s="168" t="e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#REF!</v>
      </c>
      <c r="G99" s="168" t="e">
        <f ca="1">IF($C99-G$1&lt;År1,0,F98*(1-VLOOKUP($A99,[1]Hugst!$R$5:$W$9,MATCH(ROUNDUP((G$1)/10,0)*10,[1]Hugst!$R$4:$W$4,0))))</f>
        <v>#REF!</v>
      </c>
      <c r="H99" s="168" t="e">
        <f ca="1">IF($C99-H$1&lt;År1,0,G98*(1-VLOOKUP($A99,[1]Hugst!$R$5:$W$9,MATCH(ROUNDUP((H$1)/10,0)*10,[1]Hugst!$R$4:$W$4,0))))</f>
        <v>#REF!</v>
      </c>
      <c r="I99" s="168" t="e">
        <f ca="1">IF($C99-I$1&lt;År1,0,H98*(1-VLOOKUP($A99,[1]Hugst!$R$5:$W$9,MATCH(ROUNDUP((I$1)/10,0)*10,[1]Hugst!$R$4:$W$4,0))))</f>
        <v>#REF!</v>
      </c>
      <c r="J99" s="168" t="e">
        <f ca="1">IF($C99-J$1&lt;År1,0,I98*(1-VLOOKUP($A99,[1]Hugst!$R$5:$W$9,MATCH(ROUNDUP((J$1)/10,0)*10,[1]Hugst!$R$4:$W$4,0))))</f>
        <v>#REF!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 t="e">
        <f t="shared" ca="1" si="2"/>
        <v>#REF!</v>
      </c>
      <c r="F100" s="168" t="e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#REF!</v>
      </c>
      <c r="G100" s="168" t="e">
        <f ca="1">IF($C100-G$1&lt;År1,0,F99*(1-VLOOKUP($A100,[1]Hugst!$R$5:$W$9,MATCH(ROUNDUP((G$1)/10,0)*10,[1]Hugst!$R$4:$W$4,0))))</f>
        <v>#REF!</v>
      </c>
      <c r="H100" s="168" t="e">
        <f ca="1">IF($C100-H$1&lt;År1,0,G99*(1-VLOOKUP($A100,[1]Hugst!$R$5:$W$9,MATCH(ROUNDUP((H$1)/10,0)*10,[1]Hugst!$R$4:$W$4,0))))</f>
        <v>#REF!</v>
      </c>
      <c r="I100" s="168" t="e">
        <f ca="1">IF($C100-I$1&lt;År1,0,H99*(1-VLOOKUP($A100,[1]Hugst!$R$5:$W$9,MATCH(ROUNDUP((I$1)/10,0)*10,[1]Hugst!$R$4:$W$4,0))))</f>
        <v>#REF!</v>
      </c>
      <c r="J100" s="168" t="e">
        <f ca="1">IF($C100-J$1&lt;År1,0,I99*(1-VLOOKUP($A100,[1]Hugst!$R$5:$W$9,MATCH(ROUNDUP((J$1)/10,0)*10,[1]Hugst!$R$4:$W$4,0))))</f>
        <v>#REF!</v>
      </c>
      <c r="K100" s="168" t="e">
        <f ca="1">IF($C100-K$1&lt;År1,0,J99*(1-VLOOKUP($A100,[1]Hugst!$R$5:$W$9,MATCH(ROUNDUP((K$1)/10,0)*10,[1]Hugst!$R$4:$W$4,0))))</f>
        <v>#REF!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 t="e">
        <f t="shared" ca="1" si="2"/>
        <v>#REF!</v>
      </c>
      <c r="F101" s="168" t="e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#REF!</v>
      </c>
      <c r="G101" s="168" t="e">
        <f ca="1">IF($C101-G$1&lt;År1,0,F100*(1-VLOOKUP($A101,[1]Hugst!$R$5:$W$9,MATCH(ROUNDUP((G$1)/10,0)*10,[1]Hugst!$R$4:$W$4,0))))</f>
        <v>#REF!</v>
      </c>
      <c r="H101" s="168" t="e">
        <f ca="1">IF($C101-H$1&lt;År1,0,G100*(1-VLOOKUP($A101,[1]Hugst!$R$5:$W$9,MATCH(ROUNDUP((H$1)/10,0)*10,[1]Hugst!$R$4:$W$4,0))))</f>
        <v>#REF!</v>
      </c>
      <c r="I101" s="168" t="e">
        <f ca="1">IF($C101-I$1&lt;År1,0,H100*(1-VLOOKUP($A101,[1]Hugst!$R$5:$W$9,MATCH(ROUNDUP((I$1)/10,0)*10,[1]Hugst!$R$4:$W$4,0))))</f>
        <v>#REF!</v>
      </c>
      <c r="J101" s="168" t="e">
        <f ca="1">IF($C101-J$1&lt;År1,0,I100*(1-VLOOKUP($A101,[1]Hugst!$R$5:$W$9,MATCH(ROUNDUP((J$1)/10,0)*10,[1]Hugst!$R$4:$W$4,0))))</f>
        <v>#REF!</v>
      </c>
      <c r="K101" s="168" t="e">
        <f ca="1">IF($C101-K$1&lt;År1,0,J100*(1-VLOOKUP($A101,[1]Hugst!$R$5:$W$9,MATCH(ROUNDUP((K$1)/10,0)*10,[1]Hugst!$R$4:$W$4,0))))</f>
        <v>#REF!</v>
      </c>
      <c r="L101" s="168" t="e">
        <f ca="1">IF($C101-L$1&lt;År1,0,K100*(1-VLOOKUP($A101,[1]Hugst!$R$5:$W$9,MATCH(ROUNDUP((L$1)/10,0)*10,[1]Hugst!$R$4:$W$4,0))))</f>
        <v>#REF!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 t="e">
        <f t="shared" ca="1" si="2"/>
        <v>#REF!</v>
      </c>
      <c r="F102" s="168" t="e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#REF!</v>
      </c>
      <c r="G102" s="168" t="e">
        <f ca="1">IF($C102-G$1&lt;År1,0,F101*(1-VLOOKUP($A102,[1]Hugst!$R$5:$W$9,MATCH(ROUNDUP((G$1)/10,0)*10,[1]Hugst!$R$4:$W$4,0))))</f>
        <v>#REF!</v>
      </c>
      <c r="H102" s="168" t="e">
        <f ca="1">IF($C102-H$1&lt;År1,0,G101*(1-VLOOKUP($A102,[1]Hugst!$R$5:$W$9,MATCH(ROUNDUP((H$1)/10,0)*10,[1]Hugst!$R$4:$W$4,0))))</f>
        <v>#REF!</v>
      </c>
      <c r="I102" s="168" t="e">
        <f ca="1">IF($C102-I$1&lt;År1,0,H101*(1-VLOOKUP($A102,[1]Hugst!$R$5:$W$9,MATCH(ROUNDUP((I$1)/10,0)*10,[1]Hugst!$R$4:$W$4,0))))</f>
        <v>#REF!</v>
      </c>
      <c r="J102" s="168" t="e">
        <f ca="1">IF($C102-J$1&lt;År1,0,I101*(1-VLOOKUP($A102,[1]Hugst!$R$5:$W$9,MATCH(ROUNDUP((J$1)/10,0)*10,[1]Hugst!$R$4:$W$4,0))))</f>
        <v>#REF!</v>
      </c>
      <c r="K102" s="168" t="e">
        <f ca="1">IF($C102-K$1&lt;År1,0,J101*(1-VLOOKUP($A102,[1]Hugst!$R$5:$W$9,MATCH(ROUNDUP((K$1)/10,0)*10,[1]Hugst!$R$4:$W$4,0))))</f>
        <v>#REF!</v>
      </c>
      <c r="L102" s="168" t="e">
        <f ca="1">IF($C102-L$1&lt;År1,0,K101*(1-VLOOKUP($A102,[1]Hugst!$R$5:$W$9,MATCH(ROUNDUP((L$1)/10,0)*10,[1]Hugst!$R$4:$W$4,0))))</f>
        <v>#REF!</v>
      </c>
      <c r="M102" s="168" t="e">
        <f ca="1">IF($C102-M$1&lt;År1,0,L101*(1-VLOOKUP($A102,[1]Hugst!$R$5:$W$9,MATCH(ROUNDUP((M$1)/10,0)*10,[1]Hugst!$R$4:$W$4,0))))</f>
        <v>#REF!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 t="e">
        <f t="shared" ca="1" si="2"/>
        <v>#REF!</v>
      </c>
      <c r="F103" s="168" t="e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#REF!</v>
      </c>
      <c r="G103" s="168" t="e">
        <f ca="1">IF($C103-G$1&lt;År1,0,F102*(1-VLOOKUP($A103,[1]Hugst!$R$5:$W$9,MATCH(ROUNDUP((G$1)/10,0)*10,[1]Hugst!$R$4:$W$4,0))))</f>
        <v>#REF!</v>
      </c>
      <c r="H103" s="168" t="e">
        <f ca="1">IF($C103-H$1&lt;År1,0,G102*(1-VLOOKUP($A103,[1]Hugst!$R$5:$W$9,MATCH(ROUNDUP((H$1)/10,0)*10,[1]Hugst!$R$4:$W$4,0))))</f>
        <v>#REF!</v>
      </c>
      <c r="I103" s="168" t="e">
        <f ca="1">IF($C103-I$1&lt;År1,0,H102*(1-VLOOKUP($A103,[1]Hugst!$R$5:$W$9,MATCH(ROUNDUP((I$1)/10,0)*10,[1]Hugst!$R$4:$W$4,0))))</f>
        <v>#REF!</v>
      </c>
      <c r="J103" s="168" t="e">
        <f ca="1">IF($C103-J$1&lt;År1,0,I102*(1-VLOOKUP($A103,[1]Hugst!$R$5:$W$9,MATCH(ROUNDUP((J$1)/10,0)*10,[1]Hugst!$R$4:$W$4,0))))</f>
        <v>#REF!</v>
      </c>
      <c r="K103" s="168" t="e">
        <f ca="1">IF($C103-K$1&lt;År1,0,J102*(1-VLOOKUP($A103,[1]Hugst!$R$5:$W$9,MATCH(ROUNDUP((K$1)/10,0)*10,[1]Hugst!$R$4:$W$4,0))))</f>
        <v>#REF!</v>
      </c>
      <c r="L103" s="168" t="e">
        <f ca="1">IF($C103-L$1&lt;År1,0,K102*(1-VLOOKUP($A103,[1]Hugst!$R$5:$W$9,MATCH(ROUNDUP((L$1)/10,0)*10,[1]Hugst!$R$4:$W$4,0))))</f>
        <v>#REF!</v>
      </c>
      <c r="M103" s="168" t="e">
        <f ca="1">IF($C103-M$1&lt;År1,0,L102*(1-VLOOKUP($A103,[1]Hugst!$R$5:$W$9,MATCH(ROUNDUP((M$1)/10,0)*10,[1]Hugst!$R$4:$W$4,0))))</f>
        <v>#REF!</v>
      </c>
      <c r="N103" s="168" t="e">
        <f ca="1">IF($C103-N$1&lt;År1,0,M102*(1-VLOOKUP($A103,[1]Hugst!$R$5:$W$9,MATCH(ROUNDUP((N$1)/10,0)*10,[1]Hugst!$R$4:$W$4,0))))</f>
        <v>#REF!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 t="e">
        <f ca="1">IF(C104=2020,SUM(G104:AJ104),SUM(F103:AJ103)-SUM(G104:AJ104))</f>
        <v>#REF!</v>
      </c>
      <c r="F104" s="168" t="e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#REF!</v>
      </c>
      <c r="G104" s="168" t="e">
        <f ca="1">IF($C104-G$1&lt;År1,0,F103*(1-VLOOKUP($A104,[1]Hugst!$R$5:$W$9,MATCH(ROUNDUP((G$1)/10,0)*10,[1]Hugst!$R$4:$W$4,0))))</f>
        <v>#REF!</v>
      </c>
      <c r="H104" s="168" t="e">
        <f ca="1">IF($C104-H$1&lt;År1,0,G103*(1-VLOOKUP($A104,[1]Hugst!$R$5:$W$9,MATCH(ROUNDUP((H$1)/10,0)*10,[1]Hugst!$R$4:$W$4,0))))</f>
        <v>#REF!</v>
      </c>
      <c r="I104" s="168" t="e">
        <f ca="1">IF($C104-I$1&lt;År1,0,H103*(1-VLOOKUP($A104,[1]Hugst!$R$5:$W$9,MATCH(ROUNDUP((I$1)/10,0)*10,[1]Hugst!$R$4:$W$4,0))))</f>
        <v>#REF!</v>
      </c>
      <c r="J104" s="168" t="e">
        <f ca="1">IF($C104-J$1&lt;År1,0,I103*(1-VLOOKUP($A104,[1]Hugst!$R$5:$W$9,MATCH(ROUNDUP((J$1)/10,0)*10,[1]Hugst!$R$4:$W$4,0))))</f>
        <v>#REF!</v>
      </c>
      <c r="K104" s="168" t="e">
        <f ca="1">IF($C104-K$1&lt;År1,0,J103*(1-VLOOKUP($A104,[1]Hugst!$R$5:$W$9,MATCH(ROUNDUP((K$1)/10,0)*10,[1]Hugst!$R$4:$W$4,0))))</f>
        <v>#REF!</v>
      </c>
      <c r="L104" s="168" t="e">
        <f ca="1">IF($C104-L$1&lt;År1,0,K103*(1-VLOOKUP($A104,[1]Hugst!$R$5:$W$9,MATCH(ROUNDUP((L$1)/10,0)*10,[1]Hugst!$R$4:$W$4,0))))</f>
        <v>#REF!</v>
      </c>
      <c r="M104" s="168" t="e">
        <f ca="1">IF($C104-M$1&lt;År1,0,L103*(1-VLOOKUP($A104,[1]Hugst!$R$5:$W$9,MATCH(ROUNDUP((M$1)/10,0)*10,[1]Hugst!$R$4:$W$4,0))))</f>
        <v>#REF!</v>
      </c>
      <c r="N104" s="168" t="e">
        <f ca="1">IF($C104-N$1&lt;År1,0,M103*(1-VLOOKUP($A104,[1]Hugst!$R$5:$W$9,MATCH(ROUNDUP((N$1)/10,0)*10,[1]Hugst!$R$4:$W$4,0))))</f>
        <v>#REF!</v>
      </c>
      <c r="O104" s="168" t="e">
        <f ca="1">IF($C104-O$1&lt;År1,0,N103*(1-VLOOKUP($A104,[1]Hugst!$R$5:$W$9,MATCH(ROUNDUP((O$1)/10,0)*10,[1]Hugst!$R$4:$W$4,0))))</f>
        <v>#REF!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 t="e">
        <f t="shared" ca="1" si="2"/>
        <v>#REF!</v>
      </c>
      <c r="F105" s="168" t="e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#REF!</v>
      </c>
      <c r="G105" s="168" t="e">
        <f ca="1">IF($C105-G$1&lt;År1,0,F104*(1-VLOOKUP($A105,[1]Hugst!$R$5:$W$9,MATCH(ROUNDUP((G$1)/10,0)*10,[1]Hugst!$R$4:$W$4,0))))</f>
        <v>#REF!</v>
      </c>
      <c r="H105" s="168" t="e">
        <f ca="1">IF($C105-H$1&lt;År1,0,G104*(1-VLOOKUP($A105,[1]Hugst!$R$5:$W$9,MATCH(ROUNDUP((H$1)/10,0)*10,[1]Hugst!$R$4:$W$4,0))))</f>
        <v>#REF!</v>
      </c>
      <c r="I105" s="168" t="e">
        <f ca="1">IF($C105-I$1&lt;År1,0,H104*(1-VLOOKUP($A105,[1]Hugst!$R$5:$W$9,MATCH(ROUNDUP((I$1)/10,0)*10,[1]Hugst!$R$4:$W$4,0))))</f>
        <v>#REF!</v>
      </c>
      <c r="J105" s="168" t="e">
        <f ca="1">IF($C105-J$1&lt;År1,0,I104*(1-VLOOKUP($A105,[1]Hugst!$R$5:$W$9,MATCH(ROUNDUP((J$1)/10,0)*10,[1]Hugst!$R$4:$W$4,0))))</f>
        <v>#REF!</v>
      </c>
      <c r="K105" s="168" t="e">
        <f ca="1">IF($C105-K$1&lt;År1,0,J104*(1-VLOOKUP($A105,[1]Hugst!$R$5:$W$9,MATCH(ROUNDUP((K$1)/10,0)*10,[1]Hugst!$R$4:$W$4,0))))</f>
        <v>#REF!</v>
      </c>
      <c r="L105" s="168" t="e">
        <f ca="1">IF($C105-L$1&lt;År1,0,K104*(1-VLOOKUP($A105,[1]Hugst!$R$5:$W$9,MATCH(ROUNDUP((L$1)/10,0)*10,[1]Hugst!$R$4:$W$4,0))))</f>
        <v>#REF!</v>
      </c>
      <c r="M105" s="168" t="e">
        <f ca="1">IF($C105-M$1&lt;År1,0,L104*(1-VLOOKUP($A105,[1]Hugst!$R$5:$W$9,MATCH(ROUNDUP((M$1)/10,0)*10,[1]Hugst!$R$4:$W$4,0))))</f>
        <v>#REF!</v>
      </c>
      <c r="N105" s="168" t="e">
        <f ca="1">IF($C105-N$1&lt;År1,0,M104*(1-VLOOKUP($A105,[1]Hugst!$R$5:$W$9,MATCH(ROUNDUP((N$1)/10,0)*10,[1]Hugst!$R$4:$W$4,0))))</f>
        <v>#REF!</v>
      </c>
      <c r="O105" s="168" t="e">
        <f ca="1">IF($C105-O$1&lt;År1,0,N104*(1-VLOOKUP($A105,[1]Hugst!$R$5:$W$9,MATCH(ROUNDUP((O$1)/10,0)*10,[1]Hugst!$R$4:$W$4,0))))</f>
        <v>#REF!</v>
      </c>
      <c r="P105" s="168" t="e">
        <f ca="1">IF($C105-P$1&lt;År1,0,O104*(1-VLOOKUP($A105,[1]Hugst!$R$5:$W$9,MATCH(ROUNDUP((P$1)/10,0)*10,[1]Hugst!$R$4:$W$4,0))))</f>
        <v>#REF!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 t="e">
        <f t="shared" ca="1" si="2"/>
        <v>#REF!</v>
      </c>
      <c r="F106" s="168" t="e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#REF!</v>
      </c>
      <c r="G106" s="168" t="e">
        <f ca="1">IF($C106-G$1&lt;År1,0,F105*(1-VLOOKUP($A106,[1]Hugst!$R$5:$W$9,MATCH(ROUNDUP((G$1)/10,0)*10,[1]Hugst!$R$4:$W$4,0))))</f>
        <v>#REF!</v>
      </c>
      <c r="H106" s="168" t="e">
        <f ca="1">IF($C106-H$1&lt;År1,0,G105*(1-VLOOKUP($A106,[1]Hugst!$R$5:$W$9,MATCH(ROUNDUP((H$1)/10,0)*10,[1]Hugst!$R$4:$W$4,0))))</f>
        <v>#REF!</v>
      </c>
      <c r="I106" s="168" t="e">
        <f ca="1">IF($C106-I$1&lt;År1,0,H105*(1-VLOOKUP($A106,[1]Hugst!$R$5:$W$9,MATCH(ROUNDUP((I$1)/10,0)*10,[1]Hugst!$R$4:$W$4,0))))</f>
        <v>#REF!</v>
      </c>
      <c r="J106" s="168" t="e">
        <f ca="1">IF($C106-J$1&lt;År1,0,I105*(1-VLOOKUP($A106,[1]Hugst!$R$5:$W$9,MATCH(ROUNDUP((J$1)/10,0)*10,[1]Hugst!$R$4:$W$4,0))))</f>
        <v>#REF!</v>
      </c>
      <c r="K106" s="168" t="e">
        <f ca="1">IF($C106-K$1&lt;År1,0,J105*(1-VLOOKUP($A106,[1]Hugst!$R$5:$W$9,MATCH(ROUNDUP((K$1)/10,0)*10,[1]Hugst!$R$4:$W$4,0))))</f>
        <v>#REF!</v>
      </c>
      <c r="L106" s="168" t="e">
        <f ca="1">IF($C106-L$1&lt;År1,0,K105*(1-VLOOKUP($A106,[1]Hugst!$R$5:$W$9,MATCH(ROUNDUP((L$1)/10,0)*10,[1]Hugst!$R$4:$W$4,0))))</f>
        <v>#REF!</v>
      </c>
      <c r="M106" s="168" t="e">
        <f ca="1">IF($C106-M$1&lt;År1,0,L105*(1-VLOOKUP($A106,[1]Hugst!$R$5:$W$9,MATCH(ROUNDUP((M$1)/10,0)*10,[1]Hugst!$R$4:$W$4,0))))</f>
        <v>#REF!</v>
      </c>
      <c r="N106" s="168" t="e">
        <f ca="1">IF($C106-N$1&lt;År1,0,M105*(1-VLOOKUP($A106,[1]Hugst!$R$5:$W$9,MATCH(ROUNDUP((N$1)/10,0)*10,[1]Hugst!$R$4:$W$4,0))))</f>
        <v>#REF!</v>
      </c>
      <c r="O106" s="168" t="e">
        <f ca="1">IF($C106-O$1&lt;År1,0,N105*(1-VLOOKUP($A106,[1]Hugst!$R$5:$W$9,MATCH(ROUNDUP((O$1)/10,0)*10,[1]Hugst!$R$4:$W$4,0))))</f>
        <v>#REF!</v>
      </c>
      <c r="P106" s="168" t="e">
        <f ca="1">IF($C106-P$1&lt;År1,0,O105*(1-VLOOKUP($A106,[1]Hugst!$R$5:$W$9,MATCH(ROUNDUP((P$1)/10,0)*10,[1]Hugst!$R$4:$W$4,0))))</f>
        <v>#REF!</v>
      </c>
      <c r="Q106" s="168" t="e">
        <f ca="1">IF($C106-Q$1&lt;År1,0,P105*(1-VLOOKUP($A106,[1]Hugst!$R$5:$W$9,MATCH(ROUNDUP((Q$1)/10,0)*10,[1]Hugst!$R$4:$W$4,0))))</f>
        <v>#REF!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 t="e">
        <f t="shared" ca="1" si="2"/>
        <v>#REF!</v>
      </c>
      <c r="F107" s="168" t="e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#REF!</v>
      </c>
      <c r="G107" s="168" t="e">
        <f ca="1">IF($C107-G$1&lt;År1,0,F106*(1-VLOOKUP($A107,[1]Hugst!$R$5:$W$9,MATCH(ROUNDUP((G$1)/10,0)*10,[1]Hugst!$R$4:$W$4,0))))</f>
        <v>#REF!</v>
      </c>
      <c r="H107" s="168" t="e">
        <f ca="1">IF($C107-H$1&lt;År1,0,G106*(1-VLOOKUP($A107,[1]Hugst!$R$5:$W$9,MATCH(ROUNDUP((H$1)/10,0)*10,[1]Hugst!$R$4:$W$4,0))))</f>
        <v>#REF!</v>
      </c>
      <c r="I107" s="168" t="e">
        <f ca="1">IF($C107-I$1&lt;År1,0,H106*(1-VLOOKUP($A107,[1]Hugst!$R$5:$W$9,MATCH(ROUNDUP((I$1)/10,0)*10,[1]Hugst!$R$4:$W$4,0))))</f>
        <v>#REF!</v>
      </c>
      <c r="J107" s="168" t="e">
        <f ca="1">IF($C107-J$1&lt;År1,0,I106*(1-VLOOKUP($A107,[1]Hugst!$R$5:$W$9,MATCH(ROUNDUP((J$1)/10,0)*10,[1]Hugst!$R$4:$W$4,0))))</f>
        <v>#REF!</v>
      </c>
      <c r="K107" s="168" t="e">
        <f ca="1">IF($C107-K$1&lt;År1,0,J106*(1-VLOOKUP($A107,[1]Hugst!$R$5:$W$9,MATCH(ROUNDUP((K$1)/10,0)*10,[1]Hugst!$R$4:$W$4,0))))</f>
        <v>#REF!</v>
      </c>
      <c r="L107" s="168" t="e">
        <f ca="1">IF($C107-L$1&lt;År1,0,K106*(1-VLOOKUP($A107,[1]Hugst!$R$5:$W$9,MATCH(ROUNDUP((L$1)/10,0)*10,[1]Hugst!$R$4:$W$4,0))))</f>
        <v>#REF!</v>
      </c>
      <c r="M107" s="168" t="e">
        <f ca="1">IF($C107-M$1&lt;År1,0,L106*(1-VLOOKUP($A107,[1]Hugst!$R$5:$W$9,MATCH(ROUNDUP((M$1)/10,0)*10,[1]Hugst!$R$4:$W$4,0))))</f>
        <v>#REF!</v>
      </c>
      <c r="N107" s="168" t="e">
        <f ca="1">IF($C107-N$1&lt;År1,0,M106*(1-VLOOKUP($A107,[1]Hugst!$R$5:$W$9,MATCH(ROUNDUP((N$1)/10,0)*10,[1]Hugst!$R$4:$W$4,0))))</f>
        <v>#REF!</v>
      </c>
      <c r="O107" s="168" t="e">
        <f ca="1">IF($C107-O$1&lt;År1,0,N106*(1-VLOOKUP($A107,[1]Hugst!$R$5:$W$9,MATCH(ROUNDUP((O$1)/10,0)*10,[1]Hugst!$R$4:$W$4,0))))</f>
        <v>#REF!</v>
      </c>
      <c r="P107" s="168" t="e">
        <f ca="1">IF($C107-P$1&lt;År1,0,O106*(1-VLOOKUP($A107,[1]Hugst!$R$5:$W$9,MATCH(ROUNDUP((P$1)/10,0)*10,[1]Hugst!$R$4:$W$4,0))))</f>
        <v>#REF!</v>
      </c>
      <c r="Q107" s="168" t="e">
        <f ca="1">IF($C107-Q$1&lt;År1,0,P106*(1-VLOOKUP($A107,[1]Hugst!$R$5:$W$9,MATCH(ROUNDUP((Q$1)/10,0)*10,[1]Hugst!$R$4:$W$4,0))))</f>
        <v>#REF!</v>
      </c>
      <c r="R107" s="168" t="e">
        <f ca="1">IF($C107-R$1&lt;År1,0,Q106*(1-VLOOKUP($A107,[1]Hugst!$R$5:$W$9,MATCH(ROUNDUP((R$1)/10,0)*10,[1]Hugst!$R$4:$W$4,0))))</f>
        <v>#REF!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 t="e">
        <f t="shared" ca="1" si="2"/>
        <v>#REF!</v>
      </c>
      <c r="F108" s="168" t="e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#REF!</v>
      </c>
      <c r="G108" s="168" t="e">
        <f ca="1">IF($C108-G$1&lt;År1,0,F107*(1-VLOOKUP($A108,[1]Hugst!$R$5:$W$9,MATCH(ROUNDUP((G$1)/10,0)*10,[1]Hugst!$R$4:$W$4,0))))</f>
        <v>#REF!</v>
      </c>
      <c r="H108" s="168" t="e">
        <f ca="1">IF($C108-H$1&lt;År1,0,G107*(1-VLOOKUP($A108,[1]Hugst!$R$5:$W$9,MATCH(ROUNDUP((H$1)/10,0)*10,[1]Hugst!$R$4:$W$4,0))))</f>
        <v>#REF!</v>
      </c>
      <c r="I108" s="168" t="e">
        <f ca="1">IF($C108-I$1&lt;År1,0,H107*(1-VLOOKUP($A108,[1]Hugst!$R$5:$W$9,MATCH(ROUNDUP((I$1)/10,0)*10,[1]Hugst!$R$4:$W$4,0))))</f>
        <v>#REF!</v>
      </c>
      <c r="J108" s="168" t="e">
        <f ca="1">IF($C108-J$1&lt;År1,0,I107*(1-VLOOKUP($A108,[1]Hugst!$R$5:$W$9,MATCH(ROUNDUP((J$1)/10,0)*10,[1]Hugst!$R$4:$W$4,0))))</f>
        <v>#REF!</v>
      </c>
      <c r="K108" s="168" t="e">
        <f ca="1">IF($C108-K$1&lt;År1,0,J107*(1-VLOOKUP($A108,[1]Hugst!$R$5:$W$9,MATCH(ROUNDUP((K$1)/10,0)*10,[1]Hugst!$R$4:$W$4,0))))</f>
        <v>#REF!</v>
      </c>
      <c r="L108" s="168" t="e">
        <f ca="1">IF($C108-L$1&lt;År1,0,K107*(1-VLOOKUP($A108,[1]Hugst!$R$5:$W$9,MATCH(ROUNDUP((L$1)/10,0)*10,[1]Hugst!$R$4:$W$4,0))))</f>
        <v>#REF!</v>
      </c>
      <c r="M108" s="168" t="e">
        <f ca="1">IF($C108-M$1&lt;År1,0,L107*(1-VLOOKUP($A108,[1]Hugst!$R$5:$W$9,MATCH(ROUNDUP((M$1)/10,0)*10,[1]Hugst!$R$4:$W$4,0))))</f>
        <v>#REF!</v>
      </c>
      <c r="N108" s="168" t="e">
        <f ca="1">IF($C108-N$1&lt;År1,0,M107*(1-VLOOKUP($A108,[1]Hugst!$R$5:$W$9,MATCH(ROUNDUP((N$1)/10,0)*10,[1]Hugst!$R$4:$W$4,0))))</f>
        <v>#REF!</v>
      </c>
      <c r="O108" s="168" t="e">
        <f ca="1">IF($C108-O$1&lt;År1,0,N107*(1-VLOOKUP($A108,[1]Hugst!$R$5:$W$9,MATCH(ROUNDUP((O$1)/10,0)*10,[1]Hugst!$R$4:$W$4,0))))</f>
        <v>#REF!</v>
      </c>
      <c r="P108" s="168" t="e">
        <f ca="1">IF($C108-P$1&lt;År1,0,O107*(1-VLOOKUP($A108,[1]Hugst!$R$5:$W$9,MATCH(ROUNDUP((P$1)/10,0)*10,[1]Hugst!$R$4:$W$4,0))))</f>
        <v>#REF!</v>
      </c>
      <c r="Q108" s="168" t="e">
        <f ca="1">IF($C108-Q$1&lt;År1,0,P107*(1-VLOOKUP($A108,[1]Hugst!$R$5:$W$9,MATCH(ROUNDUP((Q$1)/10,0)*10,[1]Hugst!$R$4:$W$4,0))))</f>
        <v>#REF!</v>
      </c>
      <c r="R108" s="168" t="e">
        <f ca="1">IF($C108-R$1&lt;År1,0,Q107*(1-VLOOKUP($A108,[1]Hugst!$R$5:$W$9,MATCH(ROUNDUP((R$1)/10,0)*10,[1]Hugst!$R$4:$W$4,0))))</f>
        <v>#REF!</v>
      </c>
      <c r="S108" s="168" t="e">
        <f ca="1">IF($C108-S$1&lt;År1,0,R107*(1-VLOOKUP($A108,[1]Hugst!$R$5:$W$9,MATCH(ROUNDUP((S$1)/10,0)*10,[1]Hugst!$R$4:$W$4,0))))</f>
        <v>#REF!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 t="e">
        <f t="shared" ca="1" si="2"/>
        <v>#REF!</v>
      </c>
      <c r="F109" s="168" t="e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#REF!</v>
      </c>
      <c r="G109" s="168" t="e">
        <f ca="1">IF($C109-G$1&lt;År1,0,F108*(1-VLOOKUP($A109,[1]Hugst!$R$5:$W$9,MATCH(ROUNDUP((G$1)/10,0)*10,[1]Hugst!$R$4:$W$4,0))))</f>
        <v>#REF!</v>
      </c>
      <c r="H109" s="168" t="e">
        <f ca="1">IF($C109-H$1&lt;År1,0,G108*(1-VLOOKUP($A109,[1]Hugst!$R$5:$W$9,MATCH(ROUNDUP((H$1)/10,0)*10,[1]Hugst!$R$4:$W$4,0))))</f>
        <v>#REF!</v>
      </c>
      <c r="I109" s="168" t="e">
        <f ca="1">IF($C109-I$1&lt;År1,0,H108*(1-VLOOKUP($A109,[1]Hugst!$R$5:$W$9,MATCH(ROUNDUP((I$1)/10,0)*10,[1]Hugst!$R$4:$W$4,0))))</f>
        <v>#REF!</v>
      </c>
      <c r="J109" s="168" t="e">
        <f ca="1">IF($C109-J$1&lt;År1,0,I108*(1-VLOOKUP($A109,[1]Hugst!$R$5:$W$9,MATCH(ROUNDUP((J$1)/10,0)*10,[1]Hugst!$R$4:$W$4,0))))</f>
        <v>#REF!</v>
      </c>
      <c r="K109" s="168" t="e">
        <f ca="1">IF($C109-K$1&lt;År1,0,J108*(1-VLOOKUP($A109,[1]Hugst!$R$5:$W$9,MATCH(ROUNDUP((K$1)/10,0)*10,[1]Hugst!$R$4:$W$4,0))))</f>
        <v>#REF!</v>
      </c>
      <c r="L109" s="168" t="e">
        <f ca="1">IF($C109-L$1&lt;År1,0,K108*(1-VLOOKUP($A109,[1]Hugst!$R$5:$W$9,MATCH(ROUNDUP((L$1)/10,0)*10,[1]Hugst!$R$4:$W$4,0))))</f>
        <v>#REF!</v>
      </c>
      <c r="M109" s="168" t="e">
        <f ca="1">IF($C109-M$1&lt;År1,0,L108*(1-VLOOKUP($A109,[1]Hugst!$R$5:$W$9,MATCH(ROUNDUP((M$1)/10,0)*10,[1]Hugst!$R$4:$W$4,0))))</f>
        <v>#REF!</v>
      </c>
      <c r="N109" s="168" t="e">
        <f ca="1">IF($C109-N$1&lt;År1,0,M108*(1-VLOOKUP($A109,[1]Hugst!$R$5:$W$9,MATCH(ROUNDUP((N$1)/10,0)*10,[1]Hugst!$R$4:$W$4,0))))</f>
        <v>#REF!</v>
      </c>
      <c r="O109" s="168" t="e">
        <f ca="1">IF($C109-O$1&lt;År1,0,N108*(1-VLOOKUP($A109,[1]Hugst!$R$5:$W$9,MATCH(ROUNDUP((O$1)/10,0)*10,[1]Hugst!$R$4:$W$4,0))))</f>
        <v>#REF!</v>
      </c>
      <c r="P109" s="168" t="e">
        <f ca="1">IF($C109-P$1&lt;År1,0,O108*(1-VLOOKUP($A109,[1]Hugst!$R$5:$W$9,MATCH(ROUNDUP((P$1)/10,0)*10,[1]Hugst!$R$4:$W$4,0))))</f>
        <v>#REF!</v>
      </c>
      <c r="Q109" s="168" t="e">
        <f ca="1">IF($C109-Q$1&lt;År1,0,P108*(1-VLOOKUP($A109,[1]Hugst!$R$5:$W$9,MATCH(ROUNDUP((Q$1)/10,0)*10,[1]Hugst!$R$4:$W$4,0))))</f>
        <v>#REF!</v>
      </c>
      <c r="R109" s="168" t="e">
        <f ca="1">IF($C109-R$1&lt;År1,0,Q108*(1-VLOOKUP($A109,[1]Hugst!$R$5:$W$9,MATCH(ROUNDUP((R$1)/10,0)*10,[1]Hugst!$R$4:$W$4,0))))</f>
        <v>#REF!</v>
      </c>
      <c r="S109" s="168" t="e">
        <f ca="1">IF($C109-S$1&lt;År1,0,R108*(1-VLOOKUP($A109,[1]Hugst!$R$5:$W$9,MATCH(ROUNDUP((S$1)/10,0)*10,[1]Hugst!$R$4:$W$4,0))))</f>
        <v>#REF!</v>
      </c>
      <c r="T109" s="168" t="e">
        <f ca="1">IF($C109-T$1&lt;År1,0,S108*(1-VLOOKUP($A109,[1]Hugst!$R$5:$W$9,MATCH(ROUNDUP((T$1)/10,0)*10,[1]Hugst!$R$4:$W$4,0))))</f>
        <v>#REF!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 t="e">
        <f t="shared" ca="1" si="2"/>
        <v>#REF!</v>
      </c>
      <c r="F110" s="168" t="e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#REF!</v>
      </c>
      <c r="G110" s="168" t="e">
        <f ca="1">IF($C110-G$1&lt;År1,0,F109*(1-VLOOKUP($A110,[1]Hugst!$R$5:$W$9,MATCH(ROUNDUP((G$1)/10,0)*10,[1]Hugst!$R$4:$W$4,0))))</f>
        <v>#REF!</v>
      </c>
      <c r="H110" s="168" t="e">
        <f ca="1">IF($C110-H$1&lt;År1,0,G109*(1-VLOOKUP($A110,[1]Hugst!$R$5:$W$9,MATCH(ROUNDUP((H$1)/10,0)*10,[1]Hugst!$R$4:$W$4,0))))</f>
        <v>#REF!</v>
      </c>
      <c r="I110" s="168" t="e">
        <f ca="1">IF($C110-I$1&lt;År1,0,H109*(1-VLOOKUP($A110,[1]Hugst!$R$5:$W$9,MATCH(ROUNDUP((I$1)/10,0)*10,[1]Hugst!$R$4:$W$4,0))))</f>
        <v>#REF!</v>
      </c>
      <c r="J110" s="168" t="e">
        <f ca="1">IF($C110-J$1&lt;År1,0,I109*(1-VLOOKUP($A110,[1]Hugst!$R$5:$W$9,MATCH(ROUNDUP((J$1)/10,0)*10,[1]Hugst!$R$4:$W$4,0))))</f>
        <v>#REF!</v>
      </c>
      <c r="K110" s="168" t="e">
        <f ca="1">IF($C110-K$1&lt;År1,0,J109*(1-VLOOKUP($A110,[1]Hugst!$R$5:$W$9,MATCH(ROUNDUP((K$1)/10,0)*10,[1]Hugst!$R$4:$W$4,0))))</f>
        <v>#REF!</v>
      </c>
      <c r="L110" s="168" t="e">
        <f ca="1">IF($C110-L$1&lt;År1,0,K109*(1-VLOOKUP($A110,[1]Hugst!$R$5:$W$9,MATCH(ROUNDUP((L$1)/10,0)*10,[1]Hugst!$R$4:$W$4,0))))</f>
        <v>#REF!</v>
      </c>
      <c r="M110" s="168" t="e">
        <f ca="1">IF($C110-M$1&lt;År1,0,L109*(1-VLOOKUP($A110,[1]Hugst!$R$5:$W$9,MATCH(ROUNDUP((M$1)/10,0)*10,[1]Hugst!$R$4:$W$4,0))))</f>
        <v>#REF!</v>
      </c>
      <c r="N110" s="168" t="e">
        <f ca="1">IF($C110-N$1&lt;År1,0,M109*(1-VLOOKUP($A110,[1]Hugst!$R$5:$W$9,MATCH(ROUNDUP((N$1)/10,0)*10,[1]Hugst!$R$4:$W$4,0))))</f>
        <v>#REF!</v>
      </c>
      <c r="O110" s="168" t="e">
        <f ca="1">IF($C110-O$1&lt;År1,0,N109*(1-VLOOKUP($A110,[1]Hugst!$R$5:$W$9,MATCH(ROUNDUP((O$1)/10,0)*10,[1]Hugst!$R$4:$W$4,0))))</f>
        <v>#REF!</v>
      </c>
      <c r="P110" s="168" t="e">
        <f ca="1">IF($C110-P$1&lt;År1,0,O109*(1-VLOOKUP($A110,[1]Hugst!$R$5:$W$9,MATCH(ROUNDUP((P$1)/10,0)*10,[1]Hugst!$R$4:$W$4,0))))</f>
        <v>#REF!</v>
      </c>
      <c r="Q110" s="168" t="e">
        <f ca="1">IF($C110-Q$1&lt;År1,0,P109*(1-VLOOKUP($A110,[1]Hugst!$R$5:$W$9,MATCH(ROUNDUP((Q$1)/10,0)*10,[1]Hugst!$R$4:$W$4,0))))</f>
        <v>#REF!</v>
      </c>
      <c r="R110" s="168" t="e">
        <f ca="1">IF($C110-R$1&lt;År1,0,Q109*(1-VLOOKUP($A110,[1]Hugst!$R$5:$W$9,MATCH(ROUNDUP((R$1)/10,0)*10,[1]Hugst!$R$4:$W$4,0))))</f>
        <v>#REF!</v>
      </c>
      <c r="S110" s="168" t="e">
        <f ca="1">IF($C110-S$1&lt;År1,0,R109*(1-VLOOKUP($A110,[1]Hugst!$R$5:$W$9,MATCH(ROUNDUP((S$1)/10,0)*10,[1]Hugst!$R$4:$W$4,0))))</f>
        <v>#REF!</v>
      </c>
      <c r="T110" s="168" t="e">
        <f ca="1">IF($C110-T$1&lt;År1,0,S109*(1-VLOOKUP($A110,[1]Hugst!$R$5:$W$9,MATCH(ROUNDUP((T$1)/10,0)*10,[1]Hugst!$R$4:$W$4,0))))</f>
        <v>#REF!</v>
      </c>
      <c r="U110" s="168" t="e">
        <f ca="1">IF($C110-U$1&lt;År1,0,T109*(1-VLOOKUP($A110,[1]Hugst!$R$5:$W$9,MATCH(ROUNDUP((U$1)/10,0)*10,[1]Hugst!$R$4:$W$4,0))))</f>
        <v>#REF!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 t="e">
        <f t="shared" ca="1" si="2"/>
        <v>#REF!</v>
      </c>
      <c r="F111" s="168" t="e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#REF!</v>
      </c>
      <c r="G111" s="168" t="e">
        <f ca="1">IF($C111-G$1&lt;År1,0,F110*(1-VLOOKUP($A111,[1]Hugst!$R$5:$W$9,MATCH(ROUNDUP((G$1)/10,0)*10,[1]Hugst!$R$4:$W$4,0))))</f>
        <v>#REF!</v>
      </c>
      <c r="H111" s="168" t="e">
        <f ca="1">IF($C111-H$1&lt;År1,0,G110*(1-VLOOKUP($A111,[1]Hugst!$R$5:$W$9,MATCH(ROUNDUP((H$1)/10,0)*10,[1]Hugst!$R$4:$W$4,0))))</f>
        <v>#REF!</v>
      </c>
      <c r="I111" s="168" t="e">
        <f ca="1">IF($C111-I$1&lt;År1,0,H110*(1-VLOOKUP($A111,[1]Hugst!$R$5:$W$9,MATCH(ROUNDUP((I$1)/10,0)*10,[1]Hugst!$R$4:$W$4,0))))</f>
        <v>#REF!</v>
      </c>
      <c r="J111" s="168" t="e">
        <f ca="1">IF($C111-J$1&lt;År1,0,I110*(1-VLOOKUP($A111,[1]Hugst!$R$5:$W$9,MATCH(ROUNDUP((J$1)/10,0)*10,[1]Hugst!$R$4:$W$4,0))))</f>
        <v>#REF!</v>
      </c>
      <c r="K111" s="168" t="e">
        <f ca="1">IF($C111-K$1&lt;År1,0,J110*(1-VLOOKUP($A111,[1]Hugst!$R$5:$W$9,MATCH(ROUNDUP((K$1)/10,0)*10,[1]Hugst!$R$4:$W$4,0))))</f>
        <v>#REF!</v>
      </c>
      <c r="L111" s="168" t="e">
        <f ca="1">IF($C111-L$1&lt;År1,0,K110*(1-VLOOKUP($A111,[1]Hugst!$R$5:$W$9,MATCH(ROUNDUP((L$1)/10,0)*10,[1]Hugst!$R$4:$W$4,0))))</f>
        <v>#REF!</v>
      </c>
      <c r="M111" s="168" t="e">
        <f ca="1">IF($C111-M$1&lt;År1,0,L110*(1-VLOOKUP($A111,[1]Hugst!$R$5:$W$9,MATCH(ROUNDUP((M$1)/10,0)*10,[1]Hugst!$R$4:$W$4,0))))</f>
        <v>#REF!</v>
      </c>
      <c r="N111" s="168" t="e">
        <f ca="1">IF($C111-N$1&lt;År1,0,M110*(1-VLOOKUP($A111,[1]Hugst!$R$5:$W$9,MATCH(ROUNDUP((N$1)/10,0)*10,[1]Hugst!$R$4:$W$4,0))))</f>
        <v>#REF!</v>
      </c>
      <c r="O111" s="168" t="e">
        <f ca="1">IF($C111-O$1&lt;År1,0,N110*(1-VLOOKUP($A111,[1]Hugst!$R$5:$W$9,MATCH(ROUNDUP((O$1)/10,0)*10,[1]Hugst!$R$4:$W$4,0))))</f>
        <v>#REF!</v>
      </c>
      <c r="P111" s="168" t="e">
        <f ca="1">IF($C111-P$1&lt;År1,0,O110*(1-VLOOKUP($A111,[1]Hugst!$R$5:$W$9,MATCH(ROUNDUP((P$1)/10,0)*10,[1]Hugst!$R$4:$W$4,0))))</f>
        <v>#REF!</v>
      </c>
      <c r="Q111" s="168" t="e">
        <f ca="1">IF($C111-Q$1&lt;År1,0,P110*(1-VLOOKUP($A111,[1]Hugst!$R$5:$W$9,MATCH(ROUNDUP((Q$1)/10,0)*10,[1]Hugst!$R$4:$W$4,0))))</f>
        <v>#REF!</v>
      </c>
      <c r="R111" s="168" t="e">
        <f ca="1">IF($C111-R$1&lt;År1,0,Q110*(1-VLOOKUP($A111,[1]Hugst!$R$5:$W$9,MATCH(ROUNDUP((R$1)/10,0)*10,[1]Hugst!$R$4:$W$4,0))))</f>
        <v>#REF!</v>
      </c>
      <c r="S111" s="168" t="e">
        <f ca="1">IF($C111-S$1&lt;År1,0,R110*(1-VLOOKUP($A111,[1]Hugst!$R$5:$W$9,MATCH(ROUNDUP((S$1)/10,0)*10,[1]Hugst!$R$4:$W$4,0))))</f>
        <v>#REF!</v>
      </c>
      <c r="T111" s="168" t="e">
        <f ca="1">IF($C111-T$1&lt;År1,0,S110*(1-VLOOKUP($A111,[1]Hugst!$R$5:$W$9,MATCH(ROUNDUP((T$1)/10,0)*10,[1]Hugst!$R$4:$W$4,0))))</f>
        <v>#REF!</v>
      </c>
      <c r="U111" s="168" t="e">
        <f ca="1">IF($C111-U$1&lt;År1,0,T110*(1-VLOOKUP($A111,[1]Hugst!$R$5:$W$9,MATCH(ROUNDUP((U$1)/10,0)*10,[1]Hugst!$R$4:$W$4,0))))</f>
        <v>#REF!</v>
      </c>
      <c r="V111" s="168" t="e">
        <f ca="1">IF($C111-V$1&lt;År1,0,U110*(1-VLOOKUP($A111,[1]Hugst!$R$5:$W$9,MATCH(ROUNDUP((V$1)/10,0)*10,[1]Hugst!$R$4:$W$4,0))))</f>
        <v>#REF!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 t="e">
        <f t="shared" ca="1" si="2"/>
        <v>#REF!</v>
      </c>
      <c r="F112" s="168" t="e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#REF!</v>
      </c>
      <c r="G112" s="168" t="e">
        <f ca="1">IF($C112-G$1&lt;År1,0,F111*(1-VLOOKUP($A112,[1]Hugst!$R$5:$W$9,MATCH(ROUNDUP((G$1)/10,0)*10,[1]Hugst!$R$4:$W$4,0))))</f>
        <v>#REF!</v>
      </c>
      <c r="H112" s="168" t="e">
        <f ca="1">IF($C112-H$1&lt;År1,0,G111*(1-VLOOKUP($A112,[1]Hugst!$R$5:$W$9,MATCH(ROUNDUP((H$1)/10,0)*10,[1]Hugst!$R$4:$W$4,0))))</f>
        <v>#REF!</v>
      </c>
      <c r="I112" s="168" t="e">
        <f ca="1">IF($C112-I$1&lt;År1,0,H111*(1-VLOOKUP($A112,[1]Hugst!$R$5:$W$9,MATCH(ROUNDUP((I$1)/10,0)*10,[1]Hugst!$R$4:$W$4,0))))</f>
        <v>#REF!</v>
      </c>
      <c r="J112" s="168" t="e">
        <f ca="1">IF($C112-J$1&lt;År1,0,I111*(1-VLOOKUP($A112,[1]Hugst!$R$5:$W$9,MATCH(ROUNDUP((J$1)/10,0)*10,[1]Hugst!$R$4:$W$4,0))))</f>
        <v>#REF!</v>
      </c>
      <c r="K112" s="168" t="e">
        <f ca="1">IF($C112-K$1&lt;År1,0,J111*(1-VLOOKUP($A112,[1]Hugst!$R$5:$W$9,MATCH(ROUNDUP((K$1)/10,0)*10,[1]Hugst!$R$4:$W$4,0))))</f>
        <v>#REF!</v>
      </c>
      <c r="L112" s="168" t="e">
        <f ca="1">IF($C112-L$1&lt;År1,0,K111*(1-VLOOKUP($A112,[1]Hugst!$R$5:$W$9,MATCH(ROUNDUP((L$1)/10,0)*10,[1]Hugst!$R$4:$W$4,0))))</f>
        <v>#REF!</v>
      </c>
      <c r="M112" s="168" t="e">
        <f ca="1">IF($C112-M$1&lt;År1,0,L111*(1-VLOOKUP($A112,[1]Hugst!$R$5:$W$9,MATCH(ROUNDUP((M$1)/10,0)*10,[1]Hugst!$R$4:$W$4,0))))</f>
        <v>#REF!</v>
      </c>
      <c r="N112" s="168" t="e">
        <f ca="1">IF($C112-N$1&lt;År1,0,M111*(1-VLOOKUP($A112,[1]Hugst!$R$5:$W$9,MATCH(ROUNDUP((N$1)/10,0)*10,[1]Hugst!$R$4:$W$4,0))))</f>
        <v>#REF!</v>
      </c>
      <c r="O112" s="168" t="e">
        <f ca="1">IF($C112-O$1&lt;År1,0,N111*(1-VLOOKUP($A112,[1]Hugst!$R$5:$W$9,MATCH(ROUNDUP((O$1)/10,0)*10,[1]Hugst!$R$4:$W$4,0))))</f>
        <v>#REF!</v>
      </c>
      <c r="P112" s="168" t="e">
        <f ca="1">IF($C112-P$1&lt;År1,0,O111*(1-VLOOKUP($A112,[1]Hugst!$R$5:$W$9,MATCH(ROUNDUP((P$1)/10,0)*10,[1]Hugst!$R$4:$W$4,0))))</f>
        <v>#REF!</v>
      </c>
      <c r="Q112" s="168" t="e">
        <f ca="1">IF($C112-Q$1&lt;År1,0,P111*(1-VLOOKUP($A112,[1]Hugst!$R$5:$W$9,MATCH(ROUNDUP((Q$1)/10,0)*10,[1]Hugst!$R$4:$W$4,0))))</f>
        <v>#REF!</v>
      </c>
      <c r="R112" s="168" t="e">
        <f ca="1">IF($C112-R$1&lt;År1,0,Q111*(1-VLOOKUP($A112,[1]Hugst!$R$5:$W$9,MATCH(ROUNDUP((R$1)/10,0)*10,[1]Hugst!$R$4:$W$4,0))))</f>
        <v>#REF!</v>
      </c>
      <c r="S112" s="168" t="e">
        <f ca="1">IF($C112-S$1&lt;År1,0,R111*(1-VLOOKUP($A112,[1]Hugst!$R$5:$W$9,MATCH(ROUNDUP((S$1)/10,0)*10,[1]Hugst!$R$4:$W$4,0))))</f>
        <v>#REF!</v>
      </c>
      <c r="T112" s="168" t="e">
        <f ca="1">IF($C112-T$1&lt;År1,0,S111*(1-VLOOKUP($A112,[1]Hugst!$R$5:$W$9,MATCH(ROUNDUP((T$1)/10,0)*10,[1]Hugst!$R$4:$W$4,0))))</f>
        <v>#REF!</v>
      </c>
      <c r="U112" s="168" t="e">
        <f ca="1">IF($C112-U$1&lt;År1,0,T111*(1-VLOOKUP($A112,[1]Hugst!$R$5:$W$9,MATCH(ROUNDUP((U$1)/10,0)*10,[1]Hugst!$R$4:$W$4,0))))</f>
        <v>#REF!</v>
      </c>
      <c r="V112" s="168" t="e">
        <f ca="1">IF($C112-V$1&lt;År1,0,U111*(1-VLOOKUP($A112,[1]Hugst!$R$5:$W$9,MATCH(ROUNDUP((V$1)/10,0)*10,[1]Hugst!$R$4:$W$4,0))))</f>
        <v>#REF!</v>
      </c>
      <c r="W112" s="168" t="e">
        <f ca="1">IF($C112-W$1&lt;År1,0,V111*(1-VLOOKUP($A112,[1]Hugst!$R$5:$W$9,MATCH(ROUNDUP((W$1)/10,0)*10,[1]Hugst!$R$4:$W$4,0))))</f>
        <v>#REF!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 t="e">
        <f t="shared" ca="1" si="2"/>
        <v>#REF!</v>
      </c>
      <c r="F113" s="168" t="e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#REF!</v>
      </c>
      <c r="G113" s="168" t="e">
        <f ca="1">IF($C113-G$1&lt;År1,0,F112*(1-VLOOKUP($A113,[1]Hugst!$R$5:$W$9,MATCH(ROUNDUP((G$1)/10,0)*10,[1]Hugst!$R$4:$W$4,0))))</f>
        <v>#REF!</v>
      </c>
      <c r="H113" s="168" t="e">
        <f ca="1">IF($C113-H$1&lt;År1,0,G112*(1-VLOOKUP($A113,[1]Hugst!$R$5:$W$9,MATCH(ROUNDUP((H$1)/10,0)*10,[1]Hugst!$R$4:$W$4,0))))</f>
        <v>#REF!</v>
      </c>
      <c r="I113" s="168" t="e">
        <f ca="1">IF($C113-I$1&lt;År1,0,H112*(1-VLOOKUP($A113,[1]Hugst!$R$5:$W$9,MATCH(ROUNDUP((I$1)/10,0)*10,[1]Hugst!$R$4:$W$4,0))))</f>
        <v>#REF!</v>
      </c>
      <c r="J113" s="168" t="e">
        <f ca="1">IF($C113-J$1&lt;År1,0,I112*(1-VLOOKUP($A113,[1]Hugst!$R$5:$W$9,MATCH(ROUNDUP((J$1)/10,0)*10,[1]Hugst!$R$4:$W$4,0))))</f>
        <v>#REF!</v>
      </c>
      <c r="K113" s="168" t="e">
        <f ca="1">IF($C113-K$1&lt;År1,0,J112*(1-VLOOKUP($A113,[1]Hugst!$R$5:$W$9,MATCH(ROUNDUP((K$1)/10,0)*10,[1]Hugst!$R$4:$W$4,0))))</f>
        <v>#REF!</v>
      </c>
      <c r="L113" s="168" t="e">
        <f ca="1">IF($C113-L$1&lt;År1,0,K112*(1-VLOOKUP($A113,[1]Hugst!$R$5:$W$9,MATCH(ROUNDUP((L$1)/10,0)*10,[1]Hugst!$R$4:$W$4,0))))</f>
        <v>#REF!</v>
      </c>
      <c r="M113" s="168" t="e">
        <f ca="1">IF($C113-M$1&lt;År1,0,L112*(1-VLOOKUP($A113,[1]Hugst!$R$5:$W$9,MATCH(ROUNDUP((M$1)/10,0)*10,[1]Hugst!$R$4:$W$4,0))))</f>
        <v>#REF!</v>
      </c>
      <c r="N113" s="168" t="e">
        <f ca="1">IF($C113-N$1&lt;År1,0,M112*(1-VLOOKUP($A113,[1]Hugst!$R$5:$W$9,MATCH(ROUNDUP((N$1)/10,0)*10,[1]Hugst!$R$4:$W$4,0))))</f>
        <v>#REF!</v>
      </c>
      <c r="O113" s="168" t="e">
        <f ca="1">IF($C113-O$1&lt;År1,0,N112*(1-VLOOKUP($A113,[1]Hugst!$R$5:$W$9,MATCH(ROUNDUP((O$1)/10,0)*10,[1]Hugst!$R$4:$W$4,0))))</f>
        <v>#REF!</v>
      </c>
      <c r="P113" s="168" t="e">
        <f ca="1">IF($C113-P$1&lt;År1,0,O112*(1-VLOOKUP($A113,[1]Hugst!$R$5:$W$9,MATCH(ROUNDUP((P$1)/10,0)*10,[1]Hugst!$R$4:$W$4,0))))</f>
        <v>#REF!</v>
      </c>
      <c r="Q113" s="168" t="e">
        <f ca="1">IF($C113-Q$1&lt;År1,0,P112*(1-VLOOKUP($A113,[1]Hugst!$R$5:$W$9,MATCH(ROUNDUP((Q$1)/10,0)*10,[1]Hugst!$R$4:$W$4,0))))</f>
        <v>#REF!</v>
      </c>
      <c r="R113" s="168" t="e">
        <f ca="1">IF($C113-R$1&lt;År1,0,Q112*(1-VLOOKUP($A113,[1]Hugst!$R$5:$W$9,MATCH(ROUNDUP((R$1)/10,0)*10,[1]Hugst!$R$4:$W$4,0))))</f>
        <v>#REF!</v>
      </c>
      <c r="S113" s="168" t="e">
        <f ca="1">IF($C113-S$1&lt;År1,0,R112*(1-VLOOKUP($A113,[1]Hugst!$R$5:$W$9,MATCH(ROUNDUP((S$1)/10,0)*10,[1]Hugst!$R$4:$W$4,0))))</f>
        <v>#REF!</v>
      </c>
      <c r="T113" s="168" t="e">
        <f ca="1">IF($C113-T$1&lt;År1,0,S112*(1-VLOOKUP($A113,[1]Hugst!$R$5:$W$9,MATCH(ROUNDUP((T$1)/10,0)*10,[1]Hugst!$R$4:$W$4,0))))</f>
        <v>#REF!</v>
      </c>
      <c r="U113" s="168" t="e">
        <f ca="1">IF($C113-U$1&lt;År1,0,T112*(1-VLOOKUP($A113,[1]Hugst!$R$5:$W$9,MATCH(ROUNDUP((U$1)/10,0)*10,[1]Hugst!$R$4:$W$4,0))))</f>
        <v>#REF!</v>
      </c>
      <c r="V113" s="168" t="e">
        <f ca="1">IF($C113-V$1&lt;År1,0,U112*(1-VLOOKUP($A113,[1]Hugst!$R$5:$W$9,MATCH(ROUNDUP((V$1)/10,0)*10,[1]Hugst!$R$4:$W$4,0))))</f>
        <v>#REF!</v>
      </c>
      <c r="W113" s="168" t="e">
        <f ca="1">IF($C113-W$1&lt;År1,0,V112*(1-VLOOKUP($A113,[1]Hugst!$R$5:$W$9,MATCH(ROUNDUP((W$1)/10,0)*10,[1]Hugst!$R$4:$W$4,0))))</f>
        <v>#REF!</v>
      </c>
      <c r="X113" s="168" t="e">
        <f ca="1">IF($C113-X$1&lt;År1,0,W112*(1-VLOOKUP($A113,[1]Hugst!$R$5:$W$9,MATCH(ROUNDUP((X$1)/10,0)*10,[1]Hugst!$R$4:$W$4,0))))</f>
        <v>#REF!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 t="e">
        <f t="shared" ca="1" si="2"/>
        <v>#REF!</v>
      </c>
      <c r="F114" s="168" t="e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#REF!</v>
      </c>
      <c r="G114" s="168" t="e">
        <f ca="1">IF($C114-G$1&lt;År1,0,F113*(1-VLOOKUP($A114,[1]Hugst!$R$5:$W$9,MATCH(ROUNDUP((G$1)/10,0)*10,[1]Hugst!$R$4:$W$4,0))))</f>
        <v>#REF!</v>
      </c>
      <c r="H114" s="168" t="e">
        <f ca="1">IF($C114-H$1&lt;År1,0,G113*(1-VLOOKUP($A114,[1]Hugst!$R$5:$W$9,MATCH(ROUNDUP((H$1)/10,0)*10,[1]Hugst!$R$4:$W$4,0))))</f>
        <v>#REF!</v>
      </c>
      <c r="I114" s="168" t="e">
        <f ca="1">IF($C114-I$1&lt;År1,0,H113*(1-VLOOKUP($A114,[1]Hugst!$R$5:$W$9,MATCH(ROUNDUP((I$1)/10,0)*10,[1]Hugst!$R$4:$W$4,0))))</f>
        <v>#REF!</v>
      </c>
      <c r="J114" s="168" t="e">
        <f ca="1">IF($C114-J$1&lt;År1,0,I113*(1-VLOOKUP($A114,[1]Hugst!$R$5:$W$9,MATCH(ROUNDUP((J$1)/10,0)*10,[1]Hugst!$R$4:$W$4,0))))</f>
        <v>#REF!</v>
      </c>
      <c r="K114" s="168" t="e">
        <f ca="1">IF($C114-K$1&lt;År1,0,J113*(1-VLOOKUP($A114,[1]Hugst!$R$5:$W$9,MATCH(ROUNDUP((K$1)/10,0)*10,[1]Hugst!$R$4:$W$4,0))))</f>
        <v>#REF!</v>
      </c>
      <c r="L114" s="168" t="e">
        <f ca="1">IF($C114-L$1&lt;År1,0,K113*(1-VLOOKUP($A114,[1]Hugst!$R$5:$W$9,MATCH(ROUNDUP((L$1)/10,0)*10,[1]Hugst!$R$4:$W$4,0))))</f>
        <v>#REF!</v>
      </c>
      <c r="M114" s="168" t="e">
        <f ca="1">IF($C114-M$1&lt;År1,0,L113*(1-VLOOKUP($A114,[1]Hugst!$R$5:$W$9,MATCH(ROUNDUP((M$1)/10,0)*10,[1]Hugst!$R$4:$W$4,0))))</f>
        <v>#REF!</v>
      </c>
      <c r="N114" s="168" t="e">
        <f ca="1">IF($C114-N$1&lt;År1,0,M113*(1-VLOOKUP($A114,[1]Hugst!$R$5:$W$9,MATCH(ROUNDUP((N$1)/10,0)*10,[1]Hugst!$R$4:$W$4,0))))</f>
        <v>#REF!</v>
      </c>
      <c r="O114" s="168" t="e">
        <f ca="1">IF($C114-O$1&lt;År1,0,N113*(1-VLOOKUP($A114,[1]Hugst!$R$5:$W$9,MATCH(ROUNDUP((O$1)/10,0)*10,[1]Hugst!$R$4:$W$4,0))))</f>
        <v>#REF!</v>
      </c>
      <c r="P114" s="168" t="e">
        <f ca="1">IF($C114-P$1&lt;År1,0,O113*(1-VLOOKUP($A114,[1]Hugst!$R$5:$W$9,MATCH(ROUNDUP((P$1)/10,0)*10,[1]Hugst!$R$4:$W$4,0))))</f>
        <v>#REF!</v>
      </c>
      <c r="Q114" s="168" t="e">
        <f ca="1">IF($C114-Q$1&lt;År1,0,P113*(1-VLOOKUP($A114,[1]Hugst!$R$5:$W$9,MATCH(ROUNDUP((Q$1)/10,0)*10,[1]Hugst!$R$4:$W$4,0))))</f>
        <v>#REF!</v>
      </c>
      <c r="R114" s="168" t="e">
        <f ca="1">IF($C114-R$1&lt;År1,0,Q113*(1-VLOOKUP($A114,[1]Hugst!$R$5:$W$9,MATCH(ROUNDUP((R$1)/10,0)*10,[1]Hugst!$R$4:$W$4,0))))</f>
        <v>#REF!</v>
      </c>
      <c r="S114" s="168" t="e">
        <f ca="1">IF($C114-S$1&lt;År1,0,R113*(1-VLOOKUP($A114,[1]Hugst!$R$5:$W$9,MATCH(ROUNDUP((S$1)/10,0)*10,[1]Hugst!$R$4:$W$4,0))))</f>
        <v>#REF!</v>
      </c>
      <c r="T114" s="168" t="e">
        <f ca="1">IF($C114-T$1&lt;År1,0,S113*(1-VLOOKUP($A114,[1]Hugst!$R$5:$W$9,MATCH(ROUNDUP((T$1)/10,0)*10,[1]Hugst!$R$4:$W$4,0))))</f>
        <v>#REF!</v>
      </c>
      <c r="U114" s="168" t="e">
        <f ca="1">IF($C114-U$1&lt;År1,0,T113*(1-VLOOKUP($A114,[1]Hugst!$R$5:$W$9,MATCH(ROUNDUP((U$1)/10,0)*10,[1]Hugst!$R$4:$W$4,0))))</f>
        <v>#REF!</v>
      </c>
      <c r="V114" s="168" t="e">
        <f ca="1">IF($C114-V$1&lt;År1,0,U113*(1-VLOOKUP($A114,[1]Hugst!$R$5:$W$9,MATCH(ROUNDUP((V$1)/10,0)*10,[1]Hugst!$R$4:$W$4,0))))</f>
        <v>#REF!</v>
      </c>
      <c r="W114" s="168" t="e">
        <f ca="1">IF($C114-W$1&lt;År1,0,V113*(1-VLOOKUP($A114,[1]Hugst!$R$5:$W$9,MATCH(ROUNDUP((W$1)/10,0)*10,[1]Hugst!$R$4:$W$4,0))))</f>
        <v>#REF!</v>
      </c>
      <c r="X114" s="168" t="e">
        <f ca="1">IF($C114-X$1&lt;År1,0,W113*(1-VLOOKUP($A114,[1]Hugst!$R$5:$W$9,MATCH(ROUNDUP((X$1)/10,0)*10,[1]Hugst!$R$4:$W$4,0))))</f>
        <v>#REF!</v>
      </c>
      <c r="Y114" s="168" t="e">
        <f ca="1">IF($C114-Y$1&lt;År1,0,X113*(1-VLOOKUP($A114,[1]Hugst!$R$5:$W$9,MATCH(ROUNDUP((Y$1)/10,0)*10,[1]Hugst!$R$4:$W$4,0))))</f>
        <v>#REF!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 t="e">
        <f t="shared" ca="1" si="2"/>
        <v>#REF!</v>
      </c>
      <c r="F115" s="168" t="e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#REF!</v>
      </c>
      <c r="G115" s="168" t="e">
        <f ca="1">IF($C115-G$1&lt;År1,0,F114*(1-VLOOKUP($A115,[1]Hugst!$R$5:$W$9,MATCH(ROUNDUP((G$1)/10,0)*10,[1]Hugst!$R$4:$W$4,0))))</f>
        <v>#REF!</v>
      </c>
      <c r="H115" s="168" t="e">
        <f ca="1">IF($C115-H$1&lt;År1,0,G114*(1-VLOOKUP($A115,[1]Hugst!$R$5:$W$9,MATCH(ROUNDUP((H$1)/10,0)*10,[1]Hugst!$R$4:$W$4,0))))</f>
        <v>#REF!</v>
      </c>
      <c r="I115" s="168" t="e">
        <f ca="1">IF($C115-I$1&lt;År1,0,H114*(1-VLOOKUP($A115,[1]Hugst!$R$5:$W$9,MATCH(ROUNDUP((I$1)/10,0)*10,[1]Hugst!$R$4:$W$4,0))))</f>
        <v>#REF!</v>
      </c>
      <c r="J115" s="168" t="e">
        <f ca="1">IF($C115-J$1&lt;År1,0,I114*(1-VLOOKUP($A115,[1]Hugst!$R$5:$W$9,MATCH(ROUNDUP((J$1)/10,0)*10,[1]Hugst!$R$4:$W$4,0))))</f>
        <v>#REF!</v>
      </c>
      <c r="K115" s="168" t="e">
        <f ca="1">IF($C115-K$1&lt;År1,0,J114*(1-VLOOKUP($A115,[1]Hugst!$R$5:$W$9,MATCH(ROUNDUP((K$1)/10,0)*10,[1]Hugst!$R$4:$W$4,0))))</f>
        <v>#REF!</v>
      </c>
      <c r="L115" s="168" t="e">
        <f ca="1">IF($C115-L$1&lt;År1,0,K114*(1-VLOOKUP($A115,[1]Hugst!$R$5:$W$9,MATCH(ROUNDUP((L$1)/10,0)*10,[1]Hugst!$R$4:$W$4,0))))</f>
        <v>#REF!</v>
      </c>
      <c r="M115" s="168" t="e">
        <f ca="1">IF($C115-M$1&lt;År1,0,L114*(1-VLOOKUP($A115,[1]Hugst!$R$5:$W$9,MATCH(ROUNDUP((M$1)/10,0)*10,[1]Hugst!$R$4:$W$4,0))))</f>
        <v>#REF!</v>
      </c>
      <c r="N115" s="168" t="e">
        <f ca="1">IF($C115-N$1&lt;År1,0,M114*(1-VLOOKUP($A115,[1]Hugst!$R$5:$W$9,MATCH(ROUNDUP((N$1)/10,0)*10,[1]Hugst!$R$4:$W$4,0))))</f>
        <v>#REF!</v>
      </c>
      <c r="O115" s="168" t="e">
        <f ca="1">IF($C115-O$1&lt;År1,0,N114*(1-VLOOKUP($A115,[1]Hugst!$R$5:$W$9,MATCH(ROUNDUP((O$1)/10,0)*10,[1]Hugst!$R$4:$W$4,0))))</f>
        <v>#REF!</v>
      </c>
      <c r="P115" s="168" t="e">
        <f ca="1">IF($C115-P$1&lt;År1,0,O114*(1-VLOOKUP($A115,[1]Hugst!$R$5:$W$9,MATCH(ROUNDUP((P$1)/10,0)*10,[1]Hugst!$R$4:$W$4,0))))</f>
        <v>#REF!</v>
      </c>
      <c r="Q115" s="168" t="e">
        <f ca="1">IF($C115-Q$1&lt;År1,0,P114*(1-VLOOKUP($A115,[1]Hugst!$R$5:$W$9,MATCH(ROUNDUP((Q$1)/10,0)*10,[1]Hugst!$R$4:$W$4,0))))</f>
        <v>#REF!</v>
      </c>
      <c r="R115" s="168" t="e">
        <f ca="1">IF($C115-R$1&lt;År1,0,Q114*(1-VLOOKUP($A115,[1]Hugst!$R$5:$W$9,MATCH(ROUNDUP((R$1)/10,0)*10,[1]Hugst!$R$4:$W$4,0))))</f>
        <v>#REF!</v>
      </c>
      <c r="S115" s="168" t="e">
        <f ca="1">IF($C115-S$1&lt;År1,0,R114*(1-VLOOKUP($A115,[1]Hugst!$R$5:$W$9,MATCH(ROUNDUP((S$1)/10,0)*10,[1]Hugst!$R$4:$W$4,0))))</f>
        <v>#REF!</v>
      </c>
      <c r="T115" s="168" t="e">
        <f ca="1">IF($C115-T$1&lt;År1,0,S114*(1-VLOOKUP($A115,[1]Hugst!$R$5:$W$9,MATCH(ROUNDUP((T$1)/10,0)*10,[1]Hugst!$R$4:$W$4,0))))</f>
        <v>#REF!</v>
      </c>
      <c r="U115" s="168" t="e">
        <f ca="1">IF($C115-U$1&lt;År1,0,T114*(1-VLOOKUP($A115,[1]Hugst!$R$5:$W$9,MATCH(ROUNDUP((U$1)/10,0)*10,[1]Hugst!$R$4:$W$4,0))))</f>
        <v>#REF!</v>
      </c>
      <c r="V115" s="168" t="e">
        <f ca="1">IF($C115-V$1&lt;År1,0,U114*(1-VLOOKUP($A115,[1]Hugst!$R$5:$W$9,MATCH(ROUNDUP((V$1)/10,0)*10,[1]Hugst!$R$4:$W$4,0))))</f>
        <v>#REF!</v>
      </c>
      <c r="W115" s="168" t="e">
        <f ca="1">IF($C115-W$1&lt;År1,0,V114*(1-VLOOKUP($A115,[1]Hugst!$R$5:$W$9,MATCH(ROUNDUP((W$1)/10,0)*10,[1]Hugst!$R$4:$W$4,0))))</f>
        <v>#REF!</v>
      </c>
      <c r="X115" s="168" t="e">
        <f ca="1">IF($C115-X$1&lt;År1,0,W114*(1-VLOOKUP($A115,[1]Hugst!$R$5:$W$9,MATCH(ROUNDUP((X$1)/10,0)*10,[1]Hugst!$R$4:$W$4,0))))</f>
        <v>#REF!</v>
      </c>
      <c r="Y115" s="168" t="e">
        <f ca="1">IF($C115-Y$1&lt;År1,0,X114*(1-VLOOKUP($A115,[1]Hugst!$R$5:$W$9,MATCH(ROUNDUP((Y$1)/10,0)*10,[1]Hugst!$R$4:$W$4,0))))</f>
        <v>#REF!</v>
      </c>
      <c r="Z115" s="168" t="e">
        <f ca="1">IF($C115-Z$1&lt;År1,0,Y114*(1-VLOOKUP($A115,[1]Hugst!$R$5:$W$9,MATCH(ROUNDUP((Z$1)/10,0)*10,[1]Hugst!$R$4:$W$4,0))))</f>
        <v>#REF!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 t="e">
        <f t="shared" ca="1" si="2"/>
        <v>#REF!</v>
      </c>
      <c r="F116" s="168" t="e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#REF!</v>
      </c>
      <c r="G116" s="168" t="e">
        <f ca="1">IF($C116-G$1&lt;År1,0,F115*(1-VLOOKUP($A116,[1]Hugst!$R$5:$W$9,MATCH(ROUNDUP((G$1)/10,0)*10,[1]Hugst!$R$4:$W$4,0))))</f>
        <v>#REF!</v>
      </c>
      <c r="H116" s="168" t="e">
        <f ca="1">IF($C116-H$1&lt;År1,0,G115*(1-VLOOKUP($A116,[1]Hugst!$R$5:$W$9,MATCH(ROUNDUP((H$1)/10,0)*10,[1]Hugst!$R$4:$W$4,0))))</f>
        <v>#REF!</v>
      </c>
      <c r="I116" s="168" t="e">
        <f ca="1">IF($C116-I$1&lt;År1,0,H115*(1-VLOOKUP($A116,[1]Hugst!$R$5:$W$9,MATCH(ROUNDUP((I$1)/10,0)*10,[1]Hugst!$R$4:$W$4,0))))</f>
        <v>#REF!</v>
      </c>
      <c r="J116" s="168" t="e">
        <f ca="1">IF($C116-J$1&lt;År1,0,I115*(1-VLOOKUP($A116,[1]Hugst!$R$5:$W$9,MATCH(ROUNDUP((J$1)/10,0)*10,[1]Hugst!$R$4:$W$4,0))))</f>
        <v>#REF!</v>
      </c>
      <c r="K116" s="168" t="e">
        <f ca="1">IF($C116-K$1&lt;År1,0,J115*(1-VLOOKUP($A116,[1]Hugst!$R$5:$W$9,MATCH(ROUNDUP((K$1)/10,0)*10,[1]Hugst!$R$4:$W$4,0))))</f>
        <v>#REF!</v>
      </c>
      <c r="L116" s="168" t="e">
        <f ca="1">IF($C116-L$1&lt;År1,0,K115*(1-VLOOKUP($A116,[1]Hugst!$R$5:$W$9,MATCH(ROUNDUP((L$1)/10,0)*10,[1]Hugst!$R$4:$W$4,0))))</f>
        <v>#REF!</v>
      </c>
      <c r="M116" s="168" t="e">
        <f ca="1">IF($C116-M$1&lt;År1,0,L115*(1-VLOOKUP($A116,[1]Hugst!$R$5:$W$9,MATCH(ROUNDUP((M$1)/10,0)*10,[1]Hugst!$R$4:$W$4,0))))</f>
        <v>#REF!</v>
      </c>
      <c r="N116" s="168" t="e">
        <f ca="1">IF($C116-N$1&lt;År1,0,M115*(1-VLOOKUP($A116,[1]Hugst!$R$5:$W$9,MATCH(ROUNDUP((N$1)/10,0)*10,[1]Hugst!$R$4:$W$4,0))))</f>
        <v>#REF!</v>
      </c>
      <c r="O116" s="168" t="e">
        <f ca="1">IF($C116-O$1&lt;År1,0,N115*(1-VLOOKUP($A116,[1]Hugst!$R$5:$W$9,MATCH(ROUNDUP((O$1)/10,0)*10,[1]Hugst!$R$4:$W$4,0))))</f>
        <v>#REF!</v>
      </c>
      <c r="P116" s="168" t="e">
        <f ca="1">IF($C116-P$1&lt;År1,0,O115*(1-VLOOKUP($A116,[1]Hugst!$R$5:$W$9,MATCH(ROUNDUP((P$1)/10,0)*10,[1]Hugst!$R$4:$W$4,0))))</f>
        <v>#REF!</v>
      </c>
      <c r="Q116" s="168" t="e">
        <f ca="1">IF($C116-Q$1&lt;År1,0,P115*(1-VLOOKUP($A116,[1]Hugst!$R$5:$W$9,MATCH(ROUNDUP((Q$1)/10,0)*10,[1]Hugst!$R$4:$W$4,0))))</f>
        <v>#REF!</v>
      </c>
      <c r="R116" s="168" t="e">
        <f ca="1">IF($C116-R$1&lt;År1,0,Q115*(1-VLOOKUP($A116,[1]Hugst!$R$5:$W$9,MATCH(ROUNDUP((R$1)/10,0)*10,[1]Hugst!$R$4:$W$4,0))))</f>
        <v>#REF!</v>
      </c>
      <c r="S116" s="168" t="e">
        <f ca="1">IF($C116-S$1&lt;År1,0,R115*(1-VLOOKUP($A116,[1]Hugst!$R$5:$W$9,MATCH(ROUNDUP((S$1)/10,0)*10,[1]Hugst!$R$4:$W$4,0))))</f>
        <v>#REF!</v>
      </c>
      <c r="T116" s="168" t="e">
        <f ca="1">IF($C116-T$1&lt;År1,0,S115*(1-VLOOKUP($A116,[1]Hugst!$R$5:$W$9,MATCH(ROUNDUP((T$1)/10,0)*10,[1]Hugst!$R$4:$W$4,0))))</f>
        <v>#REF!</v>
      </c>
      <c r="U116" s="168" t="e">
        <f ca="1">IF($C116-U$1&lt;År1,0,T115*(1-VLOOKUP($A116,[1]Hugst!$R$5:$W$9,MATCH(ROUNDUP((U$1)/10,0)*10,[1]Hugst!$R$4:$W$4,0))))</f>
        <v>#REF!</v>
      </c>
      <c r="V116" s="168" t="e">
        <f ca="1">IF($C116-V$1&lt;År1,0,U115*(1-VLOOKUP($A116,[1]Hugst!$R$5:$W$9,MATCH(ROUNDUP((V$1)/10,0)*10,[1]Hugst!$R$4:$W$4,0))))</f>
        <v>#REF!</v>
      </c>
      <c r="W116" s="168" t="e">
        <f ca="1">IF($C116-W$1&lt;År1,0,V115*(1-VLOOKUP($A116,[1]Hugst!$R$5:$W$9,MATCH(ROUNDUP((W$1)/10,0)*10,[1]Hugst!$R$4:$W$4,0))))</f>
        <v>#REF!</v>
      </c>
      <c r="X116" s="168" t="e">
        <f ca="1">IF($C116-X$1&lt;År1,0,W115*(1-VLOOKUP($A116,[1]Hugst!$R$5:$W$9,MATCH(ROUNDUP((X$1)/10,0)*10,[1]Hugst!$R$4:$W$4,0))))</f>
        <v>#REF!</v>
      </c>
      <c r="Y116" s="168" t="e">
        <f ca="1">IF($C116-Y$1&lt;År1,0,X115*(1-VLOOKUP($A116,[1]Hugst!$R$5:$W$9,MATCH(ROUNDUP((Y$1)/10,0)*10,[1]Hugst!$R$4:$W$4,0))))</f>
        <v>#REF!</v>
      </c>
      <c r="Z116" s="168" t="e">
        <f ca="1">IF($C116-Z$1&lt;År1,0,Y115*(1-VLOOKUP($A116,[1]Hugst!$R$5:$W$9,MATCH(ROUNDUP((Z$1)/10,0)*10,[1]Hugst!$R$4:$W$4,0))))</f>
        <v>#REF!</v>
      </c>
      <c r="AA116" s="168" t="e">
        <f ca="1">IF($C116-AA$1&lt;År1,0,Z115*(1-VLOOKUP($A116,[1]Hugst!$R$5:$W$9,MATCH(ROUNDUP((AA$1)/10,0)*10,[1]Hugst!$R$4:$W$4,0))))</f>
        <v>#REF!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 t="e">
        <f t="shared" ca="1" si="2"/>
        <v>#REF!</v>
      </c>
      <c r="F117" s="168" t="e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#REF!</v>
      </c>
      <c r="G117" s="168" t="e">
        <f ca="1">IF($C117-G$1&lt;År1,0,F116*(1-VLOOKUP($A117,[1]Hugst!$R$5:$W$9,MATCH(ROUNDUP((G$1)/10,0)*10,[1]Hugst!$R$4:$W$4,0))))</f>
        <v>#REF!</v>
      </c>
      <c r="H117" s="168" t="e">
        <f ca="1">IF($C117-H$1&lt;År1,0,G116*(1-VLOOKUP($A117,[1]Hugst!$R$5:$W$9,MATCH(ROUNDUP((H$1)/10,0)*10,[1]Hugst!$R$4:$W$4,0))))</f>
        <v>#REF!</v>
      </c>
      <c r="I117" s="168" t="e">
        <f ca="1">IF($C117-I$1&lt;År1,0,H116*(1-VLOOKUP($A117,[1]Hugst!$R$5:$W$9,MATCH(ROUNDUP((I$1)/10,0)*10,[1]Hugst!$R$4:$W$4,0))))</f>
        <v>#REF!</v>
      </c>
      <c r="J117" s="168" t="e">
        <f ca="1">IF($C117-J$1&lt;År1,0,I116*(1-VLOOKUP($A117,[1]Hugst!$R$5:$W$9,MATCH(ROUNDUP((J$1)/10,0)*10,[1]Hugst!$R$4:$W$4,0))))</f>
        <v>#REF!</v>
      </c>
      <c r="K117" s="168" t="e">
        <f ca="1">IF($C117-K$1&lt;År1,0,J116*(1-VLOOKUP($A117,[1]Hugst!$R$5:$W$9,MATCH(ROUNDUP((K$1)/10,0)*10,[1]Hugst!$R$4:$W$4,0))))</f>
        <v>#REF!</v>
      </c>
      <c r="L117" s="168" t="e">
        <f ca="1">IF($C117-L$1&lt;År1,0,K116*(1-VLOOKUP($A117,[1]Hugst!$R$5:$W$9,MATCH(ROUNDUP((L$1)/10,0)*10,[1]Hugst!$R$4:$W$4,0))))</f>
        <v>#REF!</v>
      </c>
      <c r="M117" s="168" t="e">
        <f ca="1">IF($C117-M$1&lt;År1,0,L116*(1-VLOOKUP($A117,[1]Hugst!$R$5:$W$9,MATCH(ROUNDUP((M$1)/10,0)*10,[1]Hugst!$R$4:$W$4,0))))</f>
        <v>#REF!</v>
      </c>
      <c r="N117" s="168" t="e">
        <f ca="1">IF($C117-N$1&lt;År1,0,M116*(1-VLOOKUP($A117,[1]Hugst!$R$5:$W$9,MATCH(ROUNDUP((N$1)/10,0)*10,[1]Hugst!$R$4:$W$4,0))))</f>
        <v>#REF!</v>
      </c>
      <c r="O117" s="168" t="e">
        <f ca="1">IF($C117-O$1&lt;År1,0,N116*(1-VLOOKUP($A117,[1]Hugst!$R$5:$W$9,MATCH(ROUNDUP((O$1)/10,0)*10,[1]Hugst!$R$4:$W$4,0))))</f>
        <v>#REF!</v>
      </c>
      <c r="P117" s="168" t="e">
        <f ca="1">IF($C117-P$1&lt;År1,0,O116*(1-VLOOKUP($A117,[1]Hugst!$R$5:$W$9,MATCH(ROUNDUP((P$1)/10,0)*10,[1]Hugst!$R$4:$W$4,0))))</f>
        <v>#REF!</v>
      </c>
      <c r="Q117" s="168" t="e">
        <f ca="1">IF($C117-Q$1&lt;År1,0,P116*(1-VLOOKUP($A117,[1]Hugst!$R$5:$W$9,MATCH(ROUNDUP((Q$1)/10,0)*10,[1]Hugst!$R$4:$W$4,0))))</f>
        <v>#REF!</v>
      </c>
      <c r="R117" s="168" t="e">
        <f ca="1">IF($C117-R$1&lt;År1,0,Q116*(1-VLOOKUP($A117,[1]Hugst!$R$5:$W$9,MATCH(ROUNDUP((R$1)/10,0)*10,[1]Hugst!$R$4:$W$4,0))))</f>
        <v>#REF!</v>
      </c>
      <c r="S117" s="168" t="e">
        <f ca="1">IF($C117-S$1&lt;År1,0,R116*(1-VLOOKUP($A117,[1]Hugst!$R$5:$W$9,MATCH(ROUNDUP((S$1)/10,0)*10,[1]Hugst!$R$4:$W$4,0))))</f>
        <v>#REF!</v>
      </c>
      <c r="T117" s="168" t="e">
        <f ca="1">IF($C117-T$1&lt;År1,0,S116*(1-VLOOKUP($A117,[1]Hugst!$R$5:$W$9,MATCH(ROUNDUP((T$1)/10,0)*10,[1]Hugst!$R$4:$W$4,0))))</f>
        <v>#REF!</v>
      </c>
      <c r="U117" s="168" t="e">
        <f ca="1">IF($C117-U$1&lt;År1,0,T116*(1-VLOOKUP($A117,[1]Hugst!$R$5:$W$9,MATCH(ROUNDUP((U$1)/10,0)*10,[1]Hugst!$R$4:$W$4,0))))</f>
        <v>#REF!</v>
      </c>
      <c r="V117" s="168" t="e">
        <f ca="1">IF($C117-V$1&lt;År1,0,U116*(1-VLOOKUP($A117,[1]Hugst!$R$5:$W$9,MATCH(ROUNDUP((V$1)/10,0)*10,[1]Hugst!$R$4:$W$4,0))))</f>
        <v>#REF!</v>
      </c>
      <c r="W117" s="168" t="e">
        <f ca="1">IF($C117-W$1&lt;År1,0,V116*(1-VLOOKUP($A117,[1]Hugst!$R$5:$W$9,MATCH(ROUNDUP((W$1)/10,0)*10,[1]Hugst!$R$4:$W$4,0))))</f>
        <v>#REF!</v>
      </c>
      <c r="X117" s="168" t="e">
        <f ca="1">IF($C117-X$1&lt;År1,0,W116*(1-VLOOKUP($A117,[1]Hugst!$R$5:$W$9,MATCH(ROUNDUP((X$1)/10,0)*10,[1]Hugst!$R$4:$W$4,0))))</f>
        <v>#REF!</v>
      </c>
      <c r="Y117" s="168" t="e">
        <f ca="1">IF($C117-Y$1&lt;År1,0,X116*(1-VLOOKUP($A117,[1]Hugst!$R$5:$W$9,MATCH(ROUNDUP((Y$1)/10,0)*10,[1]Hugst!$R$4:$W$4,0))))</f>
        <v>#REF!</v>
      </c>
      <c r="Z117" s="168" t="e">
        <f ca="1">IF($C117-Z$1&lt;År1,0,Y116*(1-VLOOKUP($A117,[1]Hugst!$R$5:$W$9,MATCH(ROUNDUP((Z$1)/10,0)*10,[1]Hugst!$R$4:$W$4,0))))</f>
        <v>#REF!</v>
      </c>
      <c r="AA117" s="168" t="e">
        <f ca="1">IF($C117-AA$1&lt;År1,0,Z116*(1-VLOOKUP($A117,[1]Hugst!$R$5:$W$9,MATCH(ROUNDUP((AA$1)/10,0)*10,[1]Hugst!$R$4:$W$4,0))))</f>
        <v>#REF!</v>
      </c>
      <c r="AB117" s="168" t="e">
        <f ca="1">IF($C117-AB$1&lt;År1,0,AA116*(1-VLOOKUP($A117,[1]Hugst!$R$5:$W$9,MATCH(ROUNDUP((AB$1)/10,0)*10,[1]Hugst!$R$4:$W$4,0))))</f>
        <v>#REF!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 t="e">
        <f t="shared" ca="1" si="2"/>
        <v>#REF!</v>
      </c>
      <c r="F118" s="168" t="e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#REF!</v>
      </c>
      <c r="G118" s="168" t="e">
        <f ca="1">IF($C118-G$1&lt;År1,0,F117*(1-VLOOKUP($A118,[1]Hugst!$R$5:$W$9,MATCH(ROUNDUP((G$1)/10,0)*10,[1]Hugst!$R$4:$W$4,0))))</f>
        <v>#REF!</v>
      </c>
      <c r="H118" s="168" t="e">
        <f ca="1">IF($C118-H$1&lt;År1,0,G117*(1-VLOOKUP($A118,[1]Hugst!$R$5:$W$9,MATCH(ROUNDUP((H$1)/10,0)*10,[1]Hugst!$R$4:$W$4,0))))</f>
        <v>#REF!</v>
      </c>
      <c r="I118" s="168" t="e">
        <f ca="1">IF($C118-I$1&lt;År1,0,H117*(1-VLOOKUP($A118,[1]Hugst!$R$5:$W$9,MATCH(ROUNDUP((I$1)/10,0)*10,[1]Hugst!$R$4:$W$4,0))))</f>
        <v>#REF!</v>
      </c>
      <c r="J118" s="168" t="e">
        <f ca="1">IF($C118-J$1&lt;År1,0,I117*(1-VLOOKUP($A118,[1]Hugst!$R$5:$W$9,MATCH(ROUNDUP((J$1)/10,0)*10,[1]Hugst!$R$4:$W$4,0))))</f>
        <v>#REF!</v>
      </c>
      <c r="K118" s="168" t="e">
        <f ca="1">IF($C118-K$1&lt;År1,0,J117*(1-VLOOKUP($A118,[1]Hugst!$R$5:$W$9,MATCH(ROUNDUP((K$1)/10,0)*10,[1]Hugst!$R$4:$W$4,0))))</f>
        <v>#REF!</v>
      </c>
      <c r="L118" s="168" t="e">
        <f ca="1">IF($C118-L$1&lt;År1,0,K117*(1-VLOOKUP($A118,[1]Hugst!$R$5:$W$9,MATCH(ROUNDUP((L$1)/10,0)*10,[1]Hugst!$R$4:$W$4,0))))</f>
        <v>#REF!</v>
      </c>
      <c r="M118" s="168" t="e">
        <f ca="1">IF($C118-M$1&lt;År1,0,L117*(1-VLOOKUP($A118,[1]Hugst!$R$5:$W$9,MATCH(ROUNDUP((M$1)/10,0)*10,[1]Hugst!$R$4:$W$4,0))))</f>
        <v>#REF!</v>
      </c>
      <c r="N118" s="168" t="e">
        <f ca="1">IF($C118-N$1&lt;År1,0,M117*(1-VLOOKUP($A118,[1]Hugst!$R$5:$W$9,MATCH(ROUNDUP((N$1)/10,0)*10,[1]Hugst!$R$4:$W$4,0))))</f>
        <v>#REF!</v>
      </c>
      <c r="O118" s="168" t="e">
        <f ca="1">IF($C118-O$1&lt;År1,0,N117*(1-VLOOKUP($A118,[1]Hugst!$R$5:$W$9,MATCH(ROUNDUP((O$1)/10,0)*10,[1]Hugst!$R$4:$W$4,0))))</f>
        <v>#REF!</v>
      </c>
      <c r="P118" s="168" t="e">
        <f ca="1">IF($C118-P$1&lt;År1,0,O117*(1-VLOOKUP($A118,[1]Hugst!$R$5:$W$9,MATCH(ROUNDUP((P$1)/10,0)*10,[1]Hugst!$R$4:$W$4,0))))</f>
        <v>#REF!</v>
      </c>
      <c r="Q118" s="168" t="e">
        <f ca="1">IF($C118-Q$1&lt;År1,0,P117*(1-VLOOKUP($A118,[1]Hugst!$R$5:$W$9,MATCH(ROUNDUP((Q$1)/10,0)*10,[1]Hugst!$R$4:$W$4,0))))</f>
        <v>#REF!</v>
      </c>
      <c r="R118" s="168" t="e">
        <f ca="1">IF($C118-R$1&lt;År1,0,Q117*(1-VLOOKUP($A118,[1]Hugst!$R$5:$W$9,MATCH(ROUNDUP((R$1)/10,0)*10,[1]Hugst!$R$4:$W$4,0))))</f>
        <v>#REF!</v>
      </c>
      <c r="S118" s="168" t="e">
        <f ca="1">IF($C118-S$1&lt;År1,0,R117*(1-VLOOKUP($A118,[1]Hugst!$R$5:$W$9,MATCH(ROUNDUP((S$1)/10,0)*10,[1]Hugst!$R$4:$W$4,0))))</f>
        <v>#REF!</v>
      </c>
      <c r="T118" s="168" t="e">
        <f ca="1">IF($C118-T$1&lt;År1,0,S117*(1-VLOOKUP($A118,[1]Hugst!$R$5:$W$9,MATCH(ROUNDUP((T$1)/10,0)*10,[1]Hugst!$R$4:$W$4,0))))</f>
        <v>#REF!</v>
      </c>
      <c r="U118" s="168" t="e">
        <f ca="1">IF($C118-U$1&lt;År1,0,T117*(1-VLOOKUP($A118,[1]Hugst!$R$5:$W$9,MATCH(ROUNDUP((U$1)/10,0)*10,[1]Hugst!$R$4:$W$4,0))))</f>
        <v>#REF!</v>
      </c>
      <c r="V118" s="168" t="e">
        <f ca="1">IF($C118-V$1&lt;År1,0,U117*(1-VLOOKUP($A118,[1]Hugst!$R$5:$W$9,MATCH(ROUNDUP((V$1)/10,0)*10,[1]Hugst!$R$4:$W$4,0))))</f>
        <v>#REF!</v>
      </c>
      <c r="W118" s="168" t="e">
        <f ca="1">IF($C118-W$1&lt;År1,0,V117*(1-VLOOKUP($A118,[1]Hugst!$R$5:$W$9,MATCH(ROUNDUP((W$1)/10,0)*10,[1]Hugst!$R$4:$W$4,0))))</f>
        <v>#REF!</v>
      </c>
      <c r="X118" s="168" t="e">
        <f ca="1">IF($C118-X$1&lt;År1,0,W117*(1-VLOOKUP($A118,[1]Hugst!$R$5:$W$9,MATCH(ROUNDUP((X$1)/10,0)*10,[1]Hugst!$R$4:$W$4,0))))</f>
        <v>#REF!</v>
      </c>
      <c r="Y118" s="168" t="e">
        <f ca="1">IF($C118-Y$1&lt;År1,0,X117*(1-VLOOKUP($A118,[1]Hugst!$R$5:$W$9,MATCH(ROUNDUP((Y$1)/10,0)*10,[1]Hugst!$R$4:$W$4,0))))</f>
        <v>#REF!</v>
      </c>
      <c r="Z118" s="168" t="e">
        <f ca="1">IF($C118-Z$1&lt;År1,0,Y117*(1-VLOOKUP($A118,[1]Hugst!$R$5:$W$9,MATCH(ROUNDUP((Z$1)/10,0)*10,[1]Hugst!$R$4:$W$4,0))))</f>
        <v>#REF!</v>
      </c>
      <c r="AA118" s="168" t="e">
        <f ca="1">IF($C118-AA$1&lt;År1,0,Z117*(1-VLOOKUP($A118,[1]Hugst!$R$5:$W$9,MATCH(ROUNDUP((AA$1)/10,0)*10,[1]Hugst!$R$4:$W$4,0))))</f>
        <v>#REF!</v>
      </c>
      <c r="AB118" s="168" t="e">
        <f ca="1">IF($C118-AB$1&lt;År1,0,AA117*(1-VLOOKUP($A118,[1]Hugst!$R$5:$W$9,MATCH(ROUNDUP((AB$1)/10,0)*10,[1]Hugst!$R$4:$W$4,0))))</f>
        <v>#REF!</v>
      </c>
      <c r="AC118" s="168" t="e">
        <f ca="1">IF($C118-AC$1&lt;År1,0,AB117*(1-VLOOKUP($A118,[1]Hugst!$R$5:$W$9,MATCH(ROUNDUP((AC$1)/10,0)*10,[1]Hugst!$R$4:$W$4,0))))</f>
        <v>#REF!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 t="e">
        <f t="shared" ca="1" si="2"/>
        <v>#REF!</v>
      </c>
      <c r="F119" s="168" t="e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#REF!</v>
      </c>
      <c r="G119" s="168" t="e">
        <f ca="1">IF($C119-G$1&lt;År1,0,F118*(1-VLOOKUP($A119,[1]Hugst!$R$5:$W$9,MATCH(ROUNDUP((G$1)/10,0)*10,[1]Hugst!$R$4:$W$4,0))))</f>
        <v>#REF!</v>
      </c>
      <c r="H119" s="168" t="e">
        <f ca="1">IF($C119-H$1&lt;År1,0,G118*(1-VLOOKUP($A119,[1]Hugst!$R$5:$W$9,MATCH(ROUNDUP((H$1)/10,0)*10,[1]Hugst!$R$4:$W$4,0))))</f>
        <v>#REF!</v>
      </c>
      <c r="I119" s="168" t="e">
        <f ca="1">IF($C119-I$1&lt;År1,0,H118*(1-VLOOKUP($A119,[1]Hugst!$R$5:$W$9,MATCH(ROUNDUP((I$1)/10,0)*10,[1]Hugst!$R$4:$W$4,0))))</f>
        <v>#REF!</v>
      </c>
      <c r="J119" s="168" t="e">
        <f ca="1">IF($C119-J$1&lt;År1,0,I118*(1-VLOOKUP($A119,[1]Hugst!$R$5:$W$9,MATCH(ROUNDUP((J$1)/10,0)*10,[1]Hugst!$R$4:$W$4,0))))</f>
        <v>#REF!</v>
      </c>
      <c r="K119" s="168" t="e">
        <f ca="1">IF($C119-K$1&lt;År1,0,J118*(1-VLOOKUP($A119,[1]Hugst!$R$5:$W$9,MATCH(ROUNDUP((K$1)/10,0)*10,[1]Hugst!$R$4:$W$4,0))))</f>
        <v>#REF!</v>
      </c>
      <c r="L119" s="168" t="e">
        <f ca="1">IF($C119-L$1&lt;År1,0,K118*(1-VLOOKUP($A119,[1]Hugst!$R$5:$W$9,MATCH(ROUNDUP((L$1)/10,0)*10,[1]Hugst!$R$4:$W$4,0))))</f>
        <v>#REF!</v>
      </c>
      <c r="M119" s="168" t="e">
        <f ca="1">IF($C119-M$1&lt;År1,0,L118*(1-VLOOKUP($A119,[1]Hugst!$R$5:$W$9,MATCH(ROUNDUP((M$1)/10,0)*10,[1]Hugst!$R$4:$W$4,0))))</f>
        <v>#REF!</v>
      </c>
      <c r="N119" s="168" t="e">
        <f ca="1">IF($C119-N$1&lt;År1,0,M118*(1-VLOOKUP($A119,[1]Hugst!$R$5:$W$9,MATCH(ROUNDUP((N$1)/10,0)*10,[1]Hugst!$R$4:$W$4,0))))</f>
        <v>#REF!</v>
      </c>
      <c r="O119" s="168" t="e">
        <f ca="1">IF($C119-O$1&lt;År1,0,N118*(1-VLOOKUP($A119,[1]Hugst!$R$5:$W$9,MATCH(ROUNDUP((O$1)/10,0)*10,[1]Hugst!$R$4:$W$4,0))))</f>
        <v>#REF!</v>
      </c>
      <c r="P119" s="168" t="e">
        <f ca="1">IF($C119-P$1&lt;År1,0,O118*(1-VLOOKUP($A119,[1]Hugst!$R$5:$W$9,MATCH(ROUNDUP((P$1)/10,0)*10,[1]Hugst!$R$4:$W$4,0))))</f>
        <v>#REF!</v>
      </c>
      <c r="Q119" s="168" t="e">
        <f ca="1">IF($C119-Q$1&lt;År1,0,P118*(1-VLOOKUP($A119,[1]Hugst!$R$5:$W$9,MATCH(ROUNDUP((Q$1)/10,0)*10,[1]Hugst!$R$4:$W$4,0))))</f>
        <v>#REF!</v>
      </c>
      <c r="R119" s="168" t="e">
        <f ca="1">IF($C119-R$1&lt;År1,0,Q118*(1-VLOOKUP($A119,[1]Hugst!$R$5:$W$9,MATCH(ROUNDUP((R$1)/10,0)*10,[1]Hugst!$R$4:$W$4,0))))</f>
        <v>#REF!</v>
      </c>
      <c r="S119" s="168" t="e">
        <f ca="1">IF($C119-S$1&lt;År1,0,R118*(1-VLOOKUP($A119,[1]Hugst!$R$5:$W$9,MATCH(ROUNDUP((S$1)/10,0)*10,[1]Hugst!$R$4:$W$4,0))))</f>
        <v>#REF!</v>
      </c>
      <c r="T119" s="168" t="e">
        <f ca="1">IF($C119-T$1&lt;År1,0,S118*(1-VLOOKUP($A119,[1]Hugst!$R$5:$W$9,MATCH(ROUNDUP((T$1)/10,0)*10,[1]Hugst!$R$4:$W$4,0))))</f>
        <v>#REF!</v>
      </c>
      <c r="U119" s="168" t="e">
        <f ca="1">IF($C119-U$1&lt;År1,0,T118*(1-VLOOKUP($A119,[1]Hugst!$R$5:$W$9,MATCH(ROUNDUP((U$1)/10,0)*10,[1]Hugst!$R$4:$W$4,0))))</f>
        <v>#REF!</v>
      </c>
      <c r="V119" s="168" t="e">
        <f ca="1">IF($C119-V$1&lt;År1,0,U118*(1-VLOOKUP($A119,[1]Hugst!$R$5:$W$9,MATCH(ROUNDUP((V$1)/10,0)*10,[1]Hugst!$R$4:$W$4,0))))</f>
        <v>#REF!</v>
      </c>
      <c r="W119" s="168" t="e">
        <f ca="1">IF($C119-W$1&lt;År1,0,V118*(1-VLOOKUP($A119,[1]Hugst!$R$5:$W$9,MATCH(ROUNDUP((W$1)/10,0)*10,[1]Hugst!$R$4:$W$4,0))))</f>
        <v>#REF!</v>
      </c>
      <c r="X119" s="168" t="e">
        <f ca="1">IF($C119-X$1&lt;År1,0,W118*(1-VLOOKUP($A119,[1]Hugst!$R$5:$W$9,MATCH(ROUNDUP((X$1)/10,0)*10,[1]Hugst!$R$4:$W$4,0))))</f>
        <v>#REF!</v>
      </c>
      <c r="Y119" s="168" t="e">
        <f ca="1">IF($C119-Y$1&lt;År1,0,X118*(1-VLOOKUP($A119,[1]Hugst!$R$5:$W$9,MATCH(ROUNDUP((Y$1)/10,0)*10,[1]Hugst!$R$4:$W$4,0))))</f>
        <v>#REF!</v>
      </c>
      <c r="Z119" s="168" t="e">
        <f ca="1">IF($C119-Z$1&lt;År1,0,Y118*(1-VLOOKUP($A119,[1]Hugst!$R$5:$W$9,MATCH(ROUNDUP((Z$1)/10,0)*10,[1]Hugst!$R$4:$W$4,0))))</f>
        <v>#REF!</v>
      </c>
      <c r="AA119" s="168" t="e">
        <f ca="1">IF($C119-AA$1&lt;År1,0,Z118*(1-VLOOKUP($A119,[1]Hugst!$R$5:$W$9,MATCH(ROUNDUP((AA$1)/10,0)*10,[1]Hugst!$R$4:$W$4,0))))</f>
        <v>#REF!</v>
      </c>
      <c r="AB119" s="168" t="e">
        <f ca="1">IF($C119-AB$1&lt;År1,0,AA118*(1-VLOOKUP($A119,[1]Hugst!$R$5:$W$9,MATCH(ROUNDUP((AB$1)/10,0)*10,[1]Hugst!$R$4:$W$4,0))))</f>
        <v>#REF!</v>
      </c>
      <c r="AC119" s="168" t="e">
        <f ca="1">IF($C119-AC$1&lt;År1,0,AB118*(1-VLOOKUP($A119,[1]Hugst!$R$5:$W$9,MATCH(ROUNDUP((AC$1)/10,0)*10,[1]Hugst!$R$4:$W$4,0))))</f>
        <v>#REF!</v>
      </c>
      <c r="AD119" s="168" t="e">
        <f ca="1">IF($C119-AD$1&lt;År1,0,AC118*(1-VLOOKUP($A119,[1]Hugst!$R$5:$W$9,MATCH(ROUNDUP((AD$1)/10,0)*10,[1]Hugst!$R$4:$W$4,0))))</f>
        <v>#REF!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 t="e">
        <f t="shared" ca="1" si="2"/>
        <v>#REF!</v>
      </c>
      <c r="F120" s="168" t="e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#REF!</v>
      </c>
      <c r="G120" s="168" t="e">
        <f ca="1">IF($C120-G$1&lt;År1,0,F119*(1-VLOOKUP($A120,[1]Hugst!$R$5:$W$9,MATCH(ROUNDUP((G$1)/10,0)*10,[1]Hugst!$R$4:$W$4,0))))</f>
        <v>#REF!</v>
      </c>
      <c r="H120" s="168" t="e">
        <f ca="1">IF($C120-H$1&lt;År1,0,G119*(1-VLOOKUP($A120,[1]Hugst!$R$5:$W$9,MATCH(ROUNDUP((H$1)/10,0)*10,[1]Hugst!$R$4:$W$4,0))))</f>
        <v>#REF!</v>
      </c>
      <c r="I120" s="168" t="e">
        <f ca="1">IF($C120-I$1&lt;År1,0,H119*(1-VLOOKUP($A120,[1]Hugst!$R$5:$W$9,MATCH(ROUNDUP((I$1)/10,0)*10,[1]Hugst!$R$4:$W$4,0))))</f>
        <v>#REF!</v>
      </c>
      <c r="J120" s="168" t="e">
        <f ca="1">IF($C120-J$1&lt;År1,0,I119*(1-VLOOKUP($A120,[1]Hugst!$R$5:$W$9,MATCH(ROUNDUP((J$1)/10,0)*10,[1]Hugst!$R$4:$W$4,0))))</f>
        <v>#REF!</v>
      </c>
      <c r="K120" s="168" t="e">
        <f ca="1">IF($C120-K$1&lt;År1,0,J119*(1-VLOOKUP($A120,[1]Hugst!$R$5:$W$9,MATCH(ROUNDUP((K$1)/10,0)*10,[1]Hugst!$R$4:$W$4,0))))</f>
        <v>#REF!</v>
      </c>
      <c r="L120" s="168" t="e">
        <f ca="1">IF($C120-L$1&lt;År1,0,K119*(1-VLOOKUP($A120,[1]Hugst!$R$5:$W$9,MATCH(ROUNDUP((L$1)/10,0)*10,[1]Hugst!$R$4:$W$4,0))))</f>
        <v>#REF!</v>
      </c>
      <c r="M120" s="168" t="e">
        <f ca="1">IF($C120-M$1&lt;År1,0,L119*(1-VLOOKUP($A120,[1]Hugst!$R$5:$W$9,MATCH(ROUNDUP((M$1)/10,0)*10,[1]Hugst!$R$4:$W$4,0))))</f>
        <v>#REF!</v>
      </c>
      <c r="N120" s="168" t="e">
        <f ca="1">IF($C120-N$1&lt;År1,0,M119*(1-VLOOKUP($A120,[1]Hugst!$R$5:$W$9,MATCH(ROUNDUP((N$1)/10,0)*10,[1]Hugst!$R$4:$W$4,0))))</f>
        <v>#REF!</v>
      </c>
      <c r="O120" s="168" t="e">
        <f ca="1">IF($C120-O$1&lt;År1,0,N119*(1-VLOOKUP($A120,[1]Hugst!$R$5:$W$9,MATCH(ROUNDUP((O$1)/10,0)*10,[1]Hugst!$R$4:$W$4,0))))</f>
        <v>#REF!</v>
      </c>
      <c r="P120" s="168" t="e">
        <f ca="1">IF($C120-P$1&lt;År1,0,O119*(1-VLOOKUP($A120,[1]Hugst!$R$5:$W$9,MATCH(ROUNDUP((P$1)/10,0)*10,[1]Hugst!$R$4:$W$4,0))))</f>
        <v>#REF!</v>
      </c>
      <c r="Q120" s="168" t="e">
        <f ca="1">IF($C120-Q$1&lt;År1,0,P119*(1-VLOOKUP($A120,[1]Hugst!$R$5:$W$9,MATCH(ROUNDUP((Q$1)/10,0)*10,[1]Hugst!$R$4:$W$4,0))))</f>
        <v>#REF!</v>
      </c>
      <c r="R120" s="168" t="e">
        <f ca="1">IF($C120-R$1&lt;År1,0,Q119*(1-VLOOKUP($A120,[1]Hugst!$R$5:$W$9,MATCH(ROUNDUP((R$1)/10,0)*10,[1]Hugst!$R$4:$W$4,0))))</f>
        <v>#REF!</v>
      </c>
      <c r="S120" s="168" t="e">
        <f ca="1">IF($C120-S$1&lt;År1,0,R119*(1-VLOOKUP($A120,[1]Hugst!$R$5:$W$9,MATCH(ROUNDUP((S$1)/10,0)*10,[1]Hugst!$R$4:$W$4,0))))</f>
        <v>#REF!</v>
      </c>
      <c r="T120" s="168" t="e">
        <f ca="1">IF($C120-T$1&lt;År1,0,S119*(1-VLOOKUP($A120,[1]Hugst!$R$5:$W$9,MATCH(ROUNDUP((T$1)/10,0)*10,[1]Hugst!$R$4:$W$4,0))))</f>
        <v>#REF!</v>
      </c>
      <c r="U120" s="168" t="e">
        <f ca="1">IF($C120-U$1&lt;År1,0,T119*(1-VLOOKUP($A120,[1]Hugst!$R$5:$W$9,MATCH(ROUNDUP((U$1)/10,0)*10,[1]Hugst!$R$4:$W$4,0))))</f>
        <v>#REF!</v>
      </c>
      <c r="V120" s="168" t="e">
        <f ca="1">IF($C120-V$1&lt;År1,0,U119*(1-VLOOKUP($A120,[1]Hugst!$R$5:$W$9,MATCH(ROUNDUP((V$1)/10,0)*10,[1]Hugst!$R$4:$W$4,0))))</f>
        <v>#REF!</v>
      </c>
      <c r="W120" s="168" t="e">
        <f ca="1">IF($C120-W$1&lt;År1,0,V119*(1-VLOOKUP($A120,[1]Hugst!$R$5:$W$9,MATCH(ROUNDUP((W$1)/10,0)*10,[1]Hugst!$R$4:$W$4,0))))</f>
        <v>#REF!</v>
      </c>
      <c r="X120" s="168" t="e">
        <f ca="1">IF($C120-X$1&lt;År1,0,W119*(1-VLOOKUP($A120,[1]Hugst!$R$5:$W$9,MATCH(ROUNDUP((X$1)/10,0)*10,[1]Hugst!$R$4:$W$4,0))))</f>
        <v>#REF!</v>
      </c>
      <c r="Y120" s="168" t="e">
        <f ca="1">IF($C120-Y$1&lt;År1,0,X119*(1-VLOOKUP($A120,[1]Hugst!$R$5:$W$9,MATCH(ROUNDUP((Y$1)/10,0)*10,[1]Hugst!$R$4:$W$4,0))))</f>
        <v>#REF!</v>
      </c>
      <c r="Z120" s="168" t="e">
        <f ca="1">IF($C120-Z$1&lt;År1,0,Y119*(1-VLOOKUP($A120,[1]Hugst!$R$5:$W$9,MATCH(ROUNDUP((Z$1)/10,0)*10,[1]Hugst!$R$4:$W$4,0))))</f>
        <v>#REF!</v>
      </c>
      <c r="AA120" s="168" t="e">
        <f ca="1">IF($C120-AA$1&lt;År1,0,Z119*(1-VLOOKUP($A120,[1]Hugst!$R$5:$W$9,MATCH(ROUNDUP((AA$1)/10,0)*10,[1]Hugst!$R$4:$W$4,0))))</f>
        <v>#REF!</v>
      </c>
      <c r="AB120" s="168" t="e">
        <f ca="1">IF($C120-AB$1&lt;År1,0,AA119*(1-VLOOKUP($A120,[1]Hugst!$R$5:$W$9,MATCH(ROUNDUP((AB$1)/10,0)*10,[1]Hugst!$R$4:$W$4,0))))</f>
        <v>#REF!</v>
      </c>
      <c r="AC120" s="168" t="e">
        <f ca="1">IF($C120-AC$1&lt;År1,0,AB119*(1-VLOOKUP($A120,[1]Hugst!$R$5:$W$9,MATCH(ROUNDUP((AC$1)/10,0)*10,[1]Hugst!$R$4:$W$4,0))))</f>
        <v>#REF!</v>
      </c>
      <c r="AD120" s="168" t="e">
        <f ca="1">IF($C120-AD$1&lt;År1,0,AC119*(1-VLOOKUP($A120,[1]Hugst!$R$5:$W$9,MATCH(ROUNDUP((AD$1)/10,0)*10,[1]Hugst!$R$4:$W$4,0))))</f>
        <v>#REF!</v>
      </c>
      <c r="AE120" s="168" t="e">
        <f ca="1">IF($C120-AE$1&lt;År1,0,AD119*(1-VLOOKUP($A120,[1]Hugst!$R$5:$W$9,MATCH(ROUNDUP((AE$1)/10,0)*10,[1]Hugst!$R$4:$W$4,0))))</f>
        <v>#REF!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 t="e">
        <f t="shared" ca="1" si="2"/>
        <v>#REF!</v>
      </c>
      <c r="F121" s="168" t="e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#REF!</v>
      </c>
      <c r="G121" s="168" t="e">
        <f ca="1">IF($C121-G$1&lt;År1,0,F120*(1-VLOOKUP($A121,[1]Hugst!$R$5:$W$9,MATCH(ROUNDUP((G$1)/10,0)*10,[1]Hugst!$R$4:$W$4,0))))</f>
        <v>#REF!</v>
      </c>
      <c r="H121" s="168" t="e">
        <f ca="1">IF($C121-H$1&lt;År1,0,G120*(1-VLOOKUP($A121,[1]Hugst!$R$5:$W$9,MATCH(ROUNDUP((H$1)/10,0)*10,[1]Hugst!$R$4:$W$4,0))))</f>
        <v>#REF!</v>
      </c>
      <c r="I121" s="168" t="e">
        <f ca="1">IF($C121-I$1&lt;År1,0,H120*(1-VLOOKUP($A121,[1]Hugst!$R$5:$W$9,MATCH(ROUNDUP((I$1)/10,0)*10,[1]Hugst!$R$4:$W$4,0))))</f>
        <v>#REF!</v>
      </c>
      <c r="J121" s="168" t="e">
        <f ca="1">IF($C121-J$1&lt;År1,0,I120*(1-VLOOKUP($A121,[1]Hugst!$R$5:$W$9,MATCH(ROUNDUP((J$1)/10,0)*10,[1]Hugst!$R$4:$W$4,0))))</f>
        <v>#REF!</v>
      </c>
      <c r="K121" s="168" t="e">
        <f ca="1">IF($C121-K$1&lt;År1,0,J120*(1-VLOOKUP($A121,[1]Hugst!$R$5:$W$9,MATCH(ROUNDUP((K$1)/10,0)*10,[1]Hugst!$R$4:$W$4,0))))</f>
        <v>#REF!</v>
      </c>
      <c r="L121" s="168" t="e">
        <f ca="1">IF($C121-L$1&lt;År1,0,K120*(1-VLOOKUP($A121,[1]Hugst!$R$5:$W$9,MATCH(ROUNDUP((L$1)/10,0)*10,[1]Hugst!$R$4:$W$4,0))))</f>
        <v>#REF!</v>
      </c>
      <c r="M121" s="168" t="e">
        <f ca="1">IF($C121-M$1&lt;År1,0,L120*(1-VLOOKUP($A121,[1]Hugst!$R$5:$W$9,MATCH(ROUNDUP((M$1)/10,0)*10,[1]Hugst!$R$4:$W$4,0))))</f>
        <v>#REF!</v>
      </c>
      <c r="N121" s="168" t="e">
        <f ca="1">IF($C121-N$1&lt;År1,0,M120*(1-VLOOKUP($A121,[1]Hugst!$R$5:$W$9,MATCH(ROUNDUP((N$1)/10,0)*10,[1]Hugst!$R$4:$W$4,0))))</f>
        <v>#REF!</v>
      </c>
      <c r="O121" s="168" t="e">
        <f ca="1">IF($C121-O$1&lt;År1,0,N120*(1-VLOOKUP($A121,[1]Hugst!$R$5:$W$9,MATCH(ROUNDUP((O$1)/10,0)*10,[1]Hugst!$R$4:$W$4,0))))</f>
        <v>#REF!</v>
      </c>
      <c r="P121" s="168" t="e">
        <f ca="1">IF($C121-P$1&lt;År1,0,O120*(1-VLOOKUP($A121,[1]Hugst!$R$5:$W$9,MATCH(ROUNDUP((P$1)/10,0)*10,[1]Hugst!$R$4:$W$4,0))))</f>
        <v>#REF!</v>
      </c>
      <c r="Q121" s="168" t="e">
        <f ca="1">IF($C121-Q$1&lt;År1,0,P120*(1-VLOOKUP($A121,[1]Hugst!$R$5:$W$9,MATCH(ROUNDUP((Q$1)/10,0)*10,[1]Hugst!$R$4:$W$4,0))))</f>
        <v>#REF!</v>
      </c>
      <c r="R121" s="168" t="e">
        <f ca="1">IF($C121-R$1&lt;År1,0,Q120*(1-VLOOKUP($A121,[1]Hugst!$R$5:$W$9,MATCH(ROUNDUP((R$1)/10,0)*10,[1]Hugst!$R$4:$W$4,0))))</f>
        <v>#REF!</v>
      </c>
      <c r="S121" s="168" t="e">
        <f ca="1">IF($C121-S$1&lt;År1,0,R120*(1-VLOOKUP($A121,[1]Hugst!$R$5:$W$9,MATCH(ROUNDUP((S$1)/10,0)*10,[1]Hugst!$R$4:$W$4,0))))</f>
        <v>#REF!</v>
      </c>
      <c r="T121" s="168" t="e">
        <f ca="1">IF($C121-T$1&lt;År1,0,S120*(1-VLOOKUP($A121,[1]Hugst!$R$5:$W$9,MATCH(ROUNDUP((T$1)/10,0)*10,[1]Hugst!$R$4:$W$4,0))))</f>
        <v>#REF!</v>
      </c>
      <c r="U121" s="168" t="e">
        <f ca="1">IF($C121-U$1&lt;År1,0,T120*(1-VLOOKUP($A121,[1]Hugst!$R$5:$W$9,MATCH(ROUNDUP((U$1)/10,0)*10,[1]Hugst!$R$4:$W$4,0))))</f>
        <v>#REF!</v>
      </c>
      <c r="V121" s="168" t="e">
        <f ca="1">IF($C121-V$1&lt;År1,0,U120*(1-VLOOKUP($A121,[1]Hugst!$R$5:$W$9,MATCH(ROUNDUP((V$1)/10,0)*10,[1]Hugst!$R$4:$W$4,0))))</f>
        <v>#REF!</v>
      </c>
      <c r="W121" s="168" t="e">
        <f ca="1">IF($C121-W$1&lt;År1,0,V120*(1-VLOOKUP($A121,[1]Hugst!$R$5:$W$9,MATCH(ROUNDUP((W$1)/10,0)*10,[1]Hugst!$R$4:$W$4,0))))</f>
        <v>#REF!</v>
      </c>
      <c r="X121" s="168" t="e">
        <f ca="1">IF($C121-X$1&lt;År1,0,W120*(1-VLOOKUP($A121,[1]Hugst!$R$5:$W$9,MATCH(ROUNDUP((X$1)/10,0)*10,[1]Hugst!$R$4:$W$4,0))))</f>
        <v>#REF!</v>
      </c>
      <c r="Y121" s="168" t="e">
        <f ca="1">IF($C121-Y$1&lt;År1,0,X120*(1-VLOOKUP($A121,[1]Hugst!$R$5:$W$9,MATCH(ROUNDUP((Y$1)/10,0)*10,[1]Hugst!$R$4:$W$4,0))))</f>
        <v>#REF!</v>
      </c>
      <c r="Z121" s="168" t="e">
        <f ca="1">IF($C121-Z$1&lt;År1,0,Y120*(1-VLOOKUP($A121,[1]Hugst!$R$5:$W$9,MATCH(ROUNDUP((Z$1)/10,0)*10,[1]Hugst!$R$4:$W$4,0))))</f>
        <v>#REF!</v>
      </c>
      <c r="AA121" s="168" t="e">
        <f ca="1">IF($C121-AA$1&lt;År1,0,Z120*(1-VLOOKUP($A121,[1]Hugst!$R$5:$W$9,MATCH(ROUNDUP((AA$1)/10,0)*10,[1]Hugst!$R$4:$W$4,0))))</f>
        <v>#REF!</v>
      </c>
      <c r="AB121" s="168" t="e">
        <f ca="1">IF($C121-AB$1&lt;År1,0,AA120*(1-VLOOKUP($A121,[1]Hugst!$R$5:$W$9,MATCH(ROUNDUP((AB$1)/10,0)*10,[1]Hugst!$R$4:$W$4,0))))</f>
        <v>#REF!</v>
      </c>
      <c r="AC121" s="168" t="e">
        <f ca="1">IF($C121-AC$1&lt;År1,0,AB120*(1-VLOOKUP($A121,[1]Hugst!$R$5:$W$9,MATCH(ROUNDUP((AC$1)/10,0)*10,[1]Hugst!$R$4:$W$4,0))))</f>
        <v>#REF!</v>
      </c>
      <c r="AD121" s="168" t="e">
        <f ca="1">IF($C121-AD$1&lt;År1,0,AC120*(1-VLOOKUP($A121,[1]Hugst!$R$5:$W$9,MATCH(ROUNDUP((AD$1)/10,0)*10,[1]Hugst!$R$4:$W$4,0))))</f>
        <v>#REF!</v>
      </c>
      <c r="AE121" s="168" t="e">
        <f ca="1">IF($C121-AE$1&lt;År1,0,AD120*(1-VLOOKUP($A121,[1]Hugst!$R$5:$W$9,MATCH(ROUNDUP((AE$1)/10,0)*10,[1]Hugst!$R$4:$W$4,0))))</f>
        <v>#REF!</v>
      </c>
      <c r="AF121" s="168" t="e">
        <f ca="1">IF($C121-AF$1&lt;År1,0,AE120*(1-VLOOKUP($A121,[1]Hugst!$R$5:$W$9,MATCH(ROUNDUP((AF$1)/10,0)*10,[1]Hugst!$R$4:$W$4,0))))</f>
        <v>#REF!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 t="e">
        <f t="shared" ca="1" si="2"/>
        <v>#REF!</v>
      </c>
      <c r="F122" s="168" t="e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#REF!</v>
      </c>
      <c r="G122" s="168" t="e">
        <f ca="1">IF($C122-G$1&lt;År1,0,F121*(1-VLOOKUP($A122,[1]Hugst!$R$5:$W$9,MATCH(ROUNDUP((G$1)/10,0)*10,[1]Hugst!$R$4:$W$4,0))))</f>
        <v>#REF!</v>
      </c>
      <c r="H122" s="168" t="e">
        <f ca="1">IF($C122-H$1&lt;År1,0,G121*(1-VLOOKUP($A122,[1]Hugst!$R$5:$W$9,MATCH(ROUNDUP((H$1)/10,0)*10,[1]Hugst!$R$4:$W$4,0))))</f>
        <v>#REF!</v>
      </c>
      <c r="I122" s="168" t="e">
        <f ca="1">IF($C122-I$1&lt;År1,0,H121*(1-VLOOKUP($A122,[1]Hugst!$R$5:$W$9,MATCH(ROUNDUP((I$1)/10,0)*10,[1]Hugst!$R$4:$W$4,0))))</f>
        <v>#REF!</v>
      </c>
      <c r="J122" s="168" t="e">
        <f ca="1">IF($C122-J$1&lt;År1,0,I121*(1-VLOOKUP($A122,[1]Hugst!$R$5:$W$9,MATCH(ROUNDUP((J$1)/10,0)*10,[1]Hugst!$R$4:$W$4,0))))</f>
        <v>#REF!</v>
      </c>
      <c r="K122" s="168" t="e">
        <f ca="1">IF($C122-K$1&lt;År1,0,J121*(1-VLOOKUP($A122,[1]Hugst!$R$5:$W$9,MATCH(ROUNDUP((K$1)/10,0)*10,[1]Hugst!$R$4:$W$4,0))))</f>
        <v>#REF!</v>
      </c>
      <c r="L122" s="168" t="e">
        <f ca="1">IF($C122-L$1&lt;År1,0,K121*(1-VLOOKUP($A122,[1]Hugst!$R$5:$W$9,MATCH(ROUNDUP((L$1)/10,0)*10,[1]Hugst!$R$4:$W$4,0))))</f>
        <v>#REF!</v>
      </c>
      <c r="M122" s="168" t="e">
        <f ca="1">IF($C122-M$1&lt;År1,0,L121*(1-VLOOKUP($A122,[1]Hugst!$R$5:$W$9,MATCH(ROUNDUP((M$1)/10,0)*10,[1]Hugst!$R$4:$W$4,0))))</f>
        <v>#REF!</v>
      </c>
      <c r="N122" s="168" t="e">
        <f ca="1">IF($C122-N$1&lt;År1,0,M121*(1-VLOOKUP($A122,[1]Hugst!$R$5:$W$9,MATCH(ROUNDUP((N$1)/10,0)*10,[1]Hugst!$R$4:$W$4,0))))</f>
        <v>#REF!</v>
      </c>
      <c r="O122" s="168" t="e">
        <f ca="1">IF($C122-O$1&lt;År1,0,N121*(1-VLOOKUP($A122,[1]Hugst!$R$5:$W$9,MATCH(ROUNDUP((O$1)/10,0)*10,[1]Hugst!$R$4:$W$4,0))))</f>
        <v>#REF!</v>
      </c>
      <c r="P122" s="168" t="e">
        <f ca="1">IF($C122-P$1&lt;År1,0,O121*(1-VLOOKUP($A122,[1]Hugst!$R$5:$W$9,MATCH(ROUNDUP((P$1)/10,0)*10,[1]Hugst!$R$4:$W$4,0))))</f>
        <v>#REF!</v>
      </c>
      <c r="Q122" s="168" t="e">
        <f ca="1">IF($C122-Q$1&lt;År1,0,P121*(1-VLOOKUP($A122,[1]Hugst!$R$5:$W$9,MATCH(ROUNDUP((Q$1)/10,0)*10,[1]Hugst!$R$4:$W$4,0))))</f>
        <v>#REF!</v>
      </c>
      <c r="R122" s="168" t="e">
        <f ca="1">IF($C122-R$1&lt;År1,0,Q121*(1-VLOOKUP($A122,[1]Hugst!$R$5:$W$9,MATCH(ROUNDUP((R$1)/10,0)*10,[1]Hugst!$R$4:$W$4,0))))</f>
        <v>#REF!</v>
      </c>
      <c r="S122" s="168" t="e">
        <f ca="1">IF($C122-S$1&lt;År1,0,R121*(1-VLOOKUP($A122,[1]Hugst!$R$5:$W$9,MATCH(ROUNDUP((S$1)/10,0)*10,[1]Hugst!$R$4:$W$4,0))))</f>
        <v>#REF!</v>
      </c>
      <c r="T122" s="168" t="e">
        <f ca="1">IF($C122-T$1&lt;År1,0,S121*(1-VLOOKUP($A122,[1]Hugst!$R$5:$W$9,MATCH(ROUNDUP((T$1)/10,0)*10,[1]Hugst!$R$4:$W$4,0))))</f>
        <v>#REF!</v>
      </c>
      <c r="U122" s="168" t="e">
        <f ca="1">IF($C122-U$1&lt;År1,0,T121*(1-VLOOKUP($A122,[1]Hugst!$R$5:$W$9,MATCH(ROUNDUP((U$1)/10,0)*10,[1]Hugst!$R$4:$W$4,0))))</f>
        <v>#REF!</v>
      </c>
      <c r="V122" s="168" t="e">
        <f ca="1">IF($C122-V$1&lt;År1,0,U121*(1-VLOOKUP($A122,[1]Hugst!$R$5:$W$9,MATCH(ROUNDUP((V$1)/10,0)*10,[1]Hugst!$R$4:$W$4,0))))</f>
        <v>#REF!</v>
      </c>
      <c r="W122" s="168" t="e">
        <f ca="1">IF($C122-W$1&lt;År1,0,V121*(1-VLOOKUP($A122,[1]Hugst!$R$5:$W$9,MATCH(ROUNDUP((W$1)/10,0)*10,[1]Hugst!$R$4:$W$4,0))))</f>
        <v>#REF!</v>
      </c>
      <c r="X122" s="168" t="e">
        <f ca="1">IF($C122-X$1&lt;År1,0,W121*(1-VLOOKUP($A122,[1]Hugst!$R$5:$W$9,MATCH(ROUNDUP((X$1)/10,0)*10,[1]Hugst!$R$4:$W$4,0))))</f>
        <v>#REF!</v>
      </c>
      <c r="Y122" s="168" t="e">
        <f ca="1">IF($C122-Y$1&lt;År1,0,X121*(1-VLOOKUP($A122,[1]Hugst!$R$5:$W$9,MATCH(ROUNDUP((Y$1)/10,0)*10,[1]Hugst!$R$4:$W$4,0))))</f>
        <v>#REF!</v>
      </c>
      <c r="Z122" s="168" t="e">
        <f ca="1">IF($C122-Z$1&lt;År1,0,Y121*(1-VLOOKUP($A122,[1]Hugst!$R$5:$W$9,MATCH(ROUNDUP((Z$1)/10,0)*10,[1]Hugst!$R$4:$W$4,0))))</f>
        <v>#REF!</v>
      </c>
      <c r="AA122" s="168" t="e">
        <f ca="1">IF($C122-AA$1&lt;År1,0,Z121*(1-VLOOKUP($A122,[1]Hugst!$R$5:$W$9,MATCH(ROUNDUP((AA$1)/10,0)*10,[1]Hugst!$R$4:$W$4,0))))</f>
        <v>#REF!</v>
      </c>
      <c r="AB122" s="168" t="e">
        <f ca="1">IF($C122-AB$1&lt;År1,0,AA121*(1-VLOOKUP($A122,[1]Hugst!$R$5:$W$9,MATCH(ROUNDUP((AB$1)/10,0)*10,[1]Hugst!$R$4:$W$4,0))))</f>
        <v>#REF!</v>
      </c>
      <c r="AC122" s="168" t="e">
        <f ca="1">IF($C122-AC$1&lt;År1,0,AB121*(1-VLOOKUP($A122,[1]Hugst!$R$5:$W$9,MATCH(ROUNDUP((AC$1)/10,0)*10,[1]Hugst!$R$4:$W$4,0))))</f>
        <v>#REF!</v>
      </c>
      <c r="AD122" s="168" t="e">
        <f ca="1">IF($C122-AD$1&lt;År1,0,AC121*(1-VLOOKUP($A122,[1]Hugst!$R$5:$W$9,MATCH(ROUNDUP((AD$1)/10,0)*10,[1]Hugst!$R$4:$W$4,0))))</f>
        <v>#REF!</v>
      </c>
      <c r="AE122" s="168" t="e">
        <f ca="1">IF($C122-AE$1&lt;År1,0,AD121*(1-VLOOKUP($A122,[1]Hugst!$R$5:$W$9,MATCH(ROUNDUP((AE$1)/10,0)*10,[1]Hugst!$R$4:$W$4,0))))</f>
        <v>#REF!</v>
      </c>
      <c r="AF122" s="168" t="e">
        <f ca="1">IF($C122-AF$1&lt;År1,0,AE121*(1-VLOOKUP($A122,[1]Hugst!$R$5:$W$9,MATCH(ROUNDUP((AF$1)/10,0)*10,[1]Hugst!$R$4:$W$4,0))))</f>
        <v>#REF!</v>
      </c>
      <c r="AG122" s="168" t="e">
        <f ca="1">IF($C122-AG$1&lt;År1,0,AF121*(1-VLOOKUP($A122,[1]Hugst!$R$5:$W$9,MATCH(ROUNDUP((AG$1)/10,0)*10,[1]Hugst!$R$4:$W$4,0))))</f>
        <v>#REF!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 t="e">
        <f t="shared" ca="1" si="2"/>
        <v>#REF!</v>
      </c>
      <c r="F123" s="168" t="e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#REF!</v>
      </c>
      <c r="G123" s="168" t="e">
        <f ca="1">IF($C123-G$1&lt;År1,0,F122*(1-VLOOKUP($A123,[1]Hugst!$R$5:$W$9,MATCH(ROUNDUP((G$1)/10,0)*10,[1]Hugst!$R$4:$W$4,0))))</f>
        <v>#REF!</v>
      </c>
      <c r="H123" s="168" t="e">
        <f ca="1">IF($C123-H$1&lt;År1,0,G122*(1-VLOOKUP($A123,[1]Hugst!$R$5:$W$9,MATCH(ROUNDUP((H$1)/10,0)*10,[1]Hugst!$R$4:$W$4,0))))</f>
        <v>#REF!</v>
      </c>
      <c r="I123" s="168" t="e">
        <f ca="1">IF($C123-I$1&lt;År1,0,H122*(1-VLOOKUP($A123,[1]Hugst!$R$5:$W$9,MATCH(ROUNDUP((I$1)/10,0)*10,[1]Hugst!$R$4:$W$4,0))))</f>
        <v>#REF!</v>
      </c>
      <c r="J123" s="168" t="e">
        <f ca="1">IF($C123-J$1&lt;År1,0,I122*(1-VLOOKUP($A123,[1]Hugst!$R$5:$W$9,MATCH(ROUNDUP((J$1)/10,0)*10,[1]Hugst!$R$4:$W$4,0))))</f>
        <v>#REF!</v>
      </c>
      <c r="K123" s="168" t="e">
        <f ca="1">IF($C123-K$1&lt;År1,0,J122*(1-VLOOKUP($A123,[1]Hugst!$R$5:$W$9,MATCH(ROUNDUP((K$1)/10,0)*10,[1]Hugst!$R$4:$W$4,0))))</f>
        <v>#REF!</v>
      </c>
      <c r="L123" s="168" t="e">
        <f ca="1">IF($C123-L$1&lt;År1,0,K122*(1-VLOOKUP($A123,[1]Hugst!$R$5:$W$9,MATCH(ROUNDUP((L$1)/10,0)*10,[1]Hugst!$R$4:$W$4,0))))</f>
        <v>#REF!</v>
      </c>
      <c r="M123" s="168" t="e">
        <f ca="1">IF($C123-M$1&lt;År1,0,L122*(1-VLOOKUP($A123,[1]Hugst!$R$5:$W$9,MATCH(ROUNDUP((M$1)/10,0)*10,[1]Hugst!$R$4:$W$4,0))))</f>
        <v>#REF!</v>
      </c>
      <c r="N123" s="168" t="e">
        <f ca="1">IF($C123-N$1&lt;År1,0,M122*(1-VLOOKUP($A123,[1]Hugst!$R$5:$W$9,MATCH(ROUNDUP((N$1)/10,0)*10,[1]Hugst!$R$4:$W$4,0))))</f>
        <v>#REF!</v>
      </c>
      <c r="O123" s="168" t="e">
        <f ca="1">IF($C123-O$1&lt;År1,0,N122*(1-VLOOKUP($A123,[1]Hugst!$R$5:$W$9,MATCH(ROUNDUP((O$1)/10,0)*10,[1]Hugst!$R$4:$W$4,0))))</f>
        <v>#REF!</v>
      </c>
      <c r="P123" s="168" t="e">
        <f ca="1">IF($C123-P$1&lt;År1,0,O122*(1-VLOOKUP($A123,[1]Hugst!$R$5:$W$9,MATCH(ROUNDUP((P$1)/10,0)*10,[1]Hugst!$R$4:$W$4,0))))</f>
        <v>#REF!</v>
      </c>
      <c r="Q123" s="168" t="e">
        <f ca="1">IF($C123-Q$1&lt;År1,0,P122*(1-VLOOKUP($A123,[1]Hugst!$R$5:$W$9,MATCH(ROUNDUP((Q$1)/10,0)*10,[1]Hugst!$R$4:$W$4,0))))</f>
        <v>#REF!</v>
      </c>
      <c r="R123" s="168" t="e">
        <f ca="1">IF($C123-R$1&lt;År1,0,Q122*(1-VLOOKUP($A123,[1]Hugst!$R$5:$W$9,MATCH(ROUNDUP((R$1)/10,0)*10,[1]Hugst!$R$4:$W$4,0))))</f>
        <v>#REF!</v>
      </c>
      <c r="S123" s="168" t="e">
        <f ca="1">IF($C123-S$1&lt;År1,0,R122*(1-VLOOKUP($A123,[1]Hugst!$R$5:$W$9,MATCH(ROUNDUP((S$1)/10,0)*10,[1]Hugst!$R$4:$W$4,0))))</f>
        <v>#REF!</v>
      </c>
      <c r="T123" s="168" t="e">
        <f ca="1">IF($C123-T$1&lt;År1,0,S122*(1-VLOOKUP($A123,[1]Hugst!$R$5:$W$9,MATCH(ROUNDUP((T$1)/10,0)*10,[1]Hugst!$R$4:$W$4,0))))</f>
        <v>#REF!</v>
      </c>
      <c r="U123" s="168" t="e">
        <f ca="1">IF($C123-U$1&lt;År1,0,T122*(1-VLOOKUP($A123,[1]Hugst!$R$5:$W$9,MATCH(ROUNDUP((U$1)/10,0)*10,[1]Hugst!$R$4:$W$4,0))))</f>
        <v>#REF!</v>
      </c>
      <c r="V123" s="168" t="e">
        <f ca="1">IF($C123-V$1&lt;År1,0,U122*(1-VLOOKUP($A123,[1]Hugst!$R$5:$W$9,MATCH(ROUNDUP((V$1)/10,0)*10,[1]Hugst!$R$4:$W$4,0))))</f>
        <v>#REF!</v>
      </c>
      <c r="W123" s="168" t="e">
        <f ca="1">IF($C123-W$1&lt;År1,0,V122*(1-VLOOKUP($A123,[1]Hugst!$R$5:$W$9,MATCH(ROUNDUP((W$1)/10,0)*10,[1]Hugst!$R$4:$W$4,0))))</f>
        <v>#REF!</v>
      </c>
      <c r="X123" s="168" t="e">
        <f ca="1">IF($C123-X$1&lt;År1,0,W122*(1-VLOOKUP($A123,[1]Hugst!$R$5:$W$9,MATCH(ROUNDUP((X$1)/10,0)*10,[1]Hugst!$R$4:$W$4,0))))</f>
        <v>#REF!</v>
      </c>
      <c r="Y123" s="168" t="e">
        <f ca="1">IF($C123-Y$1&lt;År1,0,X122*(1-VLOOKUP($A123,[1]Hugst!$R$5:$W$9,MATCH(ROUNDUP((Y$1)/10,0)*10,[1]Hugst!$R$4:$W$4,0))))</f>
        <v>#REF!</v>
      </c>
      <c r="Z123" s="168" t="e">
        <f ca="1">IF($C123-Z$1&lt;År1,0,Y122*(1-VLOOKUP($A123,[1]Hugst!$R$5:$W$9,MATCH(ROUNDUP((Z$1)/10,0)*10,[1]Hugst!$R$4:$W$4,0))))</f>
        <v>#REF!</v>
      </c>
      <c r="AA123" s="168" t="e">
        <f ca="1">IF($C123-AA$1&lt;År1,0,Z122*(1-VLOOKUP($A123,[1]Hugst!$R$5:$W$9,MATCH(ROUNDUP((AA$1)/10,0)*10,[1]Hugst!$R$4:$W$4,0))))</f>
        <v>#REF!</v>
      </c>
      <c r="AB123" s="168" t="e">
        <f ca="1">IF($C123-AB$1&lt;År1,0,AA122*(1-VLOOKUP($A123,[1]Hugst!$R$5:$W$9,MATCH(ROUNDUP((AB$1)/10,0)*10,[1]Hugst!$R$4:$W$4,0))))</f>
        <v>#REF!</v>
      </c>
      <c r="AC123" s="168" t="e">
        <f ca="1">IF($C123-AC$1&lt;År1,0,AB122*(1-VLOOKUP($A123,[1]Hugst!$R$5:$W$9,MATCH(ROUNDUP((AC$1)/10,0)*10,[1]Hugst!$R$4:$W$4,0))))</f>
        <v>#REF!</v>
      </c>
      <c r="AD123" s="168" t="e">
        <f ca="1">IF($C123-AD$1&lt;År1,0,AC122*(1-VLOOKUP($A123,[1]Hugst!$R$5:$W$9,MATCH(ROUNDUP((AD$1)/10,0)*10,[1]Hugst!$R$4:$W$4,0))))</f>
        <v>#REF!</v>
      </c>
      <c r="AE123" s="168" t="e">
        <f ca="1">IF($C123-AE$1&lt;År1,0,AD122*(1-VLOOKUP($A123,[1]Hugst!$R$5:$W$9,MATCH(ROUNDUP((AE$1)/10,0)*10,[1]Hugst!$R$4:$W$4,0))))</f>
        <v>#REF!</v>
      </c>
      <c r="AF123" s="168" t="e">
        <f ca="1">IF($C123-AF$1&lt;År1,0,AE122*(1-VLOOKUP($A123,[1]Hugst!$R$5:$W$9,MATCH(ROUNDUP((AF$1)/10,0)*10,[1]Hugst!$R$4:$W$4,0))))</f>
        <v>#REF!</v>
      </c>
      <c r="AG123" s="168" t="e">
        <f ca="1">IF($C123-AG$1&lt;År1,0,AF122*(1-VLOOKUP($A123,[1]Hugst!$R$5:$W$9,MATCH(ROUNDUP((AG$1)/10,0)*10,[1]Hugst!$R$4:$W$4,0))))</f>
        <v>#REF!</v>
      </c>
      <c r="AH123" s="168" t="e">
        <f ca="1">IF($C123-AH$1&lt;År1,0,AG122*(1-VLOOKUP($A123,[1]Hugst!$R$5:$W$9,MATCH(ROUNDUP((AH$1)/10,0)*10,[1]Hugst!$R$4:$W$4,0))))</f>
        <v>#REF!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 t="e">
        <f t="shared" ca="1" si="2"/>
        <v>#REF!</v>
      </c>
      <c r="F124" s="168" t="e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#REF!</v>
      </c>
      <c r="G124" s="168" t="e">
        <f ca="1">IF($C124-G$1&lt;År1,0,F123*(1-VLOOKUP($A124,[1]Hugst!$R$5:$W$9,MATCH(ROUNDUP((G$1)/10,0)*10,[1]Hugst!$R$4:$W$4,0))))</f>
        <v>#REF!</v>
      </c>
      <c r="H124" s="168" t="e">
        <f ca="1">IF($C124-H$1&lt;År1,0,G123*(1-VLOOKUP($A124,[1]Hugst!$R$5:$W$9,MATCH(ROUNDUP((H$1)/10,0)*10,[1]Hugst!$R$4:$W$4,0))))</f>
        <v>#REF!</v>
      </c>
      <c r="I124" s="168" t="e">
        <f ca="1">IF($C124-I$1&lt;År1,0,H123*(1-VLOOKUP($A124,[1]Hugst!$R$5:$W$9,MATCH(ROUNDUP((I$1)/10,0)*10,[1]Hugst!$R$4:$W$4,0))))</f>
        <v>#REF!</v>
      </c>
      <c r="J124" s="168" t="e">
        <f ca="1">IF($C124-J$1&lt;År1,0,I123*(1-VLOOKUP($A124,[1]Hugst!$R$5:$W$9,MATCH(ROUNDUP((J$1)/10,0)*10,[1]Hugst!$R$4:$W$4,0))))</f>
        <v>#REF!</v>
      </c>
      <c r="K124" s="168" t="e">
        <f ca="1">IF($C124-K$1&lt;År1,0,J123*(1-VLOOKUP($A124,[1]Hugst!$R$5:$W$9,MATCH(ROUNDUP((K$1)/10,0)*10,[1]Hugst!$R$4:$W$4,0))))</f>
        <v>#REF!</v>
      </c>
      <c r="L124" s="168" t="e">
        <f ca="1">IF($C124-L$1&lt;År1,0,K123*(1-VLOOKUP($A124,[1]Hugst!$R$5:$W$9,MATCH(ROUNDUP((L$1)/10,0)*10,[1]Hugst!$R$4:$W$4,0))))</f>
        <v>#REF!</v>
      </c>
      <c r="M124" s="168" t="e">
        <f ca="1">IF($C124-M$1&lt;År1,0,L123*(1-VLOOKUP($A124,[1]Hugst!$R$5:$W$9,MATCH(ROUNDUP((M$1)/10,0)*10,[1]Hugst!$R$4:$W$4,0))))</f>
        <v>#REF!</v>
      </c>
      <c r="N124" s="168" t="e">
        <f ca="1">IF($C124-N$1&lt;År1,0,M123*(1-VLOOKUP($A124,[1]Hugst!$R$5:$W$9,MATCH(ROUNDUP((N$1)/10,0)*10,[1]Hugst!$R$4:$W$4,0))))</f>
        <v>#REF!</v>
      </c>
      <c r="O124" s="168" t="e">
        <f ca="1">IF($C124-O$1&lt;År1,0,N123*(1-VLOOKUP($A124,[1]Hugst!$R$5:$W$9,MATCH(ROUNDUP((O$1)/10,0)*10,[1]Hugst!$R$4:$W$4,0))))</f>
        <v>#REF!</v>
      </c>
      <c r="P124" s="168" t="e">
        <f ca="1">IF($C124-P$1&lt;År1,0,O123*(1-VLOOKUP($A124,[1]Hugst!$R$5:$W$9,MATCH(ROUNDUP((P$1)/10,0)*10,[1]Hugst!$R$4:$W$4,0))))</f>
        <v>#REF!</v>
      </c>
      <c r="Q124" s="168" t="e">
        <f ca="1">IF($C124-Q$1&lt;År1,0,P123*(1-VLOOKUP($A124,[1]Hugst!$R$5:$W$9,MATCH(ROUNDUP((Q$1)/10,0)*10,[1]Hugst!$R$4:$W$4,0))))</f>
        <v>#REF!</v>
      </c>
      <c r="R124" s="168" t="e">
        <f ca="1">IF($C124-R$1&lt;År1,0,Q123*(1-VLOOKUP($A124,[1]Hugst!$R$5:$W$9,MATCH(ROUNDUP((R$1)/10,0)*10,[1]Hugst!$R$4:$W$4,0))))</f>
        <v>#REF!</v>
      </c>
      <c r="S124" s="168" t="e">
        <f ca="1">IF($C124-S$1&lt;År1,0,R123*(1-VLOOKUP($A124,[1]Hugst!$R$5:$W$9,MATCH(ROUNDUP((S$1)/10,0)*10,[1]Hugst!$R$4:$W$4,0))))</f>
        <v>#REF!</v>
      </c>
      <c r="T124" s="168" t="e">
        <f ca="1">IF($C124-T$1&lt;År1,0,S123*(1-VLOOKUP($A124,[1]Hugst!$R$5:$W$9,MATCH(ROUNDUP((T$1)/10,0)*10,[1]Hugst!$R$4:$W$4,0))))</f>
        <v>#REF!</v>
      </c>
      <c r="U124" s="168" t="e">
        <f ca="1">IF($C124-U$1&lt;År1,0,T123*(1-VLOOKUP($A124,[1]Hugst!$R$5:$W$9,MATCH(ROUNDUP((U$1)/10,0)*10,[1]Hugst!$R$4:$W$4,0))))</f>
        <v>#REF!</v>
      </c>
      <c r="V124" s="168" t="e">
        <f ca="1">IF($C124-V$1&lt;År1,0,U123*(1-VLOOKUP($A124,[1]Hugst!$R$5:$W$9,MATCH(ROUNDUP((V$1)/10,0)*10,[1]Hugst!$R$4:$W$4,0))))</f>
        <v>#REF!</v>
      </c>
      <c r="W124" s="168" t="e">
        <f ca="1">IF($C124-W$1&lt;År1,0,V123*(1-VLOOKUP($A124,[1]Hugst!$R$5:$W$9,MATCH(ROUNDUP((W$1)/10,0)*10,[1]Hugst!$R$4:$W$4,0))))</f>
        <v>#REF!</v>
      </c>
      <c r="X124" s="168" t="e">
        <f ca="1">IF($C124-X$1&lt;År1,0,W123*(1-VLOOKUP($A124,[1]Hugst!$R$5:$W$9,MATCH(ROUNDUP((X$1)/10,0)*10,[1]Hugst!$R$4:$W$4,0))))</f>
        <v>#REF!</v>
      </c>
      <c r="Y124" s="168" t="e">
        <f ca="1">IF($C124-Y$1&lt;År1,0,X123*(1-VLOOKUP($A124,[1]Hugst!$R$5:$W$9,MATCH(ROUNDUP((Y$1)/10,0)*10,[1]Hugst!$R$4:$W$4,0))))</f>
        <v>#REF!</v>
      </c>
      <c r="Z124" s="168" t="e">
        <f ca="1">IF($C124-Z$1&lt;År1,0,Y123*(1-VLOOKUP($A124,[1]Hugst!$R$5:$W$9,MATCH(ROUNDUP((Z$1)/10,0)*10,[1]Hugst!$R$4:$W$4,0))))</f>
        <v>#REF!</v>
      </c>
      <c r="AA124" s="168" t="e">
        <f ca="1">IF($C124-AA$1&lt;År1,0,Z123*(1-VLOOKUP($A124,[1]Hugst!$R$5:$W$9,MATCH(ROUNDUP((AA$1)/10,0)*10,[1]Hugst!$R$4:$W$4,0))))</f>
        <v>#REF!</v>
      </c>
      <c r="AB124" s="168" t="e">
        <f ca="1">IF($C124-AB$1&lt;År1,0,AA123*(1-VLOOKUP($A124,[1]Hugst!$R$5:$W$9,MATCH(ROUNDUP((AB$1)/10,0)*10,[1]Hugst!$R$4:$W$4,0))))</f>
        <v>#REF!</v>
      </c>
      <c r="AC124" s="168" t="e">
        <f ca="1">IF($C124-AC$1&lt;År1,0,AB123*(1-VLOOKUP($A124,[1]Hugst!$R$5:$W$9,MATCH(ROUNDUP((AC$1)/10,0)*10,[1]Hugst!$R$4:$W$4,0))))</f>
        <v>#REF!</v>
      </c>
      <c r="AD124" s="168" t="e">
        <f ca="1">IF($C124-AD$1&lt;År1,0,AC123*(1-VLOOKUP($A124,[1]Hugst!$R$5:$W$9,MATCH(ROUNDUP((AD$1)/10,0)*10,[1]Hugst!$R$4:$W$4,0))))</f>
        <v>#REF!</v>
      </c>
      <c r="AE124" s="168" t="e">
        <f ca="1">IF($C124-AE$1&lt;År1,0,AD123*(1-VLOOKUP($A124,[1]Hugst!$R$5:$W$9,MATCH(ROUNDUP((AE$1)/10,0)*10,[1]Hugst!$R$4:$W$4,0))))</f>
        <v>#REF!</v>
      </c>
      <c r="AF124" s="168" t="e">
        <f ca="1">IF($C124-AF$1&lt;År1,0,AE123*(1-VLOOKUP($A124,[1]Hugst!$R$5:$W$9,MATCH(ROUNDUP((AF$1)/10,0)*10,[1]Hugst!$R$4:$W$4,0))))</f>
        <v>#REF!</v>
      </c>
      <c r="AG124" s="168" t="e">
        <f ca="1">IF($C124-AG$1&lt;År1,0,AF123*(1-VLOOKUP($A124,[1]Hugst!$R$5:$W$9,MATCH(ROUNDUP((AG$1)/10,0)*10,[1]Hugst!$R$4:$W$4,0))))</f>
        <v>#REF!</v>
      </c>
      <c r="AH124" s="168" t="e">
        <f ca="1">IF($C124-AH$1&lt;År1,0,AG123*(1-VLOOKUP($A124,[1]Hugst!$R$5:$W$9,MATCH(ROUNDUP((AH$1)/10,0)*10,[1]Hugst!$R$4:$W$4,0))))</f>
        <v>#REF!</v>
      </c>
      <c r="AI124" s="168" t="e">
        <f ca="1">IF($C124-AI$1&lt;År1,0,AH123*(1-VLOOKUP($A124,[1]Hugst!$R$5:$W$9,MATCH(ROUNDUP((AI$1)/10,0)*10,[1]Hugst!$R$4:$W$4,0))))</f>
        <v>#REF!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 t="e">
        <f ca="1">IF(C125=2020,SUM(G125:AJ125),SUM(F124:AJ124)-SUM(G125:AJ125))</f>
        <v>#REF!</v>
      </c>
      <c r="F125" s="168" t="e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#REF!</v>
      </c>
      <c r="G125" s="168" t="e">
        <f ca="1">IF($C125-G$1&lt;År1,0,F124*(1-VLOOKUP($A125,[1]Hugst!$R$5:$W$9,MATCH(ROUNDUP((G$1)/10,0)*10,[1]Hugst!$R$4:$W$4,0))))</f>
        <v>#REF!</v>
      </c>
      <c r="H125" s="168" t="e">
        <f ca="1">IF($C125-H$1&lt;År1,0,G124*(1-VLOOKUP($A125,[1]Hugst!$R$5:$W$9,MATCH(ROUNDUP((H$1)/10,0)*10,[1]Hugst!$R$4:$W$4,0))))</f>
        <v>#REF!</v>
      </c>
      <c r="I125" s="168" t="e">
        <f ca="1">IF($C125-I$1&lt;År1,0,H124*(1-VLOOKUP($A125,[1]Hugst!$R$5:$W$9,MATCH(ROUNDUP((I$1)/10,0)*10,[1]Hugst!$R$4:$W$4,0))))</f>
        <v>#REF!</v>
      </c>
      <c r="J125" s="168" t="e">
        <f ca="1">IF($C125-J$1&lt;År1,0,I124*(1-VLOOKUP($A125,[1]Hugst!$R$5:$W$9,MATCH(ROUNDUP((J$1)/10,0)*10,[1]Hugst!$R$4:$W$4,0))))</f>
        <v>#REF!</v>
      </c>
      <c r="K125" s="168" t="e">
        <f ca="1">IF($C125-K$1&lt;År1,0,J124*(1-VLOOKUP($A125,[1]Hugst!$R$5:$W$9,MATCH(ROUNDUP((K$1)/10,0)*10,[1]Hugst!$R$4:$W$4,0))))</f>
        <v>#REF!</v>
      </c>
      <c r="L125" s="168" t="e">
        <f ca="1">IF($C125-L$1&lt;År1,0,K124*(1-VLOOKUP($A125,[1]Hugst!$R$5:$W$9,MATCH(ROUNDUP((L$1)/10,0)*10,[1]Hugst!$R$4:$W$4,0))))</f>
        <v>#REF!</v>
      </c>
      <c r="M125" s="168" t="e">
        <f ca="1">IF($C125-M$1&lt;År1,0,L124*(1-VLOOKUP($A125,[1]Hugst!$R$5:$W$9,MATCH(ROUNDUP((M$1)/10,0)*10,[1]Hugst!$R$4:$W$4,0))))</f>
        <v>#REF!</v>
      </c>
      <c r="N125" s="168" t="e">
        <f ca="1">IF($C125-N$1&lt;År1,0,M124*(1-VLOOKUP($A125,[1]Hugst!$R$5:$W$9,MATCH(ROUNDUP((N$1)/10,0)*10,[1]Hugst!$R$4:$W$4,0))))</f>
        <v>#REF!</v>
      </c>
      <c r="O125" s="168" t="e">
        <f ca="1">IF($C125-O$1&lt;År1,0,N124*(1-VLOOKUP($A125,[1]Hugst!$R$5:$W$9,MATCH(ROUNDUP((O$1)/10,0)*10,[1]Hugst!$R$4:$W$4,0))))</f>
        <v>#REF!</v>
      </c>
      <c r="P125" s="168" t="e">
        <f ca="1">IF($C125-P$1&lt;År1,0,O124*(1-VLOOKUP($A125,[1]Hugst!$R$5:$W$9,MATCH(ROUNDUP((P$1)/10,0)*10,[1]Hugst!$R$4:$W$4,0))))</f>
        <v>#REF!</v>
      </c>
      <c r="Q125" s="168" t="e">
        <f ca="1">IF($C125-Q$1&lt;År1,0,P124*(1-VLOOKUP($A125,[1]Hugst!$R$5:$W$9,MATCH(ROUNDUP((Q$1)/10,0)*10,[1]Hugst!$R$4:$W$4,0))))</f>
        <v>#REF!</v>
      </c>
      <c r="R125" s="168" t="e">
        <f ca="1">IF($C125-R$1&lt;År1,0,Q124*(1-VLOOKUP($A125,[1]Hugst!$R$5:$W$9,MATCH(ROUNDUP((R$1)/10,0)*10,[1]Hugst!$R$4:$W$4,0))))</f>
        <v>#REF!</v>
      </c>
      <c r="S125" s="168" t="e">
        <f ca="1">IF($C125-S$1&lt;År1,0,R124*(1-VLOOKUP($A125,[1]Hugst!$R$5:$W$9,MATCH(ROUNDUP((S$1)/10,0)*10,[1]Hugst!$R$4:$W$4,0))))</f>
        <v>#REF!</v>
      </c>
      <c r="T125" s="168" t="e">
        <f ca="1">IF($C125-T$1&lt;År1,0,S124*(1-VLOOKUP($A125,[1]Hugst!$R$5:$W$9,MATCH(ROUNDUP((T$1)/10,0)*10,[1]Hugst!$R$4:$W$4,0))))</f>
        <v>#REF!</v>
      </c>
      <c r="U125" s="168" t="e">
        <f ca="1">IF($C125-U$1&lt;År1,0,T124*(1-VLOOKUP($A125,[1]Hugst!$R$5:$W$9,MATCH(ROUNDUP((U$1)/10,0)*10,[1]Hugst!$R$4:$W$4,0))))</f>
        <v>#REF!</v>
      </c>
      <c r="V125" s="168" t="e">
        <f ca="1">IF($C125-V$1&lt;År1,0,U124*(1-VLOOKUP($A125,[1]Hugst!$R$5:$W$9,MATCH(ROUNDUP((V$1)/10,0)*10,[1]Hugst!$R$4:$W$4,0))))</f>
        <v>#REF!</v>
      </c>
      <c r="W125" s="168" t="e">
        <f ca="1">IF($C125-W$1&lt;År1,0,V124*(1-VLOOKUP($A125,[1]Hugst!$R$5:$W$9,MATCH(ROUNDUP((W$1)/10,0)*10,[1]Hugst!$R$4:$W$4,0))))</f>
        <v>#REF!</v>
      </c>
      <c r="X125" s="168" t="e">
        <f ca="1">IF($C125-X$1&lt;År1,0,W124*(1-VLOOKUP($A125,[1]Hugst!$R$5:$W$9,MATCH(ROUNDUP((X$1)/10,0)*10,[1]Hugst!$R$4:$W$4,0))))</f>
        <v>#REF!</v>
      </c>
      <c r="Y125" s="168" t="e">
        <f ca="1">IF($C125-Y$1&lt;År1,0,X124*(1-VLOOKUP($A125,[1]Hugst!$R$5:$W$9,MATCH(ROUNDUP((Y$1)/10,0)*10,[1]Hugst!$R$4:$W$4,0))))</f>
        <v>#REF!</v>
      </c>
      <c r="Z125" s="168" t="e">
        <f ca="1">IF($C125-Z$1&lt;År1,0,Y124*(1-VLOOKUP($A125,[1]Hugst!$R$5:$W$9,MATCH(ROUNDUP((Z$1)/10,0)*10,[1]Hugst!$R$4:$W$4,0))))</f>
        <v>#REF!</v>
      </c>
      <c r="AA125" s="168" t="e">
        <f ca="1">IF($C125-AA$1&lt;År1,0,Z124*(1-VLOOKUP($A125,[1]Hugst!$R$5:$W$9,MATCH(ROUNDUP((AA$1)/10,0)*10,[1]Hugst!$R$4:$W$4,0))))</f>
        <v>#REF!</v>
      </c>
      <c r="AB125" s="168" t="e">
        <f ca="1">IF($C125-AB$1&lt;År1,0,AA124*(1-VLOOKUP($A125,[1]Hugst!$R$5:$W$9,MATCH(ROUNDUP((AB$1)/10,0)*10,[1]Hugst!$R$4:$W$4,0))))</f>
        <v>#REF!</v>
      </c>
      <c r="AC125" s="168" t="e">
        <f ca="1">IF($C125-AC$1&lt;År1,0,AB124*(1-VLOOKUP($A125,[1]Hugst!$R$5:$W$9,MATCH(ROUNDUP((AC$1)/10,0)*10,[1]Hugst!$R$4:$W$4,0))))</f>
        <v>#REF!</v>
      </c>
      <c r="AD125" s="168" t="e">
        <f ca="1">IF($C125-AD$1&lt;År1,0,AC124*(1-VLOOKUP($A125,[1]Hugst!$R$5:$W$9,MATCH(ROUNDUP((AD$1)/10,0)*10,[1]Hugst!$R$4:$W$4,0))))</f>
        <v>#REF!</v>
      </c>
      <c r="AE125" s="168" t="e">
        <f ca="1">IF($C125-AE$1&lt;År1,0,AD124*(1-VLOOKUP($A125,[1]Hugst!$R$5:$W$9,MATCH(ROUNDUP((AE$1)/10,0)*10,[1]Hugst!$R$4:$W$4,0))))</f>
        <v>#REF!</v>
      </c>
      <c r="AF125" s="168" t="e">
        <f ca="1">IF($C125-AF$1&lt;År1,0,AE124*(1-VLOOKUP($A125,[1]Hugst!$R$5:$W$9,MATCH(ROUNDUP((AF$1)/10,0)*10,[1]Hugst!$R$4:$W$4,0))))</f>
        <v>#REF!</v>
      </c>
      <c r="AG125" s="168" t="e">
        <f ca="1">IF($C125-AG$1&lt;År1,0,AF124*(1-VLOOKUP($A125,[1]Hugst!$R$5:$W$9,MATCH(ROUNDUP((AG$1)/10,0)*10,[1]Hugst!$R$4:$W$4,0))))</f>
        <v>#REF!</v>
      </c>
      <c r="AH125" s="168" t="e">
        <f ca="1">IF($C125-AH$1&lt;År1,0,AG124*(1-VLOOKUP($A125,[1]Hugst!$R$5:$W$9,MATCH(ROUNDUP((AH$1)/10,0)*10,[1]Hugst!$R$4:$W$4,0))))</f>
        <v>#REF!</v>
      </c>
      <c r="AI125" s="168" t="e">
        <f ca="1">IF($C125-AI$1&lt;År1,0,AH124*(1-VLOOKUP($A125,[1]Hugst!$R$5:$W$9,MATCH(ROUNDUP((AI$1)/10,0)*10,[1]Hugst!$R$4:$W$4,0))))</f>
        <v>#REF!</v>
      </c>
      <c r="AJ125" s="168" t="e">
        <f ca="1">IF($C125-AJ$1&lt;År1,0,AI124*(1-VLOOKUP($A125,[1]Hugst!$R$5:$W$9,MATCH(ROUNDUP((AJ$1)/10,0)*10,[1]Hugst!$R$4:$W$4,0))))</f>
        <v>#REF!</v>
      </c>
      <c r="AL125" s="168" t="e">
        <f ca="1">SUM(F125:AJ125)</f>
        <v>#REF!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8" t="e">
        <f t="shared" ca="1" si="3"/>
        <v>#REF!</v>
      </c>
      <c r="F127" s="168" t="e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#REF!</v>
      </c>
      <c r="G127" s="168" t="e">
        <f ca="1">IF($C127-G$1&lt;År1,0,F126*(1-VLOOKUP($A127,[1]Hugst!$R$5:$W$9,MATCH(ROUNDUP((G$1)/10,0)*10,[1]Hugst!$R$4:$W$4,0))))</f>
        <v>#REF!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 t="e">
        <f ca="1">SUM(AL64:AL126)</f>
        <v>#REF!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8" t="e">
        <f t="shared" ca="1" si="3"/>
        <v>#REF!</v>
      </c>
      <c r="F128" s="168" t="e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#REF!</v>
      </c>
      <c r="G128" s="168" t="e">
        <f ca="1">IF($C128-G$1&lt;År1,0,F127*(1-VLOOKUP($A128,[1]Hugst!$R$5:$W$9,MATCH(ROUNDUP((G$1)/10,0)*10,[1]Hugst!$R$4:$W$4,0))))</f>
        <v>#REF!</v>
      </c>
      <c r="H128" s="168" t="e">
        <f ca="1">IF($C128-H$1&lt;År1,0,G127*(1-VLOOKUP($A128,[1]Hugst!$R$5:$W$9,MATCH(ROUNDUP((H$1)/10,0)*10,[1]Hugst!$R$4:$W$4,0))))</f>
        <v>#REF!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8" t="e">
        <f t="shared" ca="1" si="3"/>
        <v>#REF!</v>
      </c>
      <c r="F129" s="168" t="e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#REF!</v>
      </c>
      <c r="G129" s="168" t="e">
        <f ca="1">IF($C129-G$1&lt;År1,0,F128*(1-VLOOKUP($A129,[1]Hugst!$R$5:$W$9,MATCH(ROUNDUP((G$1)/10,0)*10,[1]Hugst!$R$4:$W$4,0))))</f>
        <v>#REF!</v>
      </c>
      <c r="H129" s="168" t="e">
        <f ca="1">IF($C129-H$1&lt;År1,0,G128*(1-VLOOKUP($A129,[1]Hugst!$R$5:$W$9,MATCH(ROUNDUP((H$1)/10,0)*10,[1]Hugst!$R$4:$W$4,0))))</f>
        <v>#REF!</v>
      </c>
      <c r="I129" s="168" t="e">
        <f ca="1">IF($C129-I$1&lt;År1,0,H128*(1-VLOOKUP($A129,[1]Hugst!$R$5:$W$9,MATCH(ROUNDUP((I$1)/10,0)*10,[1]Hugst!$R$4:$W$4,0))))</f>
        <v>#REF!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8" t="e">
        <f t="shared" ca="1" si="3"/>
        <v>#REF!</v>
      </c>
      <c r="F130" s="168" t="e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#REF!</v>
      </c>
      <c r="G130" s="168" t="e">
        <f ca="1">IF($C130-G$1&lt;År1,0,F129*(1-VLOOKUP($A130,[1]Hugst!$R$5:$W$9,MATCH(ROUNDUP((G$1)/10,0)*10,[1]Hugst!$R$4:$W$4,0))))</f>
        <v>#REF!</v>
      </c>
      <c r="H130" s="168" t="e">
        <f ca="1">IF($C130-H$1&lt;År1,0,G129*(1-VLOOKUP($A130,[1]Hugst!$R$5:$W$9,MATCH(ROUNDUP((H$1)/10,0)*10,[1]Hugst!$R$4:$W$4,0))))</f>
        <v>#REF!</v>
      </c>
      <c r="I130" s="168" t="e">
        <f ca="1">IF($C130-I$1&lt;År1,0,H129*(1-VLOOKUP($A130,[1]Hugst!$R$5:$W$9,MATCH(ROUNDUP((I$1)/10,0)*10,[1]Hugst!$R$4:$W$4,0))))</f>
        <v>#REF!</v>
      </c>
      <c r="J130" s="168" t="e">
        <f ca="1">IF($C130-J$1&lt;År1,0,I129*(1-VLOOKUP($A130,[1]Hugst!$R$5:$W$9,MATCH(ROUNDUP((J$1)/10,0)*10,[1]Hugst!$R$4:$W$4,0))))</f>
        <v>#REF!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8" t="e">
        <f t="shared" ca="1" si="3"/>
        <v>#REF!</v>
      </c>
      <c r="F131" s="168" t="e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#REF!</v>
      </c>
      <c r="G131" s="168" t="e">
        <f ca="1">IF($C131-G$1&lt;År1,0,F130*(1-VLOOKUP($A131,[1]Hugst!$R$5:$W$9,MATCH(ROUNDUP((G$1)/10,0)*10,[1]Hugst!$R$4:$W$4,0))))</f>
        <v>#REF!</v>
      </c>
      <c r="H131" s="168" t="e">
        <f ca="1">IF($C131-H$1&lt;År1,0,G130*(1-VLOOKUP($A131,[1]Hugst!$R$5:$W$9,MATCH(ROUNDUP((H$1)/10,0)*10,[1]Hugst!$R$4:$W$4,0))))</f>
        <v>#REF!</v>
      </c>
      <c r="I131" s="168" t="e">
        <f ca="1">IF($C131-I$1&lt;År1,0,H130*(1-VLOOKUP($A131,[1]Hugst!$R$5:$W$9,MATCH(ROUNDUP((I$1)/10,0)*10,[1]Hugst!$R$4:$W$4,0))))</f>
        <v>#REF!</v>
      </c>
      <c r="J131" s="168" t="e">
        <f ca="1">IF($C131-J$1&lt;År1,0,I130*(1-VLOOKUP($A131,[1]Hugst!$R$5:$W$9,MATCH(ROUNDUP((J$1)/10,0)*10,[1]Hugst!$R$4:$W$4,0))))</f>
        <v>#REF!</v>
      </c>
      <c r="K131" s="168" t="e">
        <f ca="1">IF($C131-K$1&lt;År1,0,J130*(1-VLOOKUP($A131,[1]Hugst!$R$5:$W$9,MATCH(ROUNDUP((K$1)/10,0)*10,[1]Hugst!$R$4:$W$4,0))))</f>
        <v>#REF!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8" t="e">
        <f t="shared" ca="1" si="3"/>
        <v>#REF!</v>
      </c>
      <c r="F132" s="168" t="e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#REF!</v>
      </c>
      <c r="G132" s="168" t="e">
        <f ca="1">IF($C132-G$1&lt;År1,0,F131*(1-VLOOKUP($A132,[1]Hugst!$R$5:$W$9,MATCH(ROUNDUP((G$1)/10,0)*10,[1]Hugst!$R$4:$W$4,0))))</f>
        <v>#REF!</v>
      </c>
      <c r="H132" s="168" t="e">
        <f ca="1">IF($C132-H$1&lt;År1,0,G131*(1-VLOOKUP($A132,[1]Hugst!$R$5:$W$9,MATCH(ROUNDUP((H$1)/10,0)*10,[1]Hugst!$R$4:$W$4,0))))</f>
        <v>#REF!</v>
      </c>
      <c r="I132" s="168" t="e">
        <f ca="1">IF($C132-I$1&lt;År1,0,H131*(1-VLOOKUP($A132,[1]Hugst!$R$5:$W$9,MATCH(ROUNDUP((I$1)/10,0)*10,[1]Hugst!$R$4:$W$4,0))))</f>
        <v>#REF!</v>
      </c>
      <c r="J132" s="168" t="e">
        <f ca="1">IF($C132-J$1&lt;År1,0,I131*(1-VLOOKUP($A132,[1]Hugst!$R$5:$W$9,MATCH(ROUNDUP((J$1)/10,0)*10,[1]Hugst!$R$4:$W$4,0))))</f>
        <v>#REF!</v>
      </c>
      <c r="K132" s="168" t="e">
        <f ca="1">IF($C132-K$1&lt;År1,0,J131*(1-VLOOKUP($A132,[1]Hugst!$R$5:$W$9,MATCH(ROUNDUP((K$1)/10,0)*10,[1]Hugst!$R$4:$W$4,0))))</f>
        <v>#REF!</v>
      </c>
      <c r="L132" s="168" t="e">
        <f ca="1">IF($C132-L$1&lt;År1,0,K131*(1-VLOOKUP($A132,[1]Hugst!$R$5:$W$9,MATCH(ROUNDUP((L$1)/10,0)*10,[1]Hugst!$R$4:$W$4,0))))</f>
        <v>#REF!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8" t="e">
        <f t="shared" ca="1" si="3"/>
        <v>#REF!</v>
      </c>
      <c r="F133" s="168" t="e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#REF!</v>
      </c>
      <c r="G133" s="168" t="e">
        <f ca="1">IF($C133-G$1&lt;År1,0,F132*(1-VLOOKUP($A133,[1]Hugst!$R$5:$W$9,MATCH(ROUNDUP((G$1)/10,0)*10,[1]Hugst!$R$4:$W$4,0))))</f>
        <v>#REF!</v>
      </c>
      <c r="H133" s="168" t="e">
        <f ca="1">IF($C133-H$1&lt;År1,0,G132*(1-VLOOKUP($A133,[1]Hugst!$R$5:$W$9,MATCH(ROUNDUP((H$1)/10,0)*10,[1]Hugst!$R$4:$W$4,0))))</f>
        <v>#REF!</v>
      </c>
      <c r="I133" s="168" t="e">
        <f ca="1">IF($C133-I$1&lt;År1,0,H132*(1-VLOOKUP($A133,[1]Hugst!$R$5:$W$9,MATCH(ROUNDUP((I$1)/10,0)*10,[1]Hugst!$R$4:$W$4,0))))</f>
        <v>#REF!</v>
      </c>
      <c r="J133" s="168" t="e">
        <f ca="1">IF($C133-J$1&lt;År1,0,I132*(1-VLOOKUP($A133,[1]Hugst!$R$5:$W$9,MATCH(ROUNDUP((J$1)/10,0)*10,[1]Hugst!$R$4:$W$4,0))))</f>
        <v>#REF!</v>
      </c>
      <c r="K133" s="168" t="e">
        <f ca="1">IF($C133-K$1&lt;År1,0,J132*(1-VLOOKUP($A133,[1]Hugst!$R$5:$W$9,MATCH(ROUNDUP((K$1)/10,0)*10,[1]Hugst!$R$4:$W$4,0))))</f>
        <v>#REF!</v>
      </c>
      <c r="L133" s="168" t="e">
        <f ca="1">IF($C133-L$1&lt;År1,0,K132*(1-VLOOKUP($A133,[1]Hugst!$R$5:$W$9,MATCH(ROUNDUP((L$1)/10,0)*10,[1]Hugst!$R$4:$W$4,0))))</f>
        <v>#REF!</v>
      </c>
      <c r="M133" s="168" t="e">
        <f ca="1">IF($C133-M$1&lt;År1,0,L132*(1-VLOOKUP($A133,[1]Hugst!$R$5:$W$9,MATCH(ROUNDUP((M$1)/10,0)*10,[1]Hugst!$R$4:$W$4,0))))</f>
        <v>#REF!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8" t="e">
        <f t="shared" ca="1" si="3"/>
        <v>#REF!</v>
      </c>
      <c r="F134" s="168" t="e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#REF!</v>
      </c>
      <c r="G134" s="168" t="e">
        <f ca="1">IF($C134-G$1&lt;År1,0,F133*(1-VLOOKUP($A134,[1]Hugst!$R$5:$W$9,MATCH(ROUNDUP((G$1)/10,0)*10,[1]Hugst!$R$4:$W$4,0))))</f>
        <v>#REF!</v>
      </c>
      <c r="H134" s="168" t="e">
        <f ca="1">IF($C134-H$1&lt;År1,0,G133*(1-VLOOKUP($A134,[1]Hugst!$R$5:$W$9,MATCH(ROUNDUP((H$1)/10,0)*10,[1]Hugst!$R$4:$W$4,0))))</f>
        <v>#REF!</v>
      </c>
      <c r="I134" s="168" t="e">
        <f ca="1">IF($C134-I$1&lt;År1,0,H133*(1-VLOOKUP($A134,[1]Hugst!$R$5:$W$9,MATCH(ROUNDUP((I$1)/10,0)*10,[1]Hugst!$R$4:$W$4,0))))</f>
        <v>#REF!</v>
      </c>
      <c r="J134" s="168" t="e">
        <f ca="1">IF($C134-J$1&lt;År1,0,I133*(1-VLOOKUP($A134,[1]Hugst!$R$5:$W$9,MATCH(ROUNDUP((J$1)/10,0)*10,[1]Hugst!$R$4:$W$4,0))))</f>
        <v>#REF!</v>
      </c>
      <c r="K134" s="168" t="e">
        <f ca="1">IF($C134-K$1&lt;År1,0,J133*(1-VLOOKUP($A134,[1]Hugst!$R$5:$W$9,MATCH(ROUNDUP((K$1)/10,0)*10,[1]Hugst!$R$4:$W$4,0))))</f>
        <v>#REF!</v>
      </c>
      <c r="L134" s="168" t="e">
        <f ca="1">IF($C134-L$1&lt;År1,0,K133*(1-VLOOKUP($A134,[1]Hugst!$R$5:$W$9,MATCH(ROUNDUP((L$1)/10,0)*10,[1]Hugst!$R$4:$W$4,0))))</f>
        <v>#REF!</v>
      </c>
      <c r="M134" s="168" t="e">
        <f ca="1">IF($C134-M$1&lt;År1,0,L133*(1-VLOOKUP($A134,[1]Hugst!$R$5:$W$9,MATCH(ROUNDUP((M$1)/10,0)*10,[1]Hugst!$R$4:$W$4,0))))</f>
        <v>#REF!</v>
      </c>
      <c r="N134" s="168" t="e">
        <f ca="1">IF($C134-N$1&lt;År1,0,M133*(1-VLOOKUP($A134,[1]Hugst!$R$5:$W$9,MATCH(ROUNDUP((N$1)/10,0)*10,[1]Hugst!$R$4:$W$4,0))))</f>
        <v>#REF!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8" t="e">
        <f t="shared" ca="1" si="3"/>
        <v>#REF!</v>
      </c>
      <c r="F135" s="168" t="e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#REF!</v>
      </c>
      <c r="G135" s="168" t="e">
        <f ca="1">IF($C135-G$1&lt;År1,0,F134*(1-VLOOKUP($A135,[1]Hugst!$R$5:$W$9,MATCH(ROUNDUP((G$1)/10,0)*10,[1]Hugst!$R$4:$W$4,0))))</f>
        <v>#REF!</v>
      </c>
      <c r="H135" s="168" t="e">
        <f ca="1">IF($C135-H$1&lt;År1,0,G134*(1-VLOOKUP($A135,[1]Hugst!$R$5:$W$9,MATCH(ROUNDUP((H$1)/10,0)*10,[1]Hugst!$R$4:$W$4,0))))</f>
        <v>#REF!</v>
      </c>
      <c r="I135" s="168" t="e">
        <f ca="1">IF($C135-I$1&lt;År1,0,H134*(1-VLOOKUP($A135,[1]Hugst!$R$5:$W$9,MATCH(ROUNDUP((I$1)/10,0)*10,[1]Hugst!$R$4:$W$4,0))))</f>
        <v>#REF!</v>
      </c>
      <c r="J135" s="168" t="e">
        <f ca="1">IF($C135-J$1&lt;År1,0,I134*(1-VLOOKUP($A135,[1]Hugst!$R$5:$W$9,MATCH(ROUNDUP((J$1)/10,0)*10,[1]Hugst!$R$4:$W$4,0))))</f>
        <v>#REF!</v>
      </c>
      <c r="K135" s="168" t="e">
        <f ca="1">IF($C135-K$1&lt;År1,0,J134*(1-VLOOKUP($A135,[1]Hugst!$R$5:$W$9,MATCH(ROUNDUP((K$1)/10,0)*10,[1]Hugst!$R$4:$W$4,0))))</f>
        <v>#REF!</v>
      </c>
      <c r="L135" s="168" t="e">
        <f ca="1">IF($C135-L$1&lt;År1,0,K134*(1-VLOOKUP($A135,[1]Hugst!$R$5:$W$9,MATCH(ROUNDUP((L$1)/10,0)*10,[1]Hugst!$R$4:$W$4,0))))</f>
        <v>#REF!</v>
      </c>
      <c r="M135" s="168" t="e">
        <f ca="1">IF($C135-M$1&lt;År1,0,L134*(1-VLOOKUP($A135,[1]Hugst!$R$5:$W$9,MATCH(ROUNDUP((M$1)/10,0)*10,[1]Hugst!$R$4:$W$4,0))))</f>
        <v>#REF!</v>
      </c>
      <c r="N135" s="168" t="e">
        <f ca="1">IF($C135-N$1&lt;År1,0,M134*(1-VLOOKUP($A135,[1]Hugst!$R$5:$W$9,MATCH(ROUNDUP((N$1)/10,0)*10,[1]Hugst!$R$4:$W$4,0))))</f>
        <v>#REF!</v>
      </c>
      <c r="O135" s="168" t="e">
        <f ca="1">IF($C135-O$1&lt;År1,0,N134*(1-VLOOKUP($A135,[1]Hugst!$R$5:$W$9,MATCH(ROUNDUP((O$1)/10,0)*10,[1]Hugst!$R$4:$W$4,0))))</f>
        <v>#REF!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8" t="e">
        <f t="shared" ca="1" si="3"/>
        <v>#REF!</v>
      </c>
      <c r="F136" s="168" t="e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#REF!</v>
      </c>
      <c r="G136" s="168" t="e">
        <f ca="1">IF($C136-G$1&lt;År1,0,F135*(1-VLOOKUP($A136,[1]Hugst!$R$5:$W$9,MATCH(ROUNDUP((G$1)/10,0)*10,[1]Hugst!$R$4:$W$4,0))))</f>
        <v>#REF!</v>
      </c>
      <c r="H136" s="168" t="e">
        <f ca="1">IF($C136-H$1&lt;År1,0,G135*(1-VLOOKUP($A136,[1]Hugst!$R$5:$W$9,MATCH(ROUNDUP((H$1)/10,0)*10,[1]Hugst!$R$4:$W$4,0))))</f>
        <v>#REF!</v>
      </c>
      <c r="I136" s="168" t="e">
        <f ca="1">IF($C136-I$1&lt;År1,0,H135*(1-VLOOKUP($A136,[1]Hugst!$R$5:$W$9,MATCH(ROUNDUP((I$1)/10,0)*10,[1]Hugst!$R$4:$W$4,0))))</f>
        <v>#REF!</v>
      </c>
      <c r="J136" s="168" t="e">
        <f ca="1">IF($C136-J$1&lt;År1,0,I135*(1-VLOOKUP($A136,[1]Hugst!$R$5:$W$9,MATCH(ROUNDUP((J$1)/10,0)*10,[1]Hugst!$R$4:$W$4,0))))</f>
        <v>#REF!</v>
      </c>
      <c r="K136" s="168" t="e">
        <f ca="1">IF($C136-K$1&lt;År1,0,J135*(1-VLOOKUP($A136,[1]Hugst!$R$5:$W$9,MATCH(ROUNDUP((K$1)/10,0)*10,[1]Hugst!$R$4:$W$4,0))))</f>
        <v>#REF!</v>
      </c>
      <c r="L136" s="168" t="e">
        <f ca="1">IF($C136-L$1&lt;År1,0,K135*(1-VLOOKUP($A136,[1]Hugst!$R$5:$W$9,MATCH(ROUNDUP((L$1)/10,0)*10,[1]Hugst!$R$4:$W$4,0))))</f>
        <v>#REF!</v>
      </c>
      <c r="M136" s="168" t="e">
        <f ca="1">IF($C136-M$1&lt;År1,0,L135*(1-VLOOKUP($A136,[1]Hugst!$R$5:$W$9,MATCH(ROUNDUP((M$1)/10,0)*10,[1]Hugst!$R$4:$W$4,0))))</f>
        <v>#REF!</v>
      </c>
      <c r="N136" s="168" t="e">
        <f ca="1">IF($C136-N$1&lt;År1,0,M135*(1-VLOOKUP($A136,[1]Hugst!$R$5:$W$9,MATCH(ROUNDUP((N$1)/10,0)*10,[1]Hugst!$R$4:$W$4,0))))</f>
        <v>#REF!</v>
      </c>
      <c r="O136" s="168" t="e">
        <f ca="1">IF($C136-O$1&lt;År1,0,N135*(1-VLOOKUP($A136,[1]Hugst!$R$5:$W$9,MATCH(ROUNDUP((O$1)/10,0)*10,[1]Hugst!$R$4:$W$4,0))))</f>
        <v>#REF!</v>
      </c>
      <c r="P136" s="168" t="e">
        <f ca="1">IF($C136-P$1&lt;År1,0,O135*(1-VLOOKUP($A136,[1]Hugst!$R$5:$W$9,MATCH(ROUNDUP((P$1)/10,0)*10,[1]Hugst!$R$4:$W$4,0))))</f>
        <v>#REF!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8" t="e">
        <f t="shared" ca="1" si="3"/>
        <v>#REF!</v>
      </c>
      <c r="F137" s="168" t="e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#REF!</v>
      </c>
      <c r="G137" s="168" t="e">
        <f ca="1">IF($C137-G$1&lt;År1,0,F136*(1-VLOOKUP($A137,[1]Hugst!$R$5:$W$9,MATCH(ROUNDUP((G$1)/10,0)*10,[1]Hugst!$R$4:$W$4,0))))</f>
        <v>#REF!</v>
      </c>
      <c r="H137" s="168" t="e">
        <f ca="1">IF($C137-H$1&lt;År1,0,G136*(1-VLOOKUP($A137,[1]Hugst!$R$5:$W$9,MATCH(ROUNDUP((H$1)/10,0)*10,[1]Hugst!$R$4:$W$4,0))))</f>
        <v>#REF!</v>
      </c>
      <c r="I137" s="168" t="e">
        <f ca="1">IF($C137-I$1&lt;År1,0,H136*(1-VLOOKUP($A137,[1]Hugst!$R$5:$W$9,MATCH(ROUNDUP((I$1)/10,0)*10,[1]Hugst!$R$4:$W$4,0))))</f>
        <v>#REF!</v>
      </c>
      <c r="J137" s="168" t="e">
        <f ca="1">IF($C137-J$1&lt;År1,0,I136*(1-VLOOKUP($A137,[1]Hugst!$R$5:$W$9,MATCH(ROUNDUP((J$1)/10,0)*10,[1]Hugst!$R$4:$W$4,0))))</f>
        <v>#REF!</v>
      </c>
      <c r="K137" s="168" t="e">
        <f ca="1">IF($C137-K$1&lt;År1,0,J136*(1-VLOOKUP($A137,[1]Hugst!$R$5:$W$9,MATCH(ROUNDUP((K$1)/10,0)*10,[1]Hugst!$R$4:$W$4,0))))</f>
        <v>#REF!</v>
      </c>
      <c r="L137" s="168" t="e">
        <f ca="1">IF($C137-L$1&lt;År1,0,K136*(1-VLOOKUP($A137,[1]Hugst!$R$5:$W$9,MATCH(ROUNDUP((L$1)/10,0)*10,[1]Hugst!$R$4:$W$4,0))))</f>
        <v>#REF!</v>
      </c>
      <c r="M137" s="168" t="e">
        <f ca="1">IF($C137-M$1&lt;År1,0,L136*(1-VLOOKUP($A137,[1]Hugst!$R$5:$W$9,MATCH(ROUNDUP((M$1)/10,0)*10,[1]Hugst!$R$4:$W$4,0))))</f>
        <v>#REF!</v>
      </c>
      <c r="N137" s="168" t="e">
        <f ca="1">IF($C137-N$1&lt;År1,0,M136*(1-VLOOKUP($A137,[1]Hugst!$R$5:$W$9,MATCH(ROUNDUP((N$1)/10,0)*10,[1]Hugst!$R$4:$W$4,0))))</f>
        <v>#REF!</v>
      </c>
      <c r="O137" s="168" t="e">
        <f ca="1">IF($C137-O$1&lt;År1,0,N136*(1-VLOOKUP($A137,[1]Hugst!$R$5:$W$9,MATCH(ROUNDUP((O$1)/10,0)*10,[1]Hugst!$R$4:$W$4,0))))</f>
        <v>#REF!</v>
      </c>
      <c r="P137" s="168" t="e">
        <f ca="1">IF($C137-P$1&lt;År1,0,O136*(1-VLOOKUP($A137,[1]Hugst!$R$5:$W$9,MATCH(ROUNDUP((P$1)/10,0)*10,[1]Hugst!$R$4:$W$4,0))))</f>
        <v>#REF!</v>
      </c>
      <c r="Q137" s="168" t="e">
        <f ca="1">IF($C137-Q$1&lt;År1,0,P136*(1-VLOOKUP($A137,[1]Hugst!$R$5:$W$9,MATCH(ROUNDUP((Q$1)/10,0)*10,[1]Hugst!$R$4:$W$4,0))))</f>
        <v>#REF!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8" t="e">
        <f t="shared" ca="1" si="3"/>
        <v>#REF!</v>
      </c>
      <c r="F138" s="168" t="e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#REF!</v>
      </c>
      <c r="G138" s="168" t="e">
        <f ca="1">IF($C138-G$1&lt;År1,0,F137*(1-VLOOKUP($A138,[1]Hugst!$R$5:$W$9,MATCH(ROUNDUP((G$1)/10,0)*10,[1]Hugst!$R$4:$W$4,0))))</f>
        <v>#REF!</v>
      </c>
      <c r="H138" s="168" t="e">
        <f ca="1">IF($C138-H$1&lt;År1,0,G137*(1-VLOOKUP($A138,[1]Hugst!$R$5:$W$9,MATCH(ROUNDUP((H$1)/10,0)*10,[1]Hugst!$R$4:$W$4,0))))</f>
        <v>#REF!</v>
      </c>
      <c r="I138" s="168" t="e">
        <f ca="1">IF($C138-I$1&lt;År1,0,H137*(1-VLOOKUP($A138,[1]Hugst!$R$5:$W$9,MATCH(ROUNDUP((I$1)/10,0)*10,[1]Hugst!$R$4:$W$4,0))))</f>
        <v>#REF!</v>
      </c>
      <c r="J138" s="168" t="e">
        <f ca="1">IF($C138-J$1&lt;År1,0,I137*(1-VLOOKUP($A138,[1]Hugst!$R$5:$W$9,MATCH(ROUNDUP((J$1)/10,0)*10,[1]Hugst!$R$4:$W$4,0))))</f>
        <v>#REF!</v>
      </c>
      <c r="K138" s="168" t="e">
        <f ca="1">IF($C138-K$1&lt;År1,0,J137*(1-VLOOKUP($A138,[1]Hugst!$R$5:$W$9,MATCH(ROUNDUP((K$1)/10,0)*10,[1]Hugst!$R$4:$W$4,0))))</f>
        <v>#REF!</v>
      </c>
      <c r="L138" s="168" t="e">
        <f ca="1">IF($C138-L$1&lt;År1,0,K137*(1-VLOOKUP($A138,[1]Hugst!$R$5:$W$9,MATCH(ROUNDUP((L$1)/10,0)*10,[1]Hugst!$R$4:$W$4,0))))</f>
        <v>#REF!</v>
      </c>
      <c r="M138" s="168" t="e">
        <f ca="1">IF($C138-M$1&lt;År1,0,L137*(1-VLOOKUP($A138,[1]Hugst!$R$5:$W$9,MATCH(ROUNDUP((M$1)/10,0)*10,[1]Hugst!$R$4:$W$4,0))))</f>
        <v>#REF!</v>
      </c>
      <c r="N138" s="168" t="e">
        <f ca="1">IF($C138-N$1&lt;År1,0,M137*(1-VLOOKUP($A138,[1]Hugst!$R$5:$W$9,MATCH(ROUNDUP((N$1)/10,0)*10,[1]Hugst!$R$4:$W$4,0))))</f>
        <v>#REF!</v>
      </c>
      <c r="O138" s="168" t="e">
        <f ca="1">IF($C138-O$1&lt;År1,0,N137*(1-VLOOKUP($A138,[1]Hugst!$R$5:$W$9,MATCH(ROUNDUP((O$1)/10,0)*10,[1]Hugst!$R$4:$W$4,0))))</f>
        <v>#REF!</v>
      </c>
      <c r="P138" s="168" t="e">
        <f ca="1">IF($C138-P$1&lt;År1,0,O137*(1-VLOOKUP($A138,[1]Hugst!$R$5:$W$9,MATCH(ROUNDUP((P$1)/10,0)*10,[1]Hugst!$R$4:$W$4,0))))</f>
        <v>#REF!</v>
      </c>
      <c r="Q138" s="168" t="e">
        <f ca="1">IF($C138-Q$1&lt;År1,0,P137*(1-VLOOKUP($A138,[1]Hugst!$R$5:$W$9,MATCH(ROUNDUP((Q$1)/10,0)*10,[1]Hugst!$R$4:$W$4,0))))</f>
        <v>#REF!</v>
      </c>
      <c r="R138" s="168" t="e">
        <f ca="1">IF($C138-R$1&lt;År1,0,Q137*(1-VLOOKUP($A138,[1]Hugst!$R$5:$W$9,MATCH(ROUNDUP((R$1)/10,0)*10,[1]Hugst!$R$4:$W$4,0))))</f>
        <v>#REF!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8" t="e">
        <f t="shared" ca="1" si="3"/>
        <v>#REF!</v>
      </c>
      <c r="F139" s="168" t="e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#REF!</v>
      </c>
      <c r="G139" s="168" t="e">
        <f ca="1">IF($C139-G$1&lt;År1,0,F138*(1-VLOOKUP($A139,[1]Hugst!$R$5:$W$9,MATCH(ROUNDUP((G$1)/10,0)*10,[1]Hugst!$R$4:$W$4,0))))</f>
        <v>#REF!</v>
      </c>
      <c r="H139" s="168" t="e">
        <f ca="1">IF($C139-H$1&lt;År1,0,G138*(1-VLOOKUP($A139,[1]Hugst!$R$5:$W$9,MATCH(ROUNDUP((H$1)/10,0)*10,[1]Hugst!$R$4:$W$4,0))))</f>
        <v>#REF!</v>
      </c>
      <c r="I139" s="168" t="e">
        <f ca="1">IF($C139-I$1&lt;År1,0,H138*(1-VLOOKUP($A139,[1]Hugst!$R$5:$W$9,MATCH(ROUNDUP((I$1)/10,0)*10,[1]Hugst!$R$4:$W$4,0))))</f>
        <v>#REF!</v>
      </c>
      <c r="J139" s="168" t="e">
        <f ca="1">IF($C139-J$1&lt;År1,0,I138*(1-VLOOKUP($A139,[1]Hugst!$R$5:$W$9,MATCH(ROUNDUP((J$1)/10,0)*10,[1]Hugst!$R$4:$W$4,0))))</f>
        <v>#REF!</v>
      </c>
      <c r="K139" s="168" t="e">
        <f ca="1">IF($C139-K$1&lt;År1,0,J138*(1-VLOOKUP($A139,[1]Hugst!$R$5:$W$9,MATCH(ROUNDUP((K$1)/10,0)*10,[1]Hugst!$R$4:$W$4,0))))</f>
        <v>#REF!</v>
      </c>
      <c r="L139" s="168" t="e">
        <f ca="1">IF($C139-L$1&lt;År1,0,K138*(1-VLOOKUP($A139,[1]Hugst!$R$5:$W$9,MATCH(ROUNDUP((L$1)/10,0)*10,[1]Hugst!$R$4:$W$4,0))))</f>
        <v>#REF!</v>
      </c>
      <c r="M139" s="168" t="e">
        <f ca="1">IF($C139-M$1&lt;År1,0,L138*(1-VLOOKUP($A139,[1]Hugst!$R$5:$W$9,MATCH(ROUNDUP((M$1)/10,0)*10,[1]Hugst!$R$4:$W$4,0))))</f>
        <v>#REF!</v>
      </c>
      <c r="N139" s="168" t="e">
        <f ca="1">IF($C139-N$1&lt;År1,0,M138*(1-VLOOKUP($A139,[1]Hugst!$R$5:$W$9,MATCH(ROUNDUP((N$1)/10,0)*10,[1]Hugst!$R$4:$W$4,0))))</f>
        <v>#REF!</v>
      </c>
      <c r="O139" s="168" t="e">
        <f ca="1">IF($C139-O$1&lt;År1,0,N138*(1-VLOOKUP($A139,[1]Hugst!$R$5:$W$9,MATCH(ROUNDUP((O$1)/10,0)*10,[1]Hugst!$R$4:$W$4,0))))</f>
        <v>#REF!</v>
      </c>
      <c r="P139" s="168" t="e">
        <f ca="1">IF($C139-P$1&lt;År1,0,O138*(1-VLOOKUP($A139,[1]Hugst!$R$5:$W$9,MATCH(ROUNDUP((P$1)/10,0)*10,[1]Hugst!$R$4:$W$4,0))))</f>
        <v>#REF!</v>
      </c>
      <c r="Q139" s="168" t="e">
        <f ca="1">IF($C139-Q$1&lt;År1,0,P138*(1-VLOOKUP($A139,[1]Hugst!$R$5:$W$9,MATCH(ROUNDUP((Q$1)/10,0)*10,[1]Hugst!$R$4:$W$4,0))))</f>
        <v>#REF!</v>
      </c>
      <c r="R139" s="168" t="e">
        <f ca="1">IF($C139-R$1&lt;År1,0,Q138*(1-VLOOKUP($A139,[1]Hugst!$R$5:$W$9,MATCH(ROUNDUP((R$1)/10,0)*10,[1]Hugst!$R$4:$W$4,0))))</f>
        <v>#REF!</v>
      </c>
      <c r="S139" s="168" t="e">
        <f ca="1">IF($C139-S$1&lt;År1,0,R138*(1-VLOOKUP($A139,[1]Hugst!$R$5:$W$9,MATCH(ROUNDUP((S$1)/10,0)*10,[1]Hugst!$R$4:$W$4,0))))</f>
        <v>#REF!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8" t="e">
        <f t="shared" ca="1" si="3"/>
        <v>#REF!</v>
      </c>
      <c r="F140" s="168" t="e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#REF!</v>
      </c>
      <c r="G140" s="168" t="e">
        <f ca="1">IF($C140-G$1&lt;År1,0,F139*(1-VLOOKUP($A140,[1]Hugst!$R$5:$W$9,MATCH(ROUNDUP((G$1)/10,0)*10,[1]Hugst!$R$4:$W$4,0))))</f>
        <v>#REF!</v>
      </c>
      <c r="H140" s="168" t="e">
        <f ca="1">IF($C140-H$1&lt;År1,0,G139*(1-VLOOKUP($A140,[1]Hugst!$R$5:$W$9,MATCH(ROUNDUP((H$1)/10,0)*10,[1]Hugst!$R$4:$W$4,0))))</f>
        <v>#REF!</v>
      </c>
      <c r="I140" s="168" t="e">
        <f ca="1">IF($C140-I$1&lt;År1,0,H139*(1-VLOOKUP($A140,[1]Hugst!$R$5:$W$9,MATCH(ROUNDUP((I$1)/10,0)*10,[1]Hugst!$R$4:$W$4,0))))</f>
        <v>#REF!</v>
      </c>
      <c r="J140" s="168" t="e">
        <f ca="1">IF($C140-J$1&lt;År1,0,I139*(1-VLOOKUP($A140,[1]Hugst!$R$5:$W$9,MATCH(ROUNDUP((J$1)/10,0)*10,[1]Hugst!$R$4:$W$4,0))))</f>
        <v>#REF!</v>
      </c>
      <c r="K140" s="168" t="e">
        <f ca="1">IF($C140-K$1&lt;År1,0,J139*(1-VLOOKUP($A140,[1]Hugst!$R$5:$W$9,MATCH(ROUNDUP((K$1)/10,0)*10,[1]Hugst!$R$4:$W$4,0))))</f>
        <v>#REF!</v>
      </c>
      <c r="L140" s="168" t="e">
        <f ca="1">IF($C140-L$1&lt;År1,0,K139*(1-VLOOKUP($A140,[1]Hugst!$R$5:$W$9,MATCH(ROUNDUP((L$1)/10,0)*10,[1]Hugst!$R$4:$W$4,0))))</f>
        <v>#REF!</v>
      </c>
      <c r="M140" s="168" t="e">
        <f ca="1">IF($C140-M$1&lt;År1,0,L139*(1-VLOOKUP($A140,[1]Hugst!$R$5:$W$9,MATCH(ROUNDUP((M$1)/10,0)*10,[1]Hugst!$R$4:$W$4,0))))</f>
        <v>#REF!</v>
      </c>
      <c r="N140" s="168" t="e">
        <f ca="1">IF($C140-N$1&lt;År1,0,M139*(1-VLOOKUP($A140,[1]Hugst!$R$5:$W$9,MATCH(ROUNDUP((N$1)/10,0)*10,[1]Hugst!$R$4:$W$4,0))))</f>
        <v>#REF!</v>
      </c>
      <c r="O140" s="168" t="e">
        <f ca="1">IF($C140-O$1&lt;År1,0,N139*(1-VLOOKUP($A140,[1]Hugst!$R$5:$W$9,MATCH(ROUNDUP((O$1)/10,0)*10,[1]Hugst!$R$4:$W$4,0))))</f>
        <v>#REF!</v>
      </c>
      <c r="P140" s="168" t="e">
        <f ca="1">IF($C140-P$1&lt;År1,0,O139*(1-VLOOKUP($A140,[1]Hugst!$R$5:$W$9,MATCH(ROUNDUP((P$1)/10,0)*10,[1]Hugst!$R$4:$W$4,0))))</f>
        <v>#REF!</v>
      </c>
      <c r="Q140" s="168" t="e">
        <f ca="1">IF($C140-Q$1&lt;År1,0,P139*(1-VLOOKUP($A140,[1]Hugst!$R$5:$W$9,MATCH(ROUNDUP((Q$1)/10,0)*10,[1]Hugst!$R$4:$W$4,0))))</f>
        <v>#REF!</v>
      </c>
      <c r="R140" s="168" t="e">
        <f ca="1">IF($C140-R$1&lt;År1,0,Q139*(1-VLOOKUP($A140,[1]Hugst!$R$5:$W$9,MATCH(ROUNDUP((R$1)/10,0)*10,[1]Hugst!$R$4:$W$4,0))))</f>
        <v>#REF!</v>
      </c>
      <c r="S140" s="168" t="e">
        <f ca="1">IF($C140-S$1&lt;År1,0,R139*(1-VLOOKUP($A140,[1]Hugst!$R$5:$W$9,MATCH(ROUNDUP((S$1)/10,0)*10,[1]Hugst!$R$4:$W$4,0))))</f>
        <v>#REF!</v>
      </c>
      <c r="T140" s="168" t="e">
        <f ca="1">IF($C140-T$1&lt;År1,0,S139*(1-VLOOKUP($A140,[1]Hugst!$R$5:$W$9,MATCH(ROUNDUP((T$1)/10,0)*10,[1]Hugst!$R$4:$W$4,0))))</f>
        <v>#REF!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8" t="e">
        <f t="shared" ca="1" si="3"/>
        <v>#REF!</v>
      </c>
      <c r="F141" s="168" t="e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#REF!</v>
      </c>
      <c r="G141" s="168" t="e">
        <f ca="1">IF($C141-G$1&lt;År1,0,F140*(1-VLOOKUP($A141,[1]Hugst!$R$5:$W$9,MATCH(ROUNDUP((G$1)/10,0)*10,[1]Hugst!$R$4:$W$4,0))))</f>
        <v>#REF!</v>
      </c>
      <c r="H141" s="168" t="e">
        <f ca="1">IF($C141-H$1&lt;År1,0,G140*(1-VLOOKUP($A141,[1]Hugst!$R$5:$W$9,MATCH(ROUNDUP((H$1)/10,0)*10,[1]Hugst!$R$4:$W$4,0))))</f>
        <v>#REF!</v>
      </c>
      <c r="I141" s="168" t="e">
        <f ca="1">IF($C141-I$1&lt;År1,0,H140*(1-VLOOKUP($A141,[1]Hugst!$R$5:$W$9,MATCH(ROUNDUP((I$1)/10,0)*10,[1]Hugst!$R$4:$W$4,0))))</f>
        <v>#REF!</v>
      </c>
      <c r="J141" s="168" t="e">
        <f ca="1">IF($C141-J$1&lt;År1,0,I140*(1-VLOOKUP($A141,[1]Hugst!$R$5:$W$9,MATCH(ROUNDUP((J$1)/10,0)*10,[1]Hugst!$R$4:$W$4,0))))</f>
        <v>#REF!</v>
      </c>
      <c r="K141" s="168" t="e">
        <f ca="1">IF($C141-K$1&lt;År1,0,J140*(1-VLOOKUP($A141,[1]Hugst!$R$5:$W$9,MATCH(ROUNDUP((K$1)/10,0)*10,[1]Hugst!$R$4:$W$4,0))))</f>
        <v>#REF!</v>
      </c>
      <c r="L141" s="168" t="e">
        <f ca="1">IF($C141-L$1&lt;År1,0,K140*(1-VLOOKUP($A141,[1]Hugst!$R$5:$W$9,MATCH(ROUNDUP((L$1)/10,0)*10,[1]Hugst!$R$4:$W$4,0))))</f>
        <v>#REF!</v>
      </c>
      <c r="M141" s="168" t="e">
        <f ca="1">IF($C141-M$1&lt;År1,0,L140*(1-VLOOKUP($A141,[1]Hugst!$R$5:$W$9,MATCH(ROUNDUP((M$1)/10,0)*10,[1]Hugst!$R$4:$W$4,0))))</f>
        <v>#REF!</v>
      </c>
      <c r="N141" s="168" t="e">
        <f ca="1">IF($C141-N$1&lt;År1,0,M140*(1-VLOOKUP($A141,[1]Hugst!$R$5:$W$9,MATCH(ROUNDUP((N$1)/10,0)*10,[1]Hugst!$R$4:$W$4,0))))</f>
        <v>#REF!</v>
      </c>
      <c r="O141" s="168" t="e">
        <f ca="1">IF($C141-O$1&lt;År1,0,N140*(1-VLOOKUP($A141,[1]Hugst!$R$5:$W$9,MATCH(ROUNDUP((O$1)/10,0)*10,[1]Hugst!$R$4:$W$4,0))))</f>
        <v>#REF!</v>
      </c>
      <c r="P141" s="168" t="e">
        <f ca="1">IF($C141-P$1&lt;År1,0,O140*(1-VLOOKUP($A141,[1]Hugst!$R$5:$W$9,MATCH(ROUNDUP((P$1)/10,0)*10,[1]Hugst!$R$4:$W$4,0))))</f>
        <v>#REF!</v>
      </c>
      <c r="Q141" s="168" t="e">
        <f ca="1">IF($C141-Q$1&lt;År1,0,P140*(1-VLOOKUP($A141,[1]Hugst!$R$5:$W$9,MATCH(ROUNDUP((Q$1)/10,0)*10,[1]Hugst!$R$4:$W$4,0))))</f>
        <v>#REF!</v>
      </c>
      <c r="R141" s="168" t="e">
        <f ca="1">IF($C141-R$1&lt;År1,0,Q140*(1-VLOOKUP($A141,[1]Hugst!$R$5:$W$9,MATCH(ROUNDUP((R$1)/10,0)*10,[1]Hugst!$R$4:$W$4,0))))</f>
        <v>#REF!</v>
      </c>
      <c r="S141" s="168" t="e">
        <f ca="1">IF($C141-S$1&lt;År1,0,R140*(1-VLOOKUP($A141,[1]Hugst!$R$5:$W$9,MATCH(ROUNDUP((S$1)/10,0)*10,[1]Hugst!$R$4:$W$4,0))))</f>
        <v>#REF!</v>
      </c>
      <c r="T141" s="168" t="e">
        <f ca="1">IF($C141-T$1&lt;År1,0,S140*(1-VLOOKUP($A141,[1]Hugst!$R$5:$W$9,MATCH(ROUNDUP((T$1)/10,0)*10,[1]Hugst!$R$4:$W$4,0))))</f>
        <v>#REF!</v>
      </c>
      <c r="U141" s="168" t="e">
        <f ca="1">IF($C141-U$1&lt;År1,0,T140*(1-VLOOKUP($A141,[1]Hugst!$R$5:$W$9,MATCH(ROUNDUP((U$1)/10,0)*10,[1]Hugst!$R$4:$W$4,0))))</f>
        <v>#REF!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8" t="e">
        <f t="shared" ca="1" si="3"/>
        <v>#REF!</v>
      </c>
      <c r="F142" s="168" t="e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#REF!</v>
      </c>
      <c r="G142" s="168" t="e">
        <f ca="1">IF($C142-G$1&lt;År1,0,F141*(1-VLOOKUP($A142,[1]Hugst!$R$5:$W$9,MATCH(ROUNDUP((G$1)/10,0)*10,[1]Hugst!$R$4:$W$4,0))))</f>
        <v>#REF!</v>
      </c>
      <c r="H142" s="168" t="e">
        <f ca="1">IF($C142-H$1&lt;År1,0,G141*(1-VLOOKUP($A142,[1]Hugst!$R$5:$W$9,MATCH(ROUNDUP((H$1)/10,0)*10,[1]Hugst!$R$4:$W$4,0))))</f>
        <v>#REF!</v>
      </c>
      <c r="I142" s="168" t="e">
        <f ca="1">IF($C142-I$1&lt;År1,0,H141*(1-VLOOKUP($A142,[1]Hugst!$R$5:$W$9,MATCH(ROUNDUP((I$1)/10,0)*10,[1]Hugst!$R$4:$W$4,0))))</f>
        <v>#REF!</v>
      </c>
      <c r="J142" s="168" t="e">
        <f ca="1">IF($C142-J$1&lt;År1,0,I141*(1-VLOOKUP($A142,[1]Hugst!$R$5:$W$9,MATCH(ROUNDUP((J$1)/10,0)*10,[1]Hugst!$R$4:$W$4,0))))</f>
        <v>#REF!</v>
      </c>
      <c r="K142" s="168" t="e">
        <f ca="1">IF($C142-K$1&lt;År1,0,J141*(1-VLOOKUP($A142,[1]Hugst!$R$5:$W$9,MATCH(ROUNDUP((K$1)/10,0)*10,[1]Hugst!$R$4:$W$4,0))))</f>
        <v>#REF!</v>
      </c>
      <c r="L142" s="168" t="e">
        <f ca="1">IF($C142-L$1&lt;År1,0,K141*(1-VLOOKUP($A142,[1]Hugst!$R$5:$W$9,MATCH(ROUNDUP((L$1)/10,0)*10,[1]Hugst!$R$4:$W$4,0))))</f>
        <v>#REF!</v>
      </c>
      <c r="M142" s="168" t="e">
        <f ca="1">IF($C142-M$1&lt;År1,0,L141*(1-VLOOKUP($A142,[1]Hugst!$R$5:$W$9,MATCH(ROUNDUP((M$1)/10,0)*10,[1]Hugst!$R$4:$W$4,0))))</f>
        <v>#REF!</v>
      </c>
      <c r="N142" s="168" t="e">
        <f ca="1">IF($C142-N$1&lt;År1,0,M141*(1-VLOOKUP($A142,[1]Hugst!$R$5:$W$9,MATCH(ROUNDUP((N$1)/10,0)*10,[1]Hugst!$R$4:$W$4,0))))</f>
        <v>#REF!</v>
      </c>
      <c r="O142" s="168" t="e">
        <f ca="1">IF($C142-O$1&lt;År1,0,N141*(1-VLOOKUP($A142,[1]Hugst!$R$5:$W$9,MATCH(ROUNDUP((O$1)/10,0)*10,[1]Hugst!$R$4:$W$4,0))))</f>
        <v>#REF!</v>
      </c>
      <c r="P142" s="168" t="e">
        <f ca="1">IF($C142-P$1&lt;År1,0,O141*(1-VLOOKUP($A142,[1]Hugst!$R$5:$W$9,MATCH(ROUNDUP((P$1)/10,0)*10,[1]Hugst!$R$4:$W$4,0))))</f>
        <v>#REF!</v>
      </c>
      <c r="Q142" s="168" t="e">
        <f ca="1">IF($C142-Q$1&lt;År1,0,P141*(1-VLOOKUP($A142,[1]Hugst!$R$5:$W$9,MATCH(ROUNDUP((Q$1)/10,0)*10,[1]Hugst!$R$4:$W$4,0))))</f>
        <v>#REF!</v>
      </c>
      <c r="R142" s="168" t="e">
        <f ca="1">IF($C142-R$1&lt;År1,0,Q141*(1-VLOOKUP($A142,[1]Hugst!$R$5:$W$9,MATCH(ROUNDUP((R$1)/10,0)*10,[1]Hugst!$R$4:$W$4,0))))</f>
        <v>#REF!</v>
      </c>
      <c r="S142" s="168" t="e">
        <f ca="1">IF($C142-S$1&lt;År1,0,R141*(1-VLOOKUP($A142,[1]Hugst!$R$5:$W$9,MATCH(ROUNDUP((S$1)/10,0)*10,[1]Hugst!$R$4:$W$4,0))))</f>
        <v>#REF!</v>
      </c>
      <c r="T142" s="168" t="e">
        <f ca="1">IF($C142-T$1&lt;År1,0,S141*(1-VLOOKUP($A142,[1]Hugst!$R$5:$W$9,MATCH(ROUNDUP((T$1)/10,0)*10,[1]Hugst!$R$4:$W$4,0))))</f>
        <v>#REF!</v>
      </c>
      <c r="U142" s="168" t="e">
        <f ca="1">IF($C142-U$1&lt;År1,0,T141*(1-VLOOKUP($A142,[1]Hugst!$R$5:$W$9,MATCH(ROUNDUP((U$1)/10,0)*10,[1]Hugst!$R$4:$W$4,0))))</f>
        <v>#REF!</v>
      </c>
      <c r="V142" s="168" t="e">
        <f ca="1">IF($C142-V$1&lt;År1,0,U141*(1-VLOOKUP($A142,[1]Hugst!$R$5:$W$9,MATCH(ROUNDUP((V$1)/10,0)*10,[1]Hugst!$R$4:$W$4,0))))</f>
        <v>#REF!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8" t="e">
        <f t="shared" ca="1" si="3"/>
        <v>#REF!</v>
      </c>
      <c r="F143" s="168" t="e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#REF!</v>
      </c>
      <c r="G143" s="168" t="e">
        <f ca="1">IF($C143-G$1&lt;År1,0,F142*(1-VLOOKUP($A143,[1]Hugst!$R$5:$W$9,MATCH(ROUNDUP((G$1)/10,0)*10,[1]Hugst!$R$4:$W$4,0))))</f>
        <v>#REF!</v>
      </c>
      <c r="H143" s="168" t="e">
        <f ca="1">IF($C143-H$1&lt;År1,0,G142*(1-VLOOKUP($A143,[1]Hugst!$R$5:$W$9,MATCH(ROUNDUP((H$1)/10,0)*10,[1]Hugst!$R$4:$W$4,0))))</f>
        <v>#REF!</v>
      </c>
      <c r="I143" s="168" t="e">
        <f ca="1">IF($C143-I$1&lt;År1,0,H142*(1-VLOOKUP($A143,[1]Hugst!$R$5:$W$9,MATCH(ROUNDUP((I$1)/10,0)*10,[1]Hugst!$R$4:$W$4,0))))</f>
        <v>#REF!</v>
      </c>
      <c r="J143" s="168" t="e">
        <f ca="1">IF($C143-J$1&lt;År1,0,I142*(1-VLOOKUP($A143,[1]Hugst!$R$5:$W$9,MATCH(ROUNDUP((J$1)/10,0)*10,[1]Hugst!$R$4:$W$4,0))))</f>
        <v>#REF!</v>
      </c>
      <c r="K143" s="168" t="e">
        <f ca="1">IF($C143-K$1&lt;År1,0,J142*(1-VLOOKUP($A143,[1]Hugst!$R$5:$W$9,MATCH(ROUNDUP((K$1)/10,0)*10,[1]Hugst!$R$4:$W$4,0))))</f>
        <v>#REF!</v>
      </c>
      <c r="L143" s="168" t="e">
        <f ca="1">IF($C143-L$1&lt;År1,0,K142*(1-VLOOKUP($A143,[1]Hugst!$R$5:$W$9,MATCH(ROUNDUP((L$1)/10,0)*10,[1]Hugst!$R$4:$W$4,0))))</f>
        <v>#REF!</v>
      </c>
      <c r="M143" s="168" t="e">
        <f ca="1">IF($C143-M$1&lt;År1,0,L142*(1-VLOOKUP($A143,[1]Hugst!$R$5:$W$9,MATCH(ROUNDUP((M$1)/10,0)*10,[1]Hugst!$R$4:$W$4,0))))</f>
        <v>#REF!</v>
      </c>
      <c r="N143" s="168" t="e">
        <f ca="1">IF($C143-N$1&lt;År1,0,M142*(1-VLOOKUP($A143,[1]Hugst!$R$5:$W$9,MATCH(ROUNDUP((N$1)/10,0)*10,[1]Hugst!$R$4:$W$4,0))))</f>
        <v>#REF!</v>
      </c>
      <c r="O143" s="168" t="e">
        <f ca="1">IF($C143-O$1&lt;År1,0,N142*(1-VLOOKUP($A143,[1]Hugst!$R$5:$W$9,MATCH(ROUNDUP((O$1)/10,0)*10,[1]Hugst!$R$4:$W$4,0))))</f>
        <v>#REF!</v>
      </c>
      <c r="P143" s="168" t="e">
        <f ca="1">IF($C143-P$1&lt;År1,0,O142*(1-VLOOKUP($A143,[1]Hugst!$R$5:$W$9,MATCH(ROUNDUP((P$1)/10,0)*10,[1]Hugst!$R$4:$W$4,0))))</f>
        <v>#REF!</v>
      </c>
      <c r="Q143" s="168" t="e">
        <f ca="1">IF($C143-Q$1&lt;År1,0,P142*(1-VLOOKUP($A143,[1]Hugst!$R$5:$W$9,MATCH(ROUNDUP((Q$1)/10,0)*10,[1]Hugst!$R$4:$W$4,0))))</f>
        <v>#REF!</v>
      </c>
      <c r="R143" s="168" t="e">
        <f ca="1">IF($C143-R$1&lt;År1,0,Q142*(1-VLOOKUP($A143,[1]Hugst!$R$5:$W$9,MATCH(ROUNDUP((R$1)/10,0)*10,[1]Hugst!$R$4:$W$4,0))))</f>
        <v>#REF!</v>
      </c>
      <c r="S143" s="168" t="e">
        <f ca="1">IF($C143-S$1&lt;År1,0,R142*(1-VLOOKUP($A143,[1]Hugst!$R$5:$W$9,MATCH(ROUNDUP((S$1)/10,0)*10,[1]Hugst!$R$4:$W$4,0))))</f>
        <v>#REF!</v>
      </c>
      <c r="T143" s="168" t="e">
        <f ca="1">IF($C143-T$1&lt;År1,0,S142*(1-VLOOKUP($A143,[1]Hugst!$R$5:$W$9,MATCH(ROUNDUP((T$1)/10,0)*10,[1]Hugst!$R$4:$W$4,0))))</f>
        <v>#REF!</v>
      </c>
      <c r="U143" s="168" t="e">
        <f ca="1">IF($C143-U$1&lt;År1,0,T142*(1-VLOOKUP($A143,[1]Hugst!$R$5:$W$9,MATCH(ROUNDUP((U$1)/10,0)*10,[1]Hugst!$R$4:$W$4,0))))</f>
        <v>#REF!</v>
      </c>
      <c r="V143" s="168" t="e">
        <f ca="1">IF($C143-V$1&lt;År1,0,U142*(1-VLOOKUP($A143,[1]Hugst!$R$5:$W$9,MATCH(ROUNDUP((V$1)/10,0)*10,[1]Hugst!$R$4:$W$4,0))))</f>
        <v>#REF!</v>
      </c>
      <c r="W143" s="168" t="e">
        <f ca="1">IF($C143-W$1&lt;År1,0,V142*(1-VLOOKUP($A143,[1]Hugst!$R$5:$W$9,MATCH(ROUNDUP((W$1)/10,0)*10,[1]Hugst!$R$4:$W$4,0))))</f>
        <v>#REF!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8" t="e">
        <f t="shared" ca="1" si="3"/>
        <v>#REF!</v>
      </c>
      <c r="F144" s="168" t="e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#REF!</v>
      </c>
      <c r="G144" s="168" t="e">
        <f ca="1">IF($C144-G$1&lt;År1,0,F143*(1-VLOOKUP($A144,[1]Hugst!$R$5:$W$9,MATCH(ROUNDUP((G$1)/10,0)*10,[1]Hugst!$R$4:$W$4,0))))</f>
        <v>#REF!</v>
      </c>
      <c r="H144" s="168" t="e">
        <f ca="1">IF($C144-H$1&lt;År1,0,G143*(1-VLOOKUP($A144,[1]Hugst!$R$5:$W$9,MATCH(ROUNDUP((H$1)/10,0)*10,[1]Hugst!$R$4:$W$4,0))))</f>
        <v>#REF!</v>
      </c>
      <c r="I144" s="168" t="e">
        <f ca="1">IF($C144-I$1&lt;År1,0,H143*(1-VLOOKUP($A144,[1]Hugst!$R$5:$W$9,MATCH(ROUNDUP((I$1)/10,0)*10,[1]Hugst!$R$4:$W$4,0))))</f>
        <v>#REF!</v>
      </c>
      <c r="J144" s="168" t="e">
        <f ca="1">IF($C144-J$1&lt;År1,0,I143*(1-VLOOKUP($A144,[1]Hugst!$R$5:$W$9,MATCH(ROUNDUP((J$1)/10,0)*10,[1]Hugst!$R$4:$W$4,0))))</f>
        <v>#REF!</v>
      </c>
      <c r="K144" s="168" t="e">
        <f ca="1">IF($C144-K$1&lt;År1,0,J143*(1-VLOOKUP($A144,[1]Hugst!$R$5:$W$9,MATCH(ROUNDUP((K$1)/10,0)*10,[1]Hugst!$R$4:$W$4,0))))</f>
        <v>#REF!</v>
      </c>
      <c r="L144" s="168" t="e">
        <f ca="1">IF($C144-L$1&lt;År1,0,K143*(1-VLOOKUP($A144,[1]Hugst!$R$5:$W$9,MATCH(ROUNDUP((L$1)/10,0)*10,[1]Hugst!$R$4:$W$4,0))))</f>
        <v>#REF!</v>
      </c>
      <c r="M144" s="168" t="e">
        <f ca="1">IF($C144-M$1&lt;År1,0,L143*(1-VLOOKUP($A144,[1]Hugst!$R$5:$W$9,MATCH(ROUNDUP((M$1)/10,0)*10,[1]Hugst!$R$4:$W$4,0))))</f>
        <v>#REF!</v>
      </c>
      <c r="N144" s="168" t="e">
        <f ca="1">IF($C144-N$1&lt;År1,0,M143*(1-VLOOKUP($A144,[1]Hugst!$R$5:$W$9,MATCH(ROUNDUP((N$1)/10,0)*10,[1]Hugst!$R$4:$W$4,0))))</f>
        <v>#REF!</v>
      </c>
      <c r="O144" s="168" t="e">
        <f ca="1">IF($C144-O$1&lt;År1,0,N143*(1-VLOOKUP($A144,[1]Hugst!$R$5:$W$9,MATCH(ROUNDUP((O$1)/10,0)*10,[1]Hugst!$R$4:$W$4,0))))</f>
        <v>#REF!</v>
      </c>
      <c r="P144" s="168" t="e">
        <f ca="1">IF($C144-P$1&lt;År1,0,O143*(1-VLOOKUP($A144,[1]Hugst!$R$5:$W$9,MATCH(ROUNDUP((P$1)/10,0)*10,[1]Hugst!$R$4:$W$4,0))))</f>
        <v>#REF!</v>
      </c>
      <c r="Q144" s="168" t="e">
        <f ca="1">IF($C144-Q$1&lt;År1,0,P143*(1-VLOOKUP($A144,[1]Hugst!$R$5:$W$9,MATCH(ROUNDUP((Q$1)/10,0)*10,[1]Hugst!$R$4:$W$4,0))))</f>
        <v>#REF!</v>
      </c>
      <c r="R144" s="168" t="e">
        <f ca="1">IF($C144-R$1&lt;År1,0,Q143*(1-VLOOKUP($A144,[1]Hugst!$R$5:$W$9,MATCH(ROUNDUP((R$1)/10,0)*10,[1]Hugst!$R$4:$W$4,0))))</f>
        <v>#REF!</v>
      </c>
      <c r="S144" s="168" t="e">
        <f ca="1">IF($C144-S$1&lt;År1,0,R143*(1-VLOOKUP($A144,[1]Hugst!$R$5:$W$9,MATCH(ROUNDUP((S$1)/10,0)*10,[1]Hugst!$R$4:$W$4,0))))</f>
        <v>#REF!</v>
      </c>
      <c r="T144" s="168" t="e">
        <f ca="1">IF($C144-T$1&lt;År1,0,S143*(1-VLOOKUP($A144,[1]Hugst!$R$5:$W$9,MATCH(ROUNDUP((T$1)/10,0)*10,[1]Hugst!$R$4:$W$4,0))))</f>
        <v>#REF!</v>
      </c>
      <c r="U144" s="168" t="e">
        <f ca="1">IF($C144-U$1&lt;År1,0,T143*(1-VLOOKUP($A144,[1]Hugst!$R$5:$W$9,MATCH(ROUNDUP((U$1)/10,0)*10,[1]Hugst!$R$4:$W$4,0))))</f>
        <v>#REF!</v>
      </c>
      <c r="V144" s="168" t="e">
        <f ca="1">IF($C144-V$1&lt;År1,0,U143*(1-VLOOKUP($A144,[1]Hugst!$R$5:$W$9,MATCH(ROUNDUP((V$1)/10,0)*10,[1]Hugst!$R$4:$W$4,0))))</f>
        <v>#REF!</v>
      </c>
      <c r="W144" s="168" t="e">
        <f ca="1">IF($C144-W$1&lt;År1,0,V143*(1-VLOOKUP($A144,[1]Hugst!$R$5:$W$9,MATCH(ROUNDUP((W$1)/10,0)*10,[1]Hugst!$R$4:$W$4,0))))</f>
        <v>#REF!</v>
      </c>
      <c r="X144" s="168" t="e">
        <f ca="1">IF($C144-X$1&lt;År1,0,W143*(1-VLOOKUP($A144,[1]Hugst!$R$5:$W$9,MATCH(ROUNDUP((X$1)/10,0)*10,[1]Hugst!$R$4:$W$4,0))))</f>
        <v>#REF!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8" t="e">
        <f t="shared" ca="1" si="3"/>
        <v>#REF!</v>
      </c>
      <c r="F145" s="168" t="e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#REF!</v>
      </c>
      <c r="G145" s="168" t="e">
        <f ca="1">IF($C145-G$1&lt;År1,0,F144*(1-VLOOKUP($A145,[1]Hugst!$R$5:$W$9,MATCH(ROUNDUP((G$1)/10,0)*10,[1]Hugst!$R$4:$W$4,0))))</f>
        <v>#REF!</v>
      </c>
      <c r="H145" s="168" t="e">
        <f ca="1">IF($C145-H$1&lt;År1,0,G144*(1-VLOOKUP($A145,[1]Hugst!$R$5:$W$9,MATCH(ROUNDUP((H$1)/10,0)*10,[1]Hugst!$R$4:$W$4,0))))</f>
        <v>#REF!</v>
      </c>
      <c r="I145" s="168" t="e">
        <f ca="1">IF($C145-I$1&lt;År1,0,H144*(1-VLOOKUP($A145,[1]Hugst!$R$5:$W$9,MATCH(ROUNDUP((I$1)/10,0)*10,[1]Hugst!$R$4:$W$4,0))))</f>
        <v>#REF!</v>
      </c>
      <c r="J145" s="168" t="e">
        <f ca="1">IF($C145-J$1&lt;År1,0,I144*(1-VLOOKUP($A145,[1]Hugst!$R$5:$W$9,MATCH(ROUNDUP((J$1)/10,0)*10,[1]Hugst!$R$4:$W$4,0))))</f>
        <v>#REF!</v>
      </c>
      <c r="K145" s="168" t="e">
        <f ca="1">IF($C145-K$1&lt;År1,0,J144*(1-VLOOKUP($A145,[1]Hugst!$R$5:$W$9,MATCH(ROUNDUP((K$1)/10,0)*10,[1]Hugst!$R$4:$W$4,0))))</f>
        <v>#REF!</v>
      </c>
      <c r="L145" s="168" t="e">
        <f ca="1">IF($C145-L$1&lt;År1,0,K144*(1-VLOOKUP($A145,[1]Hugst!$R$5:$W$9,MATCH(ROUNDUP((L$1)/10,0)*10,[1]Hugst!$R$4:$W$4,0))))</f>
        <v>#REF!</v>
      </c>
      <c r="M145" s="168" t="e">
        <f ca="1">IF($C145-M$1&lt;År1,0,L144*(1-VLOOKUP($A145,[1]Hugst!$R$5:$W$9,MATCH(ROUNDUP((M$1)/10,0)*10,[1]Hugst!$R$4:$W$4,0))))</f>
        <v>#REF!</v>
      </c>
      <c r="N145" s="168" t="e">
        <f ca="1">IF($C145-N$1&lt;År1,0,M144*(1-VLOOKUP($A145,[1]Hugst!$R$5:$W$9,MATCH(ROUNDUP((N$1)/10,0)*10,[1]Hugst!$R$4:$W$4,0))))</f>
        <v>#REF!</v>
      </c>
      <c r="O145" s="168" t="e">
        <f ca="1">IF($C145-O$1&lt;År1,0,N144*(1-VLOOKUP($A145,[1]Hugst!$R$5:$W$9,MATCH(ROUNDUP((O$1)/10,0)*10,[1]Hugst!$R$4:$W$4,0))))</f>
        <v>#REF!</v>
      </c>
      <c r="P145" s="168" t="e">
        <f ca="1">IF($C145-P$1&lt;År1,0,O144*(1-VLOOKUP($A145,[1]Hugst!$R$5:$W$9,MATCH(ROUNDUP((P$1)/10,0)*10,[1]Hugst!$R$4:$W$4,0))))</f>
        <v>#REF!</v>
      </c>
      <c r="Q145" s="168" t="e">
        <f ca="1">IF($C145-Q$1&lt;År1,0,P144*(1-VLOOKUP($A145,[1]Hugst!$R$5:$W$9,MATCH(ROUNDUP((Q$1)/10,0)*10,[1]Hugst!$R$4:$W$4,0))))</f>
        <v>#REF!</v>
      </c>
      <c r="R145" s="168" t="e">
        <f ca="1">IF($C145-R$1&lt;År1,0,Q144*(1-VLOOKUP($A145,[1]Hugst!$R$5:$W$9,MATCH(ROUNDUP((R$1)/10,0)*10,[1]Hugst!$R$4:$W$4,0))))</f>
        <v>#REF!</v>
      </c>
      <c r="S145" s="168" t="e">
        <f ca="1">IF($C145-S$1&lt;År1,0,R144*(1-VLOOKUP($A145,[1]Hugst!$R$5:$W$9,MATCH(ROUNDUP((S$1)/10,0)*10,[1]Hugst!$R$4:$W$4,0))))</f>
        <v>#REF!</v>
      </c>
      <c r="T145" s="168" t="e">
        <f ca="1">IF($C145-T$1&lt;År1,0,S144*(1-VLOOKUP($A145,[1]Hugst!$R$5:$W$9,MATCH(ROUNDUP((T$1)/10,0)*10,[1]Hugst!$R$4:$W$4,0))))</f>
        <v>#REF!</v>
      </c>
      <c r="U145" s="168" t="e">
        <f ca="1">IF($C145-U$1&lt;År1,0,T144*(1-VLOOKUP($A145,[1]Hugst!$R$5:$W$9,MATCH(ROUNDUP((U$1)/10,0)*10,[1]Hugst!$R$4:$W$4,0))))</f>
        <v>#REF!</v>
      </c>
      <c r="V145" s="168" t="e">
        <f ca="1">IF($C145-V$1&lt;År1,0,U144*(1-VLOOKUP($A145,[1]Hugst!$R$5:$W$9,MATCH(ROUNDUP((V$1)/10,0)*10,[1]Hugst!$R$4:$W$4,0))))</f>
        <v>#REF!</v>
      </c>
      <c r="W145" s="168" t="e">
        <f ca="1">IF($C145-W$1&lt;År1,0,V144*(1-VLOOKUP($A145,[1]Hugst!$R$5:$W$9,MATCH(ROUNDUP((W$1)/10,0)*10,[1]Hugst!$R$4:$W$4,0))))</f>
        <v>#REF!</v>
      </c>
      <c r="X145" s="168" t="e">
        <f ca="1">IF($C145-X$1&lt;År1,0,W144*(1-VLOOKUP($A145,[1]Hugst!$R$5:$W$9,MATCH(ROUNDUP((X$1)/10,0)*10,[1]Hugst!$R$4:$W$4,0))))</f>
        <v>#REF!</v>
      </c>
      <c r="Y145" s="168" t="e">
        <f ca="1">IF($C145-Y$1&lt;År1,0,X144*(1-VLOOKUP($A145,[1]Hugst!$R$5:$W$9,MATCH(ROUNDUP((Y$1)/10,0)*10,[1]Hugst!$R$4:$W$4,0))))</f>
        <v>#REF!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8" t="e">
        <f t="shared" ca="1" si="3"/>
        <v>#REF!</v>
      </c>
      <c r="F146" s="168" t="e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#REF!</v>
      </c>
      <c r="G146" s="168" t="e">
        <f ca="1">IF($C146-G$1&lt;År1,0,F145*(1-VLOOKUP($A146,[1]Hugst!$R$5:$W$9,MATCH(ROUNDUP((G$1)/10,0)*10,[1]Hugst!$R$4:$W$4,0))))</f>
        <v>#REF!</v>
      </c>
      <c r="H146" s="168" t="e">
        <f ca="1">IF($C146-H$1&lt;År1,0,G145*(1-VLOOKUP($A146,[1]Hugst!$R$5:$W$9,MATCH(ROUNDUP((H$1)/10,0)*10,[1]Hugst!$R$4:$W$4,0))))</f>
        <v>#REF!</v>
      </c>
      <c r="I146" s="168" t="e">
        <f ca="1">IF($C146-I$1&lt;År1,0,H145*(1-VLOOKUP($A146,[1]Hugst!$R$5:$W$9,MATCH(ROUNDUP((I$1)/10,0)*10,[1]Hugst!$R$4:$W$4,0))))</f>
        <v>#REF!</v>
      </c>
      <c r="J146" s="168" t="e">
        <f ca="1">IF($C146-J$1&lt;År1,0,I145*(1-VLOOKUP($A146,[1]Hugst!$R$5:$W$9,MATCH(ROUNDUP((J$1)/10,0)*10,[1]Hugst!$R$4:$W$4,0))))</f>
        <v>#REF!</v>
      </c>
      <c r="K146" s="168" t="e">
        <f ca="1">IF($C146-K$1&lt;År1,0,J145*(1-VLOOKUP($A146,[1]Hugst!$R$5:$W$9,MATCH(ROUNDUP((K$1)/10,0)*10,[1]Hugst!$R$4:$W$4,0))))</f>
        <v>#REF!</v>
      </c>
      <c r="L146" s="168" t="e">
        <f ca="1">IF($C146-L$1&lt;År1,0,K145*(1-VLOOKUP($A146,[1]Hugst!$R$5:$W$9,MATCH(ROUNDUP((L$1)/10,0)*10,[1]Hugst!$R$4:$W$4,0))))</f>
        <v>#REF!</v>
      </c>
      <c r="M146" s="168" t="e">
        <f ca="1">IF($C146-M$1&lt;År1,0,L145*(1-VLOOKUP($A146,[1]Hugst!$R$5:$W$9,MATCH(ROUNDUP((M$1)/10,0)*10,[1]Hugst!$R$4:$W$4,0))))</f>
        <v>#REF!</v>
      </c>
      <c r="N146" s="168" t="e">
        <f ca="1">IF($C146-N$1&lt;År1,0,M145*(1-VLOOKUP($A146,[1]Hugst!$R$5:$W$9,MATCH(ROUNDUP((N$1)/10,0)*10,[1]Hugst!$R$4:$W$4,0))))</f>
        <v>#REF!</v>
      </c>
      <c r="O146" s="168" t="e">
        <f ca="1">IF($C146-O$1&lt;År1,0,N145*(1-VLOOKUP($A146,[1]Hugst!$R$5:$W$9,MATCH(ROUNDUP((O$1)/10,0)*10,[1]Hugst!$R$4:$W$4,0))))</f>
        <v>#REF!</v>
      </c>
      <c r="P146" s="168" t="e">
        <f ca="1">IF($C146-P$1&lt;År1,0,O145*(1-VLOOKUP($A146,[1]Hugst!$R$5:$W$9,MATCH(ROUNDUP((P$1)/10,0)*10,[1]Hugst!$R$4:$W$4,0))))</f>
        <v>#REF!</v>
      </c>
      <c r="Q146" s="168" t="e">
        <f ca="1">IF($C146-Q$1&lt;År1,0,P145*(1-VLOOKUP($A146,[1]Hugst!$R$5:$W$9,MATCH(ROUNDUP((Q$1)/10,0)*10,[1]Hugst!$R$4:$W$4,0))))</f>
        <v>#REF!</v>
      </c>
      <c r="R146" s="168" t="e">
        <f ca="1">IF($C146-R$1&lt;År1,0,Q145*(1-VLOOKUP($A146,[1]Hugst!$R$5:$W$9,MATCH(ROUNDUP((R$1)/10,0)*10,[1]Hugst!$R$4:$W$4,0))))</f>
        <v>#REF!</v>
      </c>
      <c r="S146" s="168" t="e">
        <f ca="1">IF($C146-S$1&lt;År1,0,R145*(1-VLOOKUP($A146,[1]Hugst!$R$5:$W$9,MATCH(ROUNDUP((S$1)/10,0)*10,[1]Hugst!$R$4:$W$4,0))))</f>
        <v>#REF!</v>
      </c>
      <c r="T146" s="168" t="e">
        <f ca="1">IF($C146-T$1&lt;År1,0,S145*(1-VLOOKUP($A146,[1]Hugst!$R$5:$W$9,MATCH(ROUNDUP((T$1)/10,0)*10,[1]Hugst!$R$4:$W$4,0))))</f>
        <v>#REF!</v>
      </c>
      <c r="U146" s="168" t="e">
        <f ca="1">IF($C146-U$1&lt;År1,0,T145*(1-VLOOKUP($A146,[1]Hugst!$R$5:$W$9,MATCH(ROUNDUP((U$1)/10,0)*10,[1]Hugst!$R$4:$W$4,0))))</f>
        <v>#REF!</v>
      </c>
      <c r="V146" s="168" t="e">
        <f ca="1">IF($C146-V$1&lt;År1,0,U145*(1-VLOOKUP($A146,[1]Hugst!$R$5:$W$9,MATCH(ROUNDUP((V$1)/10,0)*10,[1]Hugst!$R$4:$W$4,0))))</f>
        <v>#REF!</v>
      </c>
      <c r="W146" s="168" t="e">
        <f ca="1">IF($C146-W$1&lt;År1,0,V145*(1-VLOOKUP($A146,[1]Hugst!$R$5:$W$9,MATCH(ROUNDUP((W$1)/10,0)*10,[1]Hugst!$R$4:$W$4,0))))</f>
        <v>#REF!</v>
      </c>
      <c r="X146" s="168" t="e">
        <f ca="1">IF($C146-X$1&lt;År1,0,W145*(1-VLOOKUP($A146,[1]Hugst!$R$5:$W$9,MATCH(ROUNDUP((X$1)/10,0)*10,[1]Hugst!$R$4:$W$4,0))))</f>
        <v>#REF!</v>
      </c>
      <c r="Y146" s="168" t="e">
        <f ca="1">IF($C146-Y$1&lt;År1,0,X145*(1-VLOOKUP($A146,[1]Hugst!$R$5:$W$9,MATCH(ROUNDUP((Y$1)/10,0)*10,[1]Hugst!$R$4:$W$4,0))))</f>
        <v>#REF!</v>
      </c>
      <c r="Z146" s="168" t="e">
        <f ca="1">IF($C146-Z$1&lt;År1,0,Y145*(1-VLOOKUP($A146,[1]Hugst!$R$5:$W$9,MATCH(ROUNDUP((Z$1)/10,0)*10,[1]Hugst!$R$4:$W$4,0))))</f>
        <v>#REF!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8" t="e">
        <f t="shared" ca="1" si="3"/>
        <v>#REF!</v>
      </c>
      <c r="F147" s="168" t="e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#REF!</v>
      </c>
      <c r="G147" s="168" t="e">
        <f ca="1">IF($C147-G$1&lt;År1,0,F146*(1-VLOOKUP($A147,[1]Hugst!$R$5:$W$9,MATCH(ROUNDUP((G$1)/10,0)*10,[1]Hugst!$R$4:$W$4,0))))</f>
        <v>#REF!</v>
      </c>
      <c r="H147" s="168" t="e">
        <f ca="1">IF($C147-H$1&lt;År1,0,G146*(1-VLOOKUP($A147,[1]Hugst!$R$5:$W$9,MATCH(ROUNDUP((H$1)/10,0)*10,[1]Hugst!$R$4:$W$4,0))))</f>
        <v>#REF!</v>
      </c>
      <c r="I147" s="168" t="e">
        <f ca="1">IF($C147-I$1&lt;År1,0,H146*(1-VLOOKUP($A147,[1]Hugst!$R$5:$W$9,MATCH(ROUNDUP((I$1)/10,0)*10,[1]Hugst!$R$4:$W$4,0))))</f>
        <v>#REF!</v>
      </c>
      <c r="J147" s="168" t="e">
        <f ca="1">IF($C147-J$1&lt;År1,0,I146*(1-VLOOKUP($A147,[1]Hugst!$R$5:$W$9,MATCH(ROUNDUP((J$1)/10,0)*10,[1]Hugst!$R$4:$W$4,0))))</f>
        <v>#REF!</v>
      </c>
      <c r="K147" s="168" t="e">
        <f ca="1">IF($C147-K$1&lt;År1,0,J146*(1-VLOOKUP($A147,[1]Hugst!$R$5:$W$9,MATCH(ROUNDUP((K$1)/10,0)*10,[1]Hugst!$R$4:$W$4,0))))</f>
        <v>#REF!</v>
      </c>
      <c r="L147" s="168" t="e">
        <f ca="1">IF($C147-L$1&lt;År1,0,K146*(1-VLOOKUP($A147,[1]Hugst!$R$5:$W$9,MATCH(ROUNDUP((L$1)/10,0)*10,[1]Hugst!$R$4:$W$4,0))))</f>
        <v>#REF!</v>
      </c>
      <c r="M147" s="168" t="e">
        <f ca="1">IF($C147-M$1&lt;År1,0,L146*(1-VLOOKUP($A147,[1]Hugst!$R$5:$W$9,MATCH(ROUNDUP((M$1)/10,0)*10,[1]Hugst!$R$4:$W$4,0))))</f>
        <v>#REF!</v>
      </c>
      <c r="N147" s="168" t="e">
        <f ca="1">IF($C147-N$1&lt;År1,0,M146*(1-VLOOKUP($A147,[1]Hugst!$R$5:$W$9,MATCH(ROUNDUP((N$1)/10,0)*10,[1]Hugst!$R$4:$W$4,0))))</f>
        <v>#REF!</v>
      </c>
      <c r="O147" s="168" t="e">
        <f ca="1">IF($C147-O$1&lt;År1,0,N146*(1-VLOOKUP($A147,[1]Hugst!$R$5:$W$9,MATCH(ROUNDUP((O$1)/10,0)*10,[1]Hugst!$R$4:$W$4,0))))</f>
        <v>#REF!</v>
      </c>
      <c r="P147" s="168" t="e">
        <f ca="1">IF($C147-P$1&lt;År1,0,O146*(1-VLOOKUP($A147,[1]Hugst!$R$5:$W$9,MATCH(ROUNDUP((P$1)/10,0)*10,[1]Hugst!$R$4:$W$4,0))))</f>
        <v>#REF!</v>
      </c>
      <c r="Q147" s="168" t="e">
        <f ca="1">IF($C147-Q$1&lt;År1,0,P146*(1-VLOOKUP($A147,[1]Hugst!$R$5:$W$9,MATCH(ROUNDUP((Q$1)/10,0)*10,[1]Hugst!$R$4:$W$4,0))))</f>
        <v>#REF!</v>
      </c>
      <c r="R147" s="168" t="e">
        <f ca="1">IF($C147-R$1&lt;År1,0,Q146*(1-VLOOKUP($A147,[1]Hugst!$R$5:$W$9,MATCH(ROUNDUP((R$1)/10,0)*10,[1]Hugst!$R$4:$W$4,0))))</f>
        <v>#REF!</v>
      </c>
      <c r="S147" s="168" t="e">
        <f ca="1">IF($C147-S$1&lt;År1,0,R146*(1-VLOOKUP($A147,[1]Hugst!$R$5:$W$9,MATCH(ROUNDUP((S$1)/10,0)*10,[1]Hugst!$R$4:$W$4,0))))</f>
        <v>#REF!</v>
      </c>
      <c r="T147" s="168" t="e">
        <f ca="1">IF($C147-T$1&lt;År1,0,S146*(1-VLOOKUP($A147,[1]Hugst!$R$5:$W$9,MATCH(ROUNDUP((T$1)/10,0)*10,[1]Hugst!$R$4:$W$4,0))))</f>
        <v>#REF!</v>
      </c>
      <c r="U147" s="168" t="e">
        <f ca="1">IF($C147-U$1&lt;År1,0,T146*(1-VLOOKUP($A147,[1]Hugst!$R$5:$W$9,MATCH(ROUNDUP((U$1)/10,0)*10,[1]Hugst!$R$4:$W$4,0))))</f>
        <v>#REF!</v>
      </c>
      <c r="V147" s="168" t="e">
        <f ca="1">IF($C147-V$1&lt;År1,0,U146*(1-VLOOKUP($A147,[1]Hugst!$R$5:$W$9,MATCH(ROUNDUP((V$1)/10,0)*10,[1]Hugst!$R$4:$W$4,0))))</f>
        <v>#REF!</v>
      </c>
      <c r="W147" s="168" t="e">
        <f ca="1">IF($C147-W$1&lt;År1,0,V146*(1-VLOOKUP($A147,[1]Hugst!$R$5:$W$9,MATCH(ROUNDUP((W$1)/10,0)*10,[1]Hugst!$R$4:$W$4,0))))</f>
        <v>#REF!</v>
      </c>
      <c r="X147" s="168" t="e">
        <f ca="1">IF($C147-X$1&lt;År1,0,W146*(1-VLOOKUP($A147,[1]Hugst!$R$5:$W$9,MATCH(ROUNDUP((X$1)/10,0)*10,[1]Hugst!$R$4:$W$4,0))))</f>
        <v>#REF!</v>
      </c>
      <c r="Y147" s="168" t="e">
        <f ca="1">IF($C147-Y$1&lt;År1,0,X146*(1-VLOOKUP($A147,[1]Hugst!$R$5:$W$9,MATCH(ROUNDUP((Y$1)/10,0)*10,[1]Hugst!$R$4:$W$4,0))))</f>
        <v>#REF!</v>
      </c>
      <c r="Z147" s="168" t="e">
        <f ca="1">IF($C147-Z$1&lt;År1,0,Y146*(1-VLOOKUP($A147,[1]Hugst!$R$5:$W$9,MATCH(ROUNDUP((Z$1)/10,0)*10,[1]Hugst!$R$4:$W$4,0))))</f>
        <v>#REF!</v>
      </c>
      <c r="AA147" s="168" t="e">
        <f ca="1">IF($C147-AA$1&lt;År1,0,Z146*(1-VLOOKUP($A147,[1]Hugst!$R$5:$W$9,MATCH(ROUNDUP((AA$1)/10,0)*10,[1]Hugst!$R$4:$W$4,0))))</f>
        <v>#REF!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8" t="e">
        <f t="shared" ca="1" si="3"/>
        <v>#REF!</v>
      </c>
      <c r="F148" s="168" t="e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#REF!</v>
      </c>
      <c r="G148" s="168" t="e">
        <f ca="1">IF($C148-G$1&lt;År1,0,F147*(1-VLOOKUP($A148,[1]Hugst!$R$5:$W$9,MATCH(ROUNDUP((G$1)/10,0)*10,[1]Hugst!$R$4:$W$4,0))))</f>
        <v>#REF!</v>
      </c>
      <c r="H148" s="168" t="e">
        <f ca="1">IF($C148-H$1&lt;År1,0,G147*(1-VLOOKUP($A148,[1]Hugst!$R$5:$W$9,MATCH(ROUNDUP((H$1)/10,0)*10,[1]Hugst!$R$4:$W$4,0))))</f>
        <v>#REF!</v>
      </c>
      <c r="I148" s="168" t="e">
        <f ca="1">IF($C148-I$1&lt;År1,0,H147*(1-VLOOKUP($A148,[1]Hugst!$R$5:$W$9,MATCH(ROUNDUP((I$1)/10,0)*10,[1]Hugst!$R$4:$W$4,0))))</f>
        <v>#REF!</v>
      </c>
      <c r="J148" s="168" t="e">
        <f ca="1">IF($C148-J$1&lt;År1,0,I147*(1-VLOOKUP($A148,[1]Hugst!$R$5:$W$9,MATCH(ROUNDUP((J$1)/10,0)*10,[1]Hugst!$R$4:$W$4,0))))</f>
        <v>#REF!</v>
      </c>
      <c r="K148" s="168" t="e">
        <f ca="1">IF($C148-K$1&lt;År1,0,J147*(1-VLOOKUP($A148,[1]Hugst!$R$5:$W$9,MATCH(ROUNDUP((K$1)/10,0)*10,[1]Hugst!$R$4:$W$4,0))))</f>
        <v>#REF!</v>
      </c>
      <c r="L148" s="168" t="e">
        <f ca="1">IF($C148-L$1&lt;År1,0,K147*(1-VLOOKUP($A148,[1]Hugst!$R$5:$W$9,MATCH(ROUNDUP((L$1)/10,0)*10,[1]Hugst!$R$4:$W$4,0))))</f>
        <v>#REF!</v>
      </c>
      <c r="M148" s="168" t="e">
        <f ca="1">IF($C148-M$1&lt;År1,0,L147*(1-VLOOKUP($A148,[1]Hugst!$R$5:$W$9,MATCH(ROUNDUP((M$1)/10,0)*10,[1]Hugst!$R$4:$W$4,0))))</f>
        <v>#REF!</v>
      </c>
      <c r="N148" s="168" t="e">
        <f ca="1">IF($C148-N$1&lt;År1,0,M147*(1-VLOOKUP($A148,[1]Hugst!$R$5:$W$9,MATCH(ROUNDUP((N$1)/10,0)*10,[1]Hugst!$R$4:$W$4,0))))</f>
        <v>#REF!</v>
      </c>
      <c r="O148" s="168" t="e">
        <f ca="1">IF($C148-O$1&lt;År1,0,N147*(1-VLOOKUP($A148,[1]Hugst!$R$5:$W$9,MATCH(ROUNDUP((O$1)/10,0)*10,[1]Hugst!$R$4:$W$4,0))))</f>
        <v>#REF!</v>
      </c>
      <c r="P148" s="168" t="e">
        <f ca="1">IF($C148-P$1&lt;År1,0,O147*(1-VLOOKUP($A148,[1]Hugst!$R$5:$W$9,MATCH(ROUNDUP((P$1)/10,0)*10,[1]Hugst!$R$4:$W$4,0))))</f>
        <v>#REF!</v>
      </c>
      <c r="Q148" s="168" t="e">
        <f ca="1">IF($C148-Q$1&lt;År1,0,P147*(1-VLOOKUP($A148,[1]Hugst!$R$5:$W$9,MATCH(ROUNDUP((Q$1)/10,0)*10,[1]Hugst!$R$4:$W$4,0))))</f>
        <v>#REF!</v>
      </c>
      <c r="R148" s="168" t="e">
        <f ca="1">IF($C148-R$1&lt;År1,0,Q147*(1-VLOOKUP($A148,[1]Hugst!$R$5:$W$9,MATCH(ROUNDUP((R$1)/10,0)*10,[1]Hugst!$R$4:$W$4,0))))</f>
        <v>#REF!</v>
      </c>
      <c r="S148" s="168" t="e">
        <f ca="1">IF($C148-S$1&lt;År1,0,R147*(1-VLOOKUP($A148,[1]Hugst!$R$5:$W$9,MATCH(ROUNDUP((S$1)/10,0)*10,[1]Hugst!$R$4:$W$4,0))))</f>
        <v>#REF!</v>
      </c>
      <c r="T148" s="168" t="e">
        <f ca="1">IF($C148-T$1&lt;År1,0,S147*(1-VLOOKUP($A148,[1]Hugst!$R$5:$W$9,MATCH(ROUNDUP((T$1)/10,0)*10,[1]Hugst!$R$4:$W$4,0))))</f>
        <v>#REF!</v>
      </c>
      <c r="U148" s="168" t="e">
        <f ca="1">IF($C148-U$1&lt;År1,0,T147*(1-VLOOKUP($A148,[1]Hugst!$R$5:$W$9,MATCH(ROUNDUP((U$1)/10,0)*10,[1]Hugst!$R$4:$W$4,0))))</f>
        <v>#REF!</v>
      </c>
      <c r="V148" s="168" t="e">
        <f ca="1">IF($C148-V$1&lt;År1,0,U147*(1-VLOOKUP($A148,[1]Hugst!$R$5:$W$9,MATCH(ROUNDUP((V$1)/10,0)*10,[1]Hugst!$R$4:$W$4,0))))</f>
        <v>#REF!</v>
      </c>
      <c r="W148" s="168" t="e">
        <f ca="1">IF($C148-W$1&lt;År1,0,V147*(1-VLOOKUP($A148,[1]Hugst!$R$5:$W$9,MATCH(ROUNDUP((W$1)/10,0)*10,[1]Hugst!$R$4:$W$4,0))))</f>
        <v>#REF!</v>
      </c>
      <c r="X148" s="168" t="e">
        <f ca="1">IF($C148-X$1&lt;År1,0,W147*(1-VLOOKUP($A148,[1]Hugst!$R$5:$W$9,MATCH(ROUNDUP((X$1)/10,0)*10,[1]Hugst!$R$4:$W$4,0))))</f>
        <v>#REF!</v>
      </c>
      <c r="Y148" s="168" t="e">
        <f ca="1">IF($C148-Y$1&lt;År1,0,X147*(1-VLOOKUP($A148,[1]Hugst!$R$5:$W$9,MATCH(ROUNDUP((Y$1)/10,0)*10,[1]Hugst!$R$4:$W$4,0))))</f>
        <v>#REF!</v>
      </c>
      <c r="Z148" s="168" t="e">
        <f ca="1">IF($C148-Z$1&lt;År1,0,Y147*(1-VLOOKUP($A148,[1]Hugst!$R$5:$W$9,MATCH(ROUNDUP((Z$1)/10,0)*10,[1]Hugst!$R$4:$W$4,0))))</f>
        <v>#REF!</v>
      </c>
      <c r="AA148" s="168" t="e">
        <f ca="1">IF($C148-AA$1&lt;År1,0,Z147*(1-VLOOKUP($A148,[1]Hugst!$R$5:$W$9,MATCH(ROUNDUP((AA$1)/10,0)*10,[1]Hugst!$R$4:$W$4,0))))</f>
        <v>#REF!</v>
      </c>
      <c r="AB148" s="168" t="e">
        <f ca="1">IF($C148-AB$1&lt;År1,0,AA147*(1-VLOOKUP($A148,[1]Hugst!$R$5:$W$9,MATCH(ROUNDUP((AB$1)/10,0)*10,[1]Hugst!$R$4:$W$4,0))))</f>
        <v>#REF!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8" t="e">
        <f t="shared" ca="1" si="3"/>
        <v>#REF!</v>
      </c>
      <c r="F149" s="168" t="e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#REF!</v>
      </c>
      <c r="G149" s="168" t="e">
        <f ca="1">IF($C149-G$1&lt;År1,0,F148*(1-VLOOKUP($A149,[1]Hugst!$R$5:$W$9,MATCH(ROUNDUP((G$1)/10,0)*10,[1]Hugst!$R$4:$W$4,0))))</f>
        <v>#REF!</v>
      </c>
      <c r="H149" s="168" t="e">
        <f ca="1">IF($C149-H$1&lt;År1,0,G148*(1-VLOOKUP($A149,[1]Hugst!$R$5:$W$9,MATCH(ROUNDUP((H$1)/10,0)*10,[1]Hugst!$R$4:$W$4,0))))</f>
        <v>#REF!</v>
      </c>
      <c r="I149" s="168" t="e">
        <f ca="1">IF($C149-I$1&lt;År1,0,H148*(1-VLOOKUP($A149,[1]Hugst!$R$5:$W$9,MATCH(ROUNDUP((I$1)/10,0)*10,[1]Hugst!$R$4:$W$4,0))))</f>
        <v>#REF!</v>
      </c>
      <c r="J149" s="168" t="e">
        <f ca="1">IF($C149-J$1&lt;År1,0,I148*(1-VLOOKUP($A149,[1]Hugst!$R$5:$W$9,MATCH(ROUNDUP((J$1)/10,0)*10,[1]Hugst!$R$4:$W$4,0))))</f>
        <v>#REF!</v>
      </c>
      <c r="K149" s="168" t="e">
        <f ca="1">IF($C149-K$1&lt;År1,0,J148*(1-VLOOKUP($A149,[1]Hugst!$R$5:$W$9,MATCH(ROUNDUP((K$1)/10,0)*10,[1]Hugst!$R$4:$W$4,0))))</f>
        <v>#REF!</v>
      </c>
      <c r="L149" s="168" t="e">
        <f ca="1">IF($C149-L$1&lt;År1,0,K148*(1-VLOOKUP($A149,[1]Hugst!$R$5:$W$9,MATCH(ROUNDUP((L$1)/10,0)*10,[1]Hugst!$R$4:$W$4,0))))</f>
        <v>#REF!</v>
      </c>
      <c r="M149" s="168" t="e">
        <f ca="1">IF($C149-M$1&lt;År1,0,L148*(1-VLOOKUP($A149,[1]Hugst!$R$5:$W$9,MATCH(ROUNDUP((M$1)/10,0)*10,[1]Hugst!$R$4:$W$4,0))))</f>
        <v>#REF!</v>
      </c>
      <c r="N149" s="168" t="e">
        <f ca="1">IF($C149-N$1&lt;År1,0,M148*(1-VLOOKUP($A149,[1]Hugst!$R$5:$W$9,MATCH(ROUNDUP((N$1)/10,0)*10,[1]Hugst!$R$4:$W$4,0))))</f>
        <v>#REF!</v>
      </c>
      <c r="O149" s="168" t="e">
        <f ca="1">IF($C149-O$1&lt;År1,0,N148*(1-VLOOKUP($A149,[1]Hugst!$R$5:$W$9,MATCH(ROUNDUP((O$1)/10,0)*10,[1]Hugst!$R$4:$W$4,0))))</f>
        <v>#REF!</v>
      </c>
      <c r="P149" s="168" t="e">
        <f ca="1">IF($C149-P$1&lt;År1,0,O148*(1-VLOOKUP($A149,[1]Hugst!$R$5:$W$9,MATCH(ROUNDUP((P$1)/10,0)*10,[1]Hugst!$R$4:$W$4,0))))</f>
        <v>#REF!</v>
      </c>
      <c r="Q149" s="168" t="e">
        <f ca="1">IF($C149-Q$1&lt;År1,0,P148*(1-VLOOKUP($A149,[1]Hugst!$R$5:$W$9,MATCH(ROUNDUP((Q$1)/10,0)*10,[1]Hugst!$R$4:$W$4,0))))</f>
        <v>#REF!</v>
      </c>
      <c r="R149" s="168" t="e">
        <f ca="1">IF($C149-R$1&lt;År1,0,Q148*(1-VLOOKUP($A149,[1]Hugst!$R$5:$W$9,MATCH(ROUNDUP((R$1)/10,0)*10,[1]Hugst!$R$4:$W$4,0))))</f>
        <v>#REF!</v>
      </c>
      <c r="S149" s="168" t="e">
        <f ca="1">IF($C149-S$1&lt;År1,0,R148*(1-VLOOKUP($A149,[1]Hugst!$R$5:$W$9,MATCH(ROUNDUP((S$1)/10,0)*10,[1]Hugst!$R$4:$W$4,0))))</f>
        <v>#REF!</v>
      </c>
      <c r="T149" s="168" t="e">
        <f ca="1">IF($C149-T$1&lt;År1,0,S148*(1-VLOOKUP($A149,[1]Hugst!$R$5:$W$9,MATCH(ROUNDUP((T$1)/10,0)*10,[1]Hugst!$R$4:$W$4,0))))</f>
        <v>#REF!</v>
      </c>
      <c r="U149" s="168" t="e">
        <f ca="1">IF($C149-U$1&lt;År1,0,T148*(1-VLOOKUP($A149,[1]Hugst!$R$5:$W$9,MATCH(ROUNDUP((U$1)/10,0)*10,[1]Hugst!$R$4:$W$4,0))))</f>
        <v>#REF!</v>
      </c>
      <c r="V149" s="168" t="e">
        <f ca="1">IF($C149-V$1&lt;År1,0,U148*(1-VLOOKUP($A149,[1]Hugst!$R$5:$W$9,MATCH(ROUNDUP((V$1)/10,0)*10,[1]Hugst!$R$4:$W$4,0))))</f>
        <v>#REF!</v>
      </c>
      <c r="W149" s="168" t="e">
        <f ca="1">IF($C149-W$1&lt;År1,0,V148*(1-VLOOKUP($A149,[1]Hugst!$R$5:$W$9,MATCH(ROUNDUP((W$1)/10,0)*10,[1]Hugst!$R$4:$W$4,0))))</f>
        <v>#REF!</v>
      </c>
      <c r="X149" s="168" t="e">
        <f ca="1">IF($C149-X$1&lt;År1,0,W148*(1-VLOOKUP($A149,[1]Hugst!$R$5:$W$9,MATCH(ROUNDUP((X$1)/10,0)*10,[1]Hugst!$R$4:$W$4,0))))</f>
        <v>#REF!</v>
      </c>
      <c r="Y149" s="168" t="e">
        <f ca="1">IF($C149-Y$1&lt;År1,0,X148*(1-VLOOKUP($A149,[1]Hugst!$R$5:$W$9,MATCH(ROUNDUP((Y$1)/10,0)*10,[1]Hugst!$R$4:$W$4,0))))</f>
        <v>#REF!</v>
      </c>
      <c r="Z149" s="168" t="e">
        <f ca="1">IF($C149-Z$1&lt;År1,0,Y148*(1-VLOOKUP($A149,[1]Hugst!$R$5:$W$9,MATCH(ROUNDUP((Z$1)/10,0)*10,[1]Hugst!$R$4:$W$4,0))))</f>
        <v>#REF!</v>
      </c>
      <c r="AA149" s="168" t="e">
        <f ca="1">IF($C149-AA$1&lt;År1,0,Z148*(1-VLOOKUP($A149,[1]Hugst!$R$5:$W$9,MATCH(ROUNDUP((AA$1)/10,0)*10,[1]Hugst!$R$4:$W$4,0))))</f>
        <v>#REF!</v>
      </c>
      <c r="AB149" s="168" t="e">
        <f ca="1">IF($C149-AB$1&lt;År1,0,AA148*(1-VLOOKUP($A149,[1]Hugst!$R$5:$W$9,MATCH(ROUNDUP((AB$1)/10,0)*10,[1]Hugst!$R$4:$W$4,0))))</f>
        <v>#REF!</v>
      </c>
      <c r="AC149" s="168" t="e">
        <f ca="1">IF($C149-AC$1&lt;År1,0,AB148*(1-VLOOKUP($A149,[1]Hugst!$R$5:$W$9,MATCH(ROUNDUP((AC$1)/10,0)*10,[1]Hugst!$R$4:$W$4,0))))</f>
        <v>#REF!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8" t="e">
        <f t="shared" ca="1" si="3"/>
        <v>#REF!</v>
      </c>
      <c r="F150" s="168" t="e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#REF!</v>
      </c>
      <c r="G150" s="168" t="e">
        <f ca="1">IF($C150-G$1&lt;År1,0,F149*(1-VLOOKUP($A150,[1]Hugst!$R$5:$W$9,MATCH(ROUNDUP((G$1)/10,0)*10,[1]Hugst!$R$4:$W$4,0))))</f>
        <v>#REF!</v>
      </c>
      <c r="H150" s="168" t="e">
        <f ca="1">IF($C150-H$1&lt;År1,0,G149*(1-VLOOKUP($A150,[1]Hugst!$R$5:$W$9,MATCH(ROUNDUP((H$1)/10,0)*10,[1]Hugst!$R$4:$W$4,0))))</f>
        <v>#REF!</v>
      </c>
      <c r="I150" s="168" t="e">
        <f ca="1">IF($C150-I$1&lt;År1,0,H149*(1-VLOOKUP($A150,[1]Hugst!$R$5:$W$9,MATCH(ROUNDUP((I$1)/10,0)*10,[1]Hugst!$R$4:$W$4,0))))</f>
        <v>#REF!</v>
      </c>
      <c r="J150" s="168" t="e">
        <f ca="1">IF($C150-J$1&lt;År1,0,I149*(1-VLOOKUP($A150,[1]Hugst!$R$5:$W$9,MATCH(ROUNDUP((J$1)/10,0)*10,[1]Hugst!$R$4:$W$4,0))))</f>
        <v>#REF!</v>
      </c>
      <c r="K150" s="168" t="e">
        <f ca="1">IF($C150-K$1&lt;År1,0,J149*(1-VLOOKUP($A150,[1]Hugst!$R$5:$W$9,MATCH(ROUNDUP((K$1)/10,0)*10,[1]Hugst!$R$4:$W$4,0))))</f>
        <v>#REF!</v>
      </c>
      <c r="L150" s="168" t="e">
        <f ca="1">IF($C150-L$1&lt;År1,0,K149*(1-VLOOKUP($A150,[1]Hugst!$R$5:$W$9,MATCH(ROUNDUP((L$1)/10,0)*10,[1]Hugst!$R$4:$W$4,0))))</f>
        <v>#REF!</v>
      </c>
      <c r="M150" s="168" t="e">
        <f ca="1">IF($C150-M$1&lt;År1,0,L149*(1-VLOOKUP($A150,[1]Hugst!$R$5:$W$9,MATCH(ROUNDUP((M$1)/10,0)*10,[1]Hugst!$R$4:$W$4,0))))</f>
        <v>#REF!</v>
      </c>
      <c r="N150" s="168" t="e">
        <f ca="1">IF($C150-N$1&lt;År1,0,M149*(1-VLOOKUP($A150,[1]Hugst!$R$5:$W$9,MATCH(ROUNDUP((N$1)/10,0)*10,[1]Hugst!$R$4:$W$4,0))))</f>
        <v>#REF!</v>
      </c>
      <c r="O150" s="168" t="e">
        <f ca="1">IF($C150-O$1&lt;År1,0,N149*(1-VLOOKUP($A150,[1]Hugst!$R$5:$W$9,MATCH(ROUNDUP((O$1)/10,0)*10,[1]Hugst!$R$4:$W$4,0))))</f>
        <v>#REF!</v>
      </c>
      <c r="P150" s="168" t="e">
        <f ca="1">IF($C150-P$1&lt;År1,0,O149*(1-VLOOKUP($A150,[1]Hugst!$R$5:$W$9,MATCH(ROUNDUP((P$1)/10,0)*10,[1]Hugst!$R$4:$W$4,0))))</f>
        <v>#REF!</v>
      </c>
      <c r="Q150" s="168" t="e">
        <f ca="1">IF($C150-Q$1&lt;År1,0,P149*(1-VLOOKUP($A150,[1]Hugst!$R$5:$W$9,MATCH(ROUNDUP((Q$1)/10,0)*10,[1]Hugst!$R$4:$W$4,0))))</f>
        <v>#REF!</v>
      </c>
      <c r="R150" s="168" t="e">
        <f ca="1">IF($C150-R$1&lt;År1,0,Q149*(1-VLOOKUP($A150,[1]Hugst!$R$5:$W$9,MATCH(ROUNDUP((R$1)/10,0)*10,[1]Hugst!$R$4:$W$4,0))))</f>
        <v>#REF!</v>
      </c>
      <c r="S150" s="168" t="e">
        <f ca="1">IF($C150-S$1&lt;År1,0,R149*(1-VLOOKUP($A150,[1]Hugst!$R$5:$W$9,MATCH(ROUNDUP((S$1)/10,0)*10,[1]Hugst!$R$4:$W$4,0))))</f>
        <v>#REF!</v>
      </c>
      <c r="T150" s="168" t="e">
        <f ca="1">IF($C150-T$1&lt;År1,0,S149*(1-VLOOKUP($A150,[1]Hugst!$R$5:$W$9,MATCH(ROUNDUP((T$1)/10,0)*10,[1]Hugst!$R$4:$W$4,0))))</f>
        <v>#REF!</v>
      </c>
      <c r="U150" s="168" t="e">
        <f ca="1">IF($C150-U$1&lt;År1,0,T149*(1-VLOOKUP($A150,[1]Hugst!$R$5:$W$9,MATCH(ROUNDUP((U$1)/10,0)*10,[1]Hugst!$R$4:$W$4,0))))</f>
        <v>#REF!</v>
      </c>
      <c r="V150" s="168" t="e">
        <f ca="1">IF($C150-V$1&lt;År1,0,U149*(1-VLOOKUP($A150,[1]Hugst!$R$5:$W$9,MATCH(ROUNDUP((V$1)/10,0)*10,[1]Hugst!$R$4:$W$4,0))))</f>
        <v>#REF!</v>
      </c>
      <c r="W150" s="168" t="e">
        <f ca="1">IF($C150-W$1&lt;År1,0,V149*(1-VLOOKUP($A150,[1]Hugst!$R$5:$W$9,MATCH(ROUNDUP((W$1)/10,0)*10,[1]Hugst!$R$4:$W$4,0))))</f>
        <v>#REF!</v>
      </c>
      <c r="X150" s="168" t="e">
        <f ca="1">IF($C150-X$1&lt;År1,0,W149*(1-VLOOKUP($A150,[1]Hugst!$R$5:$W$9,MATCH(ROUNDUP((X$1)/10,0)*10,[1]Hugst!$R$4:$W$4,0))))</f>
        <v>#REF!</v>
      </c>
      <c r="Y150" s="168" t="e">
        <f ca="1">IF($C150-Y$1&lt;År1,0,X149*(1-VLOOKUP($A150,[1]Hugst!$R$5:$W$9,MATCH(ROUNDUP((Y$1)/10,0)*10,[1]Hugst!$R$4:$W$4,0))))</f>
        <v>#REF!</v>
      </c>
      <c r="Z150" s="168" t="e">
        <f ca="1">IF($C150-Z$1&lt;År1,0,Y149*(1-VLOOKUP($A150,[1]Hugst!$R$5:$W$9,MATCH(ROUNDUP((Z$1)/10,0)*10,[1]Hugst!$R$4:$W$4,0))))</f>
        <v>#REF!</v>
      </c>
      <c r="AA150" s="168" t="e">
        <f ca="1">IF($C150-AA$1&lt;År1,0,Z149*(1-VLOOKUP($A150,[1]Hugst!$R$5:$W$9,MATCH(ROUNDUP((AA$1)/10,0)*10,[1]Hugst!$R$4:$W$4,0))))</f>
        <v>#REF!</v>
      </c>
      <c r="AB150" s="168" t="e">
        <f ca="1">IF($C150-AB$1&lt;År1,0,AA149*(1-VLOOKUP($A150,[1]Hugst!$R$5:$W$9,MATCH(ROUNDUP((AB$1)/10,0)*10,[1]Hugst!$R$4:$W$4,0))))</f>
        <v>#REF!</v>
      </c>
      <c r="AC150" s="168" t="e">
        <f ca="1">IF($C150-AC$1&lt;År1,0,AB149*(1-VLOOKUP($A150,[1]Hugst!$R$5:$W$9,MATCH(ROUNDUP((AC$1)/10,0)*10,[1]Hugst!$R$4:$W$4,0))))</f>
        <v>#REF!</v>
      </c>
      <c r="AD150" s="168" t="e">
        <f ca="1">IF($C150-AD$1&lt;År1,0,AC149*(1-VLOOKUP($A150,[1]Hugst!$R$5:$W$9,MATCH(ROUNDUP((AD$1)/10,0)*10,[1]Hugst!$R$4:$W$4,0))))</f>
        <v>#REF!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8" t="e">
        <f t="shared" ca="1" si="3"/>
        <v>#REF!</v>
      </c>
      <c r="F151" s="168" t="e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#REF!</v>
      </c>
      <c r="G151" s="168" t="e">
        <f ca="1">IF($C151-G$1&lt;År1,0,F150*(1-VLOOKUP($A151,[1]Hugst!$R$5:$W$9,MATCH(ROUNDUP((G$1)/10,0)*10,[1]Hugst!$R$4:$W$4,0))))</f>
        <v>#REF!</v>
      </c>
      <c r="H151" s="168" t="e">
        <f ca="1">IF($C151-H$1&lt;År1,0,G150*(1-VLOOKUP($A151,[1]Hugst!$R$5:$W$9,MATCH(ROUNDUP((H$1)/10,0)*10,[1]Hugst!$R$4:$W$4,0))))</f>
        <v>#REF!</v>
      </c>
      <c r="I151" s="168" t="e">
        <f ca="1">IF($C151-I$1&lt;År1,0,H150*(1-VLOOKUP($A151,[1]Hugst!$R$5:$W$9,MATCH(ROUNDUP((I$1)/10,0)*10,[1]Hugst!$R$4:$W$4,0))))</f>
        <v>#REF!</v>
      </c>
      <c r="J151" s="168" t="e">
        <f ca="1">IF($C151-J$1&lt;År1,0,I150*(1-VLOOKUP($A151,[1]Hugst!$R$5:$W$9,MATCH(ROUNDUP((J$1)/10,0)*10,[1]Hugst!$R$4:$W$4,0))))</f>
        <v>#REF!</v>
      </c>
      <c r="K151" s="168" t="e">
        <f ca="1">IF($C151-K$1&lt;År1,0,J150*(1-VLOOKUP($A151,[1]Hugst!$R$5:$W$9,MATCH(ROUNDUP((K$1)/10,0)*10,[1]Hugst!$R$4:$W$4,0))))</f>
        <v>#REF!</v>
      </c>
      <c r="L151" s="168" t="e">
        <f ca="1">IF($C151-L$1&lt;År1,0,K150*(1-VLOOKUP($A151,[1]Hugst!$R$5:$W$9,MATCH(ROUNDUP((L$1)/10,0)*10,[1]Hugst!$R$4:$W$4,0))))</f>
        <v>#REF!</v>
      </c>
      <c r="M151" s="168" t="e">
        <f ca="1">IF($C151-M$1&lt;År1,0,L150*(1-VLOOKUP($A151,[1]Hugst!$R$5:$W$9,MATCH(ROUNDUP((M$1)/10,0)*10,[1]Hugst!$R$4:$W$4,0))))</f>
        <v>#REF!</v>
      </c>
      <c r="N151" s="168" t="e">
        <f ca="1">IF($C151-N$1&lt;År1,0,M150*(1-VLOOKUP($A151,[1]Hugst!$R$5:$W$9,MATCH(ROUNDUP((N$1)/10,0)*10,[1]Hugst!$R$4:$W$4,0))))</f>
        <v>#REF!</v>
      </c>
      <c r="O151" s="168" t="e">
        <f ca="1">IF($C151-O$1&lt;År1,0,N150*(1-VLOOKUP($A151,[1]Hugst!$R$5:$W$9,MATCH(ROUNDUP((O$1)/10,0)*10,[1]Hugst!$R$4:$W$4,0))))</f>
        <v>#REF!</v>
      </c>
      <c r="P151" s="168" t="e">
        <f ca="1">IF($C151-P$1&lt;År1,0,O150*(1-VLOOKUP($A151,[1]Hugst!$R$5:$W$9,MATCH(ROUNDUP((P$1)/10,0)*10,[1]Hugst!$R$4:$W$4,0))))</f>
        <v>#REF!</v>
      </c>
      <c r="Q151" s="168" t="e">
        <f ca="1">IF($C151-Q$1&lt;År1,0,P150*(1-VLOOKUP($A151,[1]Hugst!$R$5:$W$9,MATCH(ROUNDUP((Q$1)/10,0)*10,[1]Hugst!$R$4:$W$4,0))))</f>
        <v>#REF!</v>
      </c>
      <c r="R151" s="168" t="e">
        <f ca="1">IF($C151-R$1&lt;År1,0,Q150*(1-VLOOKUP($A151,[1]Hugst!$R$5:$W$9,MATCH(ROUNDUP((R$1)/10,0)*10,[1]Hugst!$R$4:$W$4,0))))</f>
        <v>#REF!</v>
      </c>
      <c r="S151" s="168" t="e">
        <f ca="1">IF($C151-S$1&lt;År1,0,R150*(1-VLOOKUP($A151,[1]Hugst!$R$5:$W$9,MATCH(ROUNDUP((S$1)/10,0)*10,[1]Hugst!$R$4:$W$4,0))))</f>
        <v>#REF!</v>
      </c>
      <c r="T151" s="168" t="e">
        <f ca="1">IF($C151-T$1&lt;År1,0,S150*(1-VLOOKUP($A151,[1]Hugst!$R$5:$W$9,MATCH(ROUNDUP((T$1)/10,0)*10,[1]Hugst!$R$4:$W$4,0))))</f>
        <v>#REF!</v>
      </c>
      <c r="U151" s="168" t="e">
        <f ca="1">IF($C151-U$1&lt;År1,0,T150*(1-VLOOKUP($A151,[1]Hugst!$R$5:$W$9,MATCH(ROUNDUP((U$1)/10,0)*10,[1]Hugst!$R$4:$W$4,0))))</f>
        <v>#REF!</v>
      </c>
      <c r="V151" s="168" t="e">
        <f ca="1">IF($C151-V$1&lt;År1,0,U150*(1-VLOOKUP($A151,[1]Hugst!$R$5:$W$9,MATCH(ROUNDUP((V$1)/10,0)*10,[1]Hugst!$R$4:$W$4,0))))</f>
        <v>#REF!</v>
      </c>
      <c r="W151" s="168" t="e">
        <f ca="1">IF($C151-W$1&lt;År1,0,V150*(1-VLOOKUP($A151,[1]Hugst!$R$5:$W$9,MATCH(ROUNDUP((W$1)/10,0)*10,[1]Hugst!$R$4:$W$4,0))))</f>
        <v>#REF!</v>
      </c>
      <c r="X151" s="168" t="e">
        <f ca="1">IF($C151-X$1&lt;År1,0,W150*(1-VLOOKUP($A151,[1]Hugst!$R$5:$W$9,MATCH(ROUNDUP((X$1)/10,0)*10,[1]Hugst!$R$4:$W$4,0))))</f>
        <v>#REF!</v>
      </c>
      <c r="Y151" s="168" t="e">
        <f ca="1">IF($C151-Y$1&lt;År1,0,X150*(1-VLOOKUP($A151,[1]Hugst!$R$5:$W$9,MATCH(ROUNDUP((Y$1)/10,0)*10,[1]Hugst!$R$4:$W$4,0))))</f>
        <v>#REF!</v>
      </c>
      <c r="Z151" s="168" t="e">
        <f ca="1">IF($C151-Z$1&lt;År1,0,Y150*(1-VLOOKUP($A151,[1]Hugst!$R$5:$W$9,MATCH(ROUNDUP((Z$1)/10,0)*10,[1]Hugst!$R$4:$W$4,0))))</f>
        <v>#REF!</v>
      </c>
      <c r="AA151" s="168" t="e">
        <f ca="1">IF($C151-AA$1&lt;År1,0,Z150*(1-VLOOKUP($A151,[1]Hugst!$R$5:$W$9,MATCH(ROUNDUP((AA$1)/10,0)*10,[1]Hugst!$R$4:$W$4,0))))</f>
        <v>#REF!</v>
      </c>
      <c r="AB151" s="168" t="e">
        <f ca="1">IF($C151-AB$1&lt;År1,0,AA150*(1-VLOOKUP($A151,[1]Hugst!$R$5:$W$9,MATCH(ROUNDUP((AB$1)/10,0)*10,[1]Hugst!$R$4:$W$4,0))))</f>
        <v>#REF!</v>
      </c>
      <c r="AC151" s="168" t="e">
        <f ca="1">IF($C151-AC$1&lt;År1,0,AB150*(1-VLOOKUP($A151,[1]Hugst!$R$5:$W$9,MATCH(ROUNDUP((AC$1)/10,0)*10,[1]Hugst!$R$4:$W$4,0))))</f>
        <v>#REF!</v>
      </c>
      <c r="AD151" s="168" t="e">
        <f ca="1">IF($C151-AD$1&lt;År1,0,AC150*(1-VLOOKUP($A151,[1]Hugst!$R$5:$W$9,MATCH(ROUNDUP((AD$1)/10,0)*10,[1]Hugst!$R$4:$W$4,0))))</f>
        <v>#REF!</v>
      </c>
      <c r="AE151" s="168" t="e">
        <f ca="1">IF($C151-AE$1&lt;År1,0,AD150*(1-VLOOKUP($A151,[1]Hugst!$R$5:$W$9,MATCH(ROUNDUP((AE$1)/10,0)*10,[1]Hugst!$R$4:$W$4,0))))</f>
        <v>#REF!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8" t="e">
        <f t="shared" ca="1" si="3"/>
        <v>#REF!</v>
      </c>
      <c r="F152" s="168" t="e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#REF!</v>
      </c>
      <c r="G152" s="168" t="e">
        <f ca="1">IF($C152-G$1&lt;År1,0,F151*(1-VLOOKUP($A152,[1]Hugst!$R$5:$W$9,MATCH(ROUNDUP((G$1)/10,0)*10,[1]Hugst!$R$4:$W$4,0))))</f>
        <v>#REF!</v>
      </c>
      <c r="H152" s="168" t="e">
        <f ca="1">IF($C152-H$1&lt;År1,0,G151*(1-VLOOKUP($A152,[1]Hugst!$R$5:$W$9,MATCH(ROUNDUP((H$1)/10,0)*10,[1]Hugst!$R$4:$W$4,0))))</f>
        <v>#REF!</v>
      </c>
      <c r="I152" s="168" t="e">
        <f ca="1">IF($C152-I$1&lt;År1,0,H151*(1-VLOOKUP($A152,[1]Hugst!$R$5:$W$9,MATCH(ROUNDUP((I$1)/10,0)*10,[1]Hugst!$R$4:$W$4,0))))</f>
        <v>#REF!</v>
      </c>
      <c r="J152" s="168" t="e">
        <f ca="1">IF($C152-J$1&lt;År1,0,I151*(1-VLOOKUP($A152,[1]Hugst!$R$5:$W$9,MATCH(ROUNDUP((J$1)/10,0)*10,[1]Hugst!$R$4:$W$4,0))))</f>
        <v>#REF!</v>
      </c>
      <c r="K152" s="168" t="e">
        <f ca="1">IF($C152-K$1&lt;År1,0,J151*(1-VLOOKUP($A152,[1]Hugst!$R$5:$W$9,MATCH(ROUNDUP((K$1)/10,0)*10,[1]Hugst!$R$4:$W$4,0))))</f>
        <v>#REF!</v>
      </c>
      <c r="L152" s="168" t="e">
        <f ca="1">IF($C152-L$1&lt;År1,0,K151*(1-VLOOKUP($A152,[1]Hugst!$R$5:$W$9,MATCH(ROUNDUP((L$1)/10,0)*10,[1]Hugst!$R$4:$W$4,0))))</f>
        <v>#REF!</v>
      </c>
      <c r="M152" s="168" t="e">
        <f ca="1">IF($C152-M$1&lt;År1,0,L151*(1-VLOOKUP($A152,[1]Hugst!$R$5:$W$9,MATCH(ROUNDUP((M$1)/10,0)*10,[1]Hugst!$R$4:$W$4,0))))</f>
        <v>#REF!</v>
      </c>
      <c r="N152" s="168" t="e">
        <f ca="1">IF($C152-N$1&lt;År1,0,M151*(1-VLOOKUP($A152,[1]Hugst!$R$5:$W$9,MATCH(ROUNDUP((N$1)/10,0)*10,[1]Hugst!$R$4:$W$4,0))))</f>
        <v>#REF!</v>
      </c>
      <c r="O152" s="168" t="e">
        <f ca="1">IF($C152-O$1&lt;År1,0,N151*(1-VLOOKUP($A152,[1]Hugst!$R$5:$W$9,MATCH(ROUNDUP((O$1)/10,0)*10,[1]Hugst!$R$4:$W$4,0))))</f>
        <v>#REF!</v>
      </c>
      <c r="P152" s="168" t="e">
        <f ca="1">IF($C152-P$1&lt;År1,0,O151*(1-VLOOKUP($A152,[1]Hugst!$R$5:$W$9,MATCH(ROUNDUP((P$1)/10,0)*10,[1]Hugst!$R$4:$W$4,0))))</f>
        <v>#REF!</v>
      </c>
      <c r="Q152" s="168" t="e">
        <f ca="1">IF($C152-Q$1&lt;År1,0,P151*(1-VLOOKUP($A152,[1]Hugst!$R$5:$W$9,MATCH(ROUNDUP((Q$1)/10,0)*10,[1]Hugst!$R$4:$W$4,0))))</f>
        <v>#REF!</v>
      </c>
      <c r="R152" s="168" t="e">
        <f ca="1">IF($C152-R$1&lt;År1,0,Q151*(1-VLOOKUP($A152,[1]Hugst!$R$5:$W$9,MATCH(ROUNDUP((R$1)/10,0)*10,[1]Hugst!$R$4:$W$4,0))))</f>
        <v>#REF!</v>
      </c>
      <c r="S152" s="168" t="e">
        <f ca="1">IF($C152-S$1&lt;År1,0,R151*(1-VLOOKUP($A152,[1]Hugst!$R$5:$W$9,MATCH(ROUNDUP((S$1)/10,0)*10,[1]Hugst!$R$4:$W$4,0))))</f>
        <v>#REF!</v>
      </c>
      <c r="T152" s="168" t="e">
        <f ca="1">IF($C152-T$1&lt;År1,0,S151*(1-VLOOKUP($A152,[1]Hugst!$R$5:$W$9,MATCH(ROUNDUP((T$1)/10,0)*10,[1]Hugst!$R$4:$W$4,0))))</f>
        <v>#REF!</v>
      </c>
      <c r="U152" s="168" t="e">
        <f ca="1">IF($C152-U$1&lt;År1,0,T151*(1-VLOOKUP($A152,[1]Hugst!$R$5:$W$9,MATCH(ROUNDUP((U$1)/10,0)*10,[1]Hugst!$R$4:$W$4,0))))</f>
        <v>#REF!</v>
      </c>
      <c r="V152" s="168" t="e">
        <f ca="1">IF($C152-V$1&lt;År1,0,U151*(1-VLOOKUP($A152,[1]Hugst!$R$5:$W$9,MATCH(ROUNDUP((V$1)/10,0)*10,[1]Hugst!$R$4:$W$4,0))))</f>
        <v>#REF!</v>
      </c>
      <c r="W152" s="168" t="e">
        <f ca="1">IF($C152-W$1&lt;År1,0,V151*(1-VLOOKUP($A152,[1]Hugst!$R$5:$W$9,MATCH(ROUNDUP((W$1)/10,0)*10,[1]Hugst!$R$4:$W$4,0))))</f>
        <v>#REF!</v>
      </c>
      <c r="X152" s="168" t="e">
        <f ca="1">IF($C152-X$1&lt;År1,0,W151*(1-VLOOKUP($A152,[1]Hugst!$R$5:$W$9,MATCH(ROUNDUP((X$1)/10,0)*10,[1]Hugst!$R$4:$W$4,0))))</f>
        <v>#REF!</v>
      </c>
      <c r="Y152" s="168" t="e">
        <f ca="1">IF($C152-Y$1&lt;År1,0,X151*(1-VLOOKUP($A152,[1]Hugst!$R$5:$W$9,MATCH(ROUNDUP((Y$1)/10,0)*10,[1]Hugst!$R$4:$W$4,0))))</f>
        <v>#REF!</v>
      </c>
      <c r="Z152" s="168" t="e">
        <f ca="1">IF($C152-Z$1&lt;År1,0,Y151*(1-VLOOKUP($A152,[1]Hugst!$R$5:$W$9,MATCH(ROUNDUP((Z$1)/10,0)*10,[1]Hugst!$R$4:$W$4,0))))</f>
        <v>#REF!</v>
      </c>
      <c r="AA152" s="168" t="e">
        <f ca="1">IF($C152-AA$1&lt;År1,0,Z151*(1-VLOOKUP($A152,[1]Hugst!$R$5:$W$9,MATCH(ROUNDUP((AA$1)/10,0)*10,[1]Hugst!$R$4:$W$4,0))))</f>
        <v>#REF!</v>
      </c>
      <c r="AB152" s="168" t="e">
        <f ca="1">IF($C152-AB$1&lt;År1,0,AA151*(1-VLOOKUP($A152,[1]Hugst!$R$5:$W$9,MATCH(ROUNDUP((AB$1)/10,0)*10,[1]Hugst!$R$4:$W$4,0))))</f>
        <v>#REF!</v>
      </c>
      <c r="AC152" s="168" t="e">
        <f ca="1">IF($C152-AC$1&lt;År1,0,AB151*(1-VLOOKUP($A152,[1]Hugst!$R$5:$W$9,MATCH(ROUNDUP((AC$1)/10,0)*10,[1]Hugst!$R$4:$W$4,0))))</f>
        <v>#REF!</v>
      </c>
      <c r="AD152" s="168" t="e">
        <f ca="1">IF($C152-AD$1&lt;År1,0,AC151*(1-VLOOKUP($A152,[1]Hugst!$R$5:$W$9,MATCH(ROUNDUP((AD$1)/10,0)*10,[1]Hugst!$R$4:$W$4,0))))</f>
        <v>#REF!</v>
      </c>
      <c r="AE152" s="168" t="e">
        <f ca="1">IF($C152-AE$1&lt;År1,0,AD151*(1-VLOOKUP($A152,[1]Hugst!$R$5:$W$9,MATCH(ROUNDUP((AE$1)/10,0)*10,[1]Hugst!$R$4:$W$4,0))))</f>
        <v>#REF!</v>
      </c>
      <c r="AF152" s="168" t="e">
        <f ca="1">IF($C152-AF$1&lt;År1,0,AE151*(1-VLOOKUP($A152,[1]Hugst!$R$5:$W$9,MATCH(ROUNDUP((AF$1)/10,0)*10,[1]Hugst!$R$4:$W$4,0))))</f>
        <v>#REF!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8" t="e">
        <f t="shared" ca="1" si="3"/>
        <v>#REF!</v>
      </c>
      <c r="F153" s="168" t="e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#REF!</v>
      </c>
      <c r="G153" s="168" t="e">
        <f ca="1">IF($C153-G$1&lt;År1,0,F152*(1-VLOOKUP($A153,[1]Hugst!$R$5:$W$9,MATCH(ROUNDUP((G$1)/10,0)*10,[1]Hugst!$R$4:$W$4,0))))</f>
        <v>#REF!</v>
      </c>
      <c r="H153" s="168" t="e">
        <f ca="1">IF($C153-H$1&lt;År1,0,G152*(1-VLOOKUP($A153,[1]Hugst!$R$5:$W$9,MATCH(ROUNDUP((H$1)/10,0)*10,[1]Hugst!$R$4:$W$4,0))))</f>
        <v>#REF!</v>
      </c>
      <c r="I153" s="168" t="e">
        <f ca="1">IF($C153-I$1&lt;År1,0,H152*(1-VLOOKUP($A153,[1]Hugst!$R$5:$W$9,MATCH(ROUNDUP((I$1)/10,0)*10,[1]Hugst!$R$4:$W$4,0))))</f>
        <v>#REF!</v>
      </c>
      <c r="J153" s="168" t="e">
        <f ca="1">IF($C153-J$1&lt;År1,0,I152*(1-VLOOKUP($A153,[1]Hugst!$R$5:$W$9,MATCH(ROUNDUP((J$1)/10,0)*10,[1]Hugst!$R$4:$W$4,0))))</f>
        <v>#REF!</v>
      </c>
      <c r="K153" s="168" t="e">
        <f ca="1">IF($C153-K$1&lt;År1,0,J152*(1-VLOOKUP($A153,[1]Hugst!$R$5:$W$9,MATCH(ROUNDUP((K$1)/10,0)*10,[1]Hugst!$R$4:$W$4,0))))</f>
        <v>#REF!</v>
      </c>
      <c r="L153" s="168" t="e">
        <f ca="1">IF($C153-L$1&lt;År1,0,K152*(1-VLOOKUP($A153,[1]Hugst!$R$5:$W$9,MATCH(ROUNDUP((L$1)/10,0)*10,[1]Hugst!$R$4:$W$4,0))))</f>
        <v>#REF!</v>
      </c>
      <c r="M153" s="168" t="e">
        <f ca="1">IF($C153-M$1&lt;År1,0,L152*(1-VLOOKUP($A153,[1]Hugst!$R$5:$W$9,MATCH(ROUNDUP((M$1)/10,0)*10,[1]Hugst!$R$4:$W$4,0))))</f>
        <v>#REF!</v>
      </c>
      <c r="N153" s="168" t="e">
        <f ca="1">IF($C153-N$1&lt;År1,0,M152*(1-VLOOKUP($A153,[1]Hugst!$R$5:$W$9,MATCH(ROUNDUP((N$1)/10,0)*10,[1]Hugst!$R$4:$W$4,0))))</f>
        <v>#REF!</v>
      </c>
      <c r="O153" s="168" t="e">
        <f ca="1">IF($C153-O$1&lt;År1,0,N152*(1-VLOOKUP($A153,[1]Hugst!$R$5:$W$9,MATCH(ROUNDUP((O$1)/10,0)*10,[1]Hugst!$R$4:$W$4,0))))</f>
        <v>#REF!</v>
      </c>
      <c r="P153" s="168" t="e">
        <f ca="1">IF($C153-P$1&lt;År1,0,O152*(1-VLOOKUP($A153,[1]Hugst!$R$5:$W$9,MATCH(ROUNDUP((P$1)/10,0)*10,[1]Hugst!$R$4:$W$4,0))))</f>
        <v>#REF!</v>
      </c>
      <c r="Q153" s="168" t="e">
        <f ca="1">IF($C153-Q$1&lt;År1,0,P152*(1-VLOOKUP($A153,[1]Hugst!$R$5:$W$9,MATCH(ROUNDUP((Q$1)/10,0)*10,[1]Hugst!$R$4:$W$4,0))))</f>
        <v>#REF!</v>
      </c>
      <c r="R153" s="168" t="e">
        <f ca="1">IF($C153-R$1&lt;År1,0,Q152*(1-VLOOKUP($A153,[1]Hugst!$R$5:$W$9,MATCH(ROUNDUP((R$1)/10,0)*10,[1]Hugst!$R$4:$W$4,0))))</f>
        <v>#REF!</v>
      </c>
      <c r="S153" s="168" t="e">
        <f ca="1">IF($C153-S$1&lt;År1,0,R152*(1-VLOOKUP($A153,[1]Hugst!$R$5:$W$9,MATCH(ROUNDUP((S$1)/10,0)*10,[1]Hugst!$R$4:$W$4,0))))</f>
        <v>#REF!</v>
      </c>
      <c r="T153" s="168" t="e">
        <f ca="1">IF($C153-T$1&lt;År1,0,S152*(1-VLOOKUP($A153,[1]Hugst!$R$5:$W$9,MATCH(ROUNDUP((T$1)/10,0)*10,[1]Hugst!$R$4:$W$4,0))))</f>
        <v>#REF!</v>
      </c>
      <c r="U153" s="168" t="e">
        <f ca="1">IF($C153-U$1&lt;År1,0,T152*(1-VLOOKUP($A153,[1]Hugst!$R$5:$W$9,MATCH(ROUNDUP((U$1)/10,0)*10,[1]Hugst!$R$4:$W$4,0))))</f>
        <v>#REF!</v>
      </c>
      <c r="V153" s="168" t="e">
        <f ca="1">IF($C153-V$1&lt;År1,0,U152*(1-VLOOKUP($A153,[1]Hugst!$R$5:$W$9,MATCH(ROUNDUP((V$1)/10,0)*10,[1]Hugst!$R$4:$W$4,0))))</f>
        <v>#REF!</v>
      </c>
      <c r="W153" s="168" t="e">
        <f ca="1">IF($C153-W$1&lt;År1,0,V152*(1-VLOOKUP($A153,[1]Hugst!$R$5:$W$9,MATCH(ROUNDUP((W$1)/10,0)*10,[1]Hugst!$R$4:$W$4,0))))</f>
        <v>#REF!</v>
      </c>
      <c r="X153" s="168" t="e">
        <f ca="1">IF($C153-X$1&lt;År1,0,W152*(1-VLOOKUP($A153,[1]Hugst!$R$5:$W$9,MATCH(ROUNDUP((X$1)/10,0)*10,[1]Hugst!$R$4:$W$4,0))))</f>
        <v>#REF!</v>
      </c>
      <c r="Y153" s="168" t="e">
        <f ca="1">IF($C153-Y$1&lt;År1,0,X152*(1-VLOOKUP($A153,[1]Hugst!$R$5:$W$9,MATCH(ROUNDUP((Y$1)/10,0)*10,[1]Hugst!$R$4:$W$4,0))))</f>
        <v>#REF!</v>
      </c>
      <c r="Z153" s="168" t="e">
        <f ca="1">IF($C153-Z$1&lt;År1,0,Y152*(1-VLOOKUP($A153,[1]Hugst!$R$5:$W$9,MATCH(ROUNDUP((Z$1)/10,0)*10,[1]Hugst!$R$4:$W$4,0))))</f>
        <v>#REF!</v>
      </c>
      <c r="AA153" s="168" t="e">
        <f ca="1">IF($C153-AA$1&lt;År1,0,Z152*(1-VLOOKUP($A153,[1]Hugst!$R$5:$W$9,MATCH(ROUNDUP((AA$1)/10,0)*10,[1]Hugst!$R$4:$W$4,0))))</f>
        <v>#REF!</v>
      </c>
      <c r="AB153" s="168" t="e">
        <f ca="1">IF($C153-AB$1&lt;År1,0,AA152*(1-VLOOKUP($A153,[1]Hugst!$R$5:$W$9,MATCH(ROUNDUP((AB$1)/10,0)*10,[1]Hugst!$R$4:$W$4,0))))</f>
        <v>#REF!</v>
      </c>
      <c r="AC153" s="168" t="e">
        <f ca="1">IF($C153-AC$1&lt;År1,0,AB152*(1-VLOOKUP($A153,[1]Hugst!$R$5:$W$9,MATCH(ROUNDUP((AC$1)/10,0)*10,[1]Hugst!$R$4:$W$4,0))))</f>
        <v>#REF!</v>
      </c>
      <c r="AD153" s="168" t="e">
        <f ca="1">IF($C153-AD$1&lt;År1,0,AC152*(1-VLOOKUP($A153,[1]Hugst!$R$5:$W$9,MATCH(ROUNDUP((AD$1)/10,0)*10,[1]Hugst!$R$4:$W$4,0))))</f>
        <v>#REF!</v>
      </c>
      <c r="AE153" s="168" t="e">
        <f ca="1">IF($C153-AE$1&lt;År1,0,AD152*(1-VLOOKUP($A153,[1]Hugst!$R$5:$W$9,MATCH(ROUNDUP((AE$1)/10,0)*10,[1]Hugst!$R$4:$W$4,0))))</f>
        <v>#REF!</v>
      </c>
      <c r="AF153" s="168" t="e">
        <f ca="1">IF($C153-AF$1&lt;År1,0,AE152*(1-VLOOKUP($A153,[1]Hugst!$R$5:$W$9,MATCH(ROUNDUP((AF$1)/10,0)*10,[1]Hugst!$R$4:$W$4,0))))</f>
        <v>#REF!</v>
      </c>
      <c r="AG153" s="168" t="e">
        <f ca="1">IF($C153-AG$1&lt;År1,0,AF152*(1-VLOOKUP($A153,[1]Hugst!$R$5:$W$9,MATCH(ROUNDUP((AG$1)/10,0)*10,[1]Hugst!$R$4:$W$4,0))))</f>
        <v>#REF!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8" t="e">
        <f t="shared" ca="1" si="3"/>
        <v>#REF!</v>
      </c>
      <c r="F154" s="168" t="e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#REF!</v>
      </c>
      <c r="G154" s="168" t="e">
        <f ca="1">IF($C154-G$1&lt;År1,0,F153*(1-VLOOKUP($A154,[1]Hugst!$R$5:$W$9,MATCH(ROUNDUP((G$1)/10,0)*10,[1]Hugst!$R$4:$W$4,0))))</f>
        <v>#REF!</v>
      </c>
      <c r="H154" s="168" t="e">
        <f ca="1">IF($C154-H$1&lt;År1,0,G153*(1-VLOOKUP($A154,[1]Hugst!$R$5:$W$9,MATCH(ROUNDUP((H$1)/10,0)*10,[1]Hugst!$R$4:$W$4,0))))</f>
        <v>#REF!</v>
      </c>
      <c r="I154" s="168" t="e">
        <f ca="1">IF($C154-I$1&lt;År1,0,H153*(1-VLOOKUP($A154,[1]Hugst!$R$5:$W$9,MATCH(ROUNDUP((I$1)/10,0)*10,[1]Hugst!$R$4:$W$4,0))))</f>
        <v>#REF!</v>
      </c>
      <c r="J154" s="168" t="e">
        <f ca="1">IF($C154-J$1&lt;År1,0,I153*(1-VLOOKUP($A154,[1]Hugst!$R$5:$W$9,MATCH(ROUNDUP((J$1)/10,0)*10,[1]Hugst!$R$4:$W$4,0))))</f>
        <v>#REF!</v>
      </c>
      <c r="K154" s="168" t="e">
        <f ca="1">IF($C154-K$1&lt;År1,0,J153*(1-VLOOKUP($A154,[1]Hugst!$R$5:$W$9,MATCH(ROUNDUP((K$1)/10,0)*10,[1]Hugst!$R$4:$W$4,0))))</f>
        <v>#REF!</v>
      </c>
      <c r="L154" s="168" t="e">
        <f ca="1">IF($C154-L$1&lt;År1,0,K153*(1-VLOOKUP($A154,[1]Hugst!$R$5:$W$9,MATCH(ROUNDUP((L$1)/10,0)*10,[1]Hugst!$R$4:$W$4,0))))</f>
        <v>#REF!</v>
      </c>
      <c r="M154" s="168" t="e">
        <f ca="1">IF($C154-M$1&lt;År1,0,L153*(1-VLOOKUP($A154,[1]Hugst!$R$5:$W$9,MATCH(ROUNDUP((M$1)/10,0)*10,[1]Hugst!$R$4:$W$4,0))))</f>
        <v>#REF!</v>
      </c>
      <c r="N154" s="168" t="e">
        <f ca="1">IF($C154-N$1&lt;År1,0,M153*(1-VLOOKUP($A154,[1]Hugst!$R$5:$W$9,MATCH(ROUNDUP((N$1)/10,0)*10,[1]Hugst!$R$4:$W$4,0))))</f>
        <v>#REF!</v>
      </c>
      <c r="O154" s="168" t="e">
        <f ca="1">IF($C154-O$1&lt;År1,0,N153*(1-VLOOKUP($A154,[1]Hugst!$R$5:$W$9,MATCH(ROUNDUP((O$1)/10,0)*10,[1]Hugst!$R$4:$W$4,0))))</f>
        <v>#REF!</v>
      </c>
      <c r="P154" s="168" t="e">
        <f ca="1">IF($C154-P$1&lt;År1,0,O153*(1-VLOOKUP($A154,[1]Hugst!$R$5:$W$9,MATCH(ROUNDUP((P$1)/10,0)*10,[1]Hugst!$R$4:$W$4,0))))</f>
        <v>#REF!</v>
      </c>
      <c r="Q154" s="168" t="e">
        <f ca="1">IF($C154-Q$1&lt;År1,0,P153*(1-VLOOKUP($A154,[1]Hugst!$R$5:$W$9,MATCH(ROUNDUP((Q$1)/10,0)*10,[1]Hugst!$R$4:$W$4,0))))</f>
        <v>#REF!</v>
      </c>
      <c r="R154" s="168" t="e">
        <f ca="1">IF($C154-R$1&lt;År1,0,Q153*(1-VLOOKUP($A154,[1]Hugst!$R$5:$W$9,MATCH(ROUNDUP((R$1)/10,0)*10,[1]Hugst!$R$4:$W$4,0))))</f>
        <v>#REF!</v>
      </c>
      <c r="S154" s="168" t="e">
        <f ca="1">IF($C154-S$1&lt;År1,0,R153*(1-VLOOKUP($A154,[1]Hugst!$R$5:$W$9,MATCH(ROUNDUP((S$1)/10,0)*10,[1]Hugst!$R$4:$W$4,0))))</f>
        <v>#REF!</v>
      </c>
      <c r="T154" s="168" t="e">
        <f ca="1">IF($C154-T$1&lt;År1,0,S153*(1-VLOOKUP($A154,[1]Hugst!$R$5:$W$9,MATCH(ROUNDUP((T$1)/10,0)*10,[1]Hugst!$R$4:$W$4,0))))</f>
        <v>#REF!</v>
      </c>
      <c r="U154" s="168" t="e">
        <f ca="1">IF($C154-U$1&lt;År1,0,T153*(1-VLOOKUP($A154,[1]Hugst!$R$5:$W$9,MATCH(ROUNDUP((U$1)/10,0)*10,[1]Hugst!$R$4:$W$4,0))))</f>
        <v>#REF!</v>
      </c>
      <c r="V154" s="168" t="e">
        <f ca="1">IF($C154-V$1&lt;År1,0,U153*(1-VLOOKUP($A154,[1]Hugst!$R$5:$W$9,MATCH(ROUNDUP((V$1)/10,0)*10,[1]Hugst!$R$4:$W$4,0))))</f>
        <v>#REF!</v>
      </c>
      <c r="W154" s="168" t="e">
        <f ca="1">IF($C154-W$1&lt;År1,0,V153*(1-VLOOKUP($A154,[1]Hugst!$R$5:$W$9,MATCH(ROUNDUP((W$1)/10,0)*10,[1]Hugst!$R$4:$W$4,0))))</f>
        <v>#REF!</v>
      </c>
      <c r="X154" s="168" t="e">
        <f ca="1">IF($C154-X$1&lt;År1,0,W153*(1-VLOOKUP($A154,[1]Hugst!$R$5:$W$9,MATCH(ROUNDUP((X$1)/10,0)*10,[1]Hugst!$R$4:$W$4,0))))</f>
        <v>#REF!</v>
      </c>
      <c r="Y154" s="168" t="e">
        <f ca="1">IF($C154-Y$1&lt;År1,0,X153*(1-VLOOKUP($A154,[1]Hugst!$R$5:$W$9,MATCH(ROUNDUP((Y$1)/10,0)*10,[1]Hugst!$R$4:$W$4,0))))</f>
        <v>#REF!</v>
      </c>
      <c r="Z154" s="168" t="e">
        <f ca="1">IF($C154-Z$1&lt;År1,0,Y153*(1-VLOOKUP($A154,[1]Hugst!$R$5:$W$9,MATCH(ROUNDUP((Z$1)/10,0)*10,[1]Hugst!$R$4:$W$4,0))))</f>
        <v>#REF!</v>
      </c>
      <c r="AA154" s="168" t="e">
        <f ca="1">IF($C154-AA$1&lt;År1,0,Z153*(1-VLOOKUP($A154,[1]Hugst!$R$5:$W$9,MATCH(ROUNDUP((AA$1)/10,0)*10,[1]Hugst!$R$4:$W$4,0))))</f>
        <v>#REF!</v>
      </c>
      <c r="AB154" s="168" t="e">
        <f ca="1">IF($C154-AB$1&lt;År1,0,AA153*(1-VLOOKUP($A154,[1]Hugst!$R$5:$W$9,MATCH(ROUNDUP((AB$1)/10,0)*10,[1]Hugst!$R$4:$W$4,0))))</f>
        <v>#REF!</v>
      </c>
      <c r="AC154" s="168" t="e">
        <f ca="1">IF($C154-AC$1&lt;År1,0,AB153*(1-VLOOKUP($A154,[1]Hugst!$R$5:$W$9,MATCH(ROUNDUP((AC$1)/10,0)*10,[1]Hugst!$R$4:$W$4,0))))</f>
        <v>#REF!</v>
      </c>
      <c r="AD154" s="168" t="e">
        <f ca="1">IF($C154-AD$1&lt;År1,0,AC153*(1-VLOOKUP($A154,[1]Hugst!$R$5:$W$9,MATCH(ROUNDUP((AD$1)/10,0)*10,[1]Hugst!$R$4:$W$4,0))))</f>
        <v>#REF!</v>
      </c>
      <c r="AE154" s="168" t="e">
        <f ca="1">IF($C154-AE$1&lt;År1,0,AD153*(1-VLOOKUP($A154,[1]Hugst!$R$5:$W$9,MATCH(ROUNDUP((AE$1)/10,0)*10,[1]Hugst!$R$4:$W$4,0))))</f>
        <v>#REF!</v>
      </c>
      <c r="AF154" s="168" t="e">
        <f ca="1">IF($C154-AF$1&lt;År1,0,AE153*(1-VLOOKUP($A154,[1]Hugst!$R$5:$W$9,MATCH(ROUNDUP((AF$1)/10,0)*10,[1]Hugst!$R$4:$W$4,0))))</f>
        <v>#REF!</v>
      </c>
      <c r="AG154" s="168" t="e">
        <f ca="1">IF($C154-AG$1&lt;År1,0,AF153*(1-VLOOKUP($A154,[1]Hugst!$R$5:$W$9,MATCH(ROUNDUP((AG$1)/10,0)*10,[1]Hugst!$R$4:$W$4,0))))</f>
        <v>#REF!</v>
      </c>
      <c r="AH154" s="168" t="e">
        <f ca="1">IF($C154-AH$1&lt;År1,0,AG153*(1-VLOOKUP($A154,[1]Hugst!$R$5:$W$9,MATCH(ROUNDUP((AH$1)/10,0)*10,[1]Hugst!$R$4:$W$4,0))))</f>
        <v>#REF!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8" t="e">
        <f t="shared" ca="1" si="3"/>
        <v>#REF!</v>
      </c>
      <c r="F155" s="168" t="e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#REF!</v>
      </c>
      <c r="G155" s="168" t="e">
        <f ca="1">IF($C155-G$1&lt;År1,0,F154*(1-VLOOKUP($A155,[1]Hugst!$R$5:$W$9,MATCH(ROUNDUP((G$1)/10,0)*10,[1]Hugst!$R$4:$W$4,0))))</f>
        <v>#REF!</v>
      </c>
      <c r="H155" s="168" t="e">
        <f ca="1">IF($C155-H$1&lt;År1,0,G154*(1-VLOOKUP($A155,[1]Hugst!$R$5:$W$9,MATCH(ROUNDUP((H$1)/10,0)*10,[1]Hugst!$R$4:$W$4,0))))</f>
        <v>#REF!</v>
      </c>
      <c r="I155" s="168" t="e">
        <f ca="1">IF($C155-I$1&lt;År1,0,H154*(1-VLOOKUP($A155,[1]Hugst!$R$5:$W$9,MATCH(ROUNDUP((I$1)/10,0)*10,[1]Hugst!$R$4:$W$4,0))))</f>
        <v>#REF!</v>
      </c>
      <c r="J155" s="168" t="e">
        <f ca="1">IF($C155-J$1&lt;År1,0,I154*(1-VLOOKUP($A155,[1]Hugst!$R$5:$W$9,MATCH(ROUNDUP((J$1)/10,0)*10,[1]Hugst!$R$4:$W$4,0))))</f>
        <v>#REF!</v>
      </c>
      <c r="K155" s="168" t="e">
        <f ca="1">IF($C155-K$1&lt;År1,0,J154*(1-VLOOKUP($A155,[1]Hugst!$R$5:$W$9,MATCH(ROUNDUP((K$1)/10,0)*10,[1]Hugst!$R$4:$W$4,0))))</f>
        <v>#REF!</v>
      </c>
      <c r="L155" s="168" t="e">
        <f ca="1">IF($C155-L$1&lt;År1,0,K154*(1-VLOOKUP($A155,[1]Hugst!$R$5:$W$9,MATCH(ROUNDUP((L$1)/10,0)*10,[1]Hugst!$R$4:$W$4,0))))</f>
        <v>#REF!</v>
      </c>
      <c r="M155" s="168" t="e">
        <f ca="1">IF($C155-M$1&lt;År1,0,L154*(1-VLOOKUP($A155,[1]Hugst!$R$5:$W$9,MATCH(ROUNDUP((M$1)/10,0)*10,[1]Hugst!$R$4:$W$4,0))))</f>
        <v>#REF!</v>
      </c>
      <c r="N155" s="168" t="e">
        <f ca="1">IF($C155-N$1&lt;År1,0,M154*(1-VLOOKUP($A155,[1]Hugst!$R$5:$W$9,MATCH(ROUNDUP((N$1)/10,0)*10,[1]Hugst!$R$4:$W$4,0))))</f>
        <v>#REF!</v>
      </c>
      <c r="O155" s="168" t="e">
        <f ca="1">IF($C155-O$1&lt;År1,0,N154*(1-VLOOKUP($A155,[1]Hugst!$R$5:$W$9,MATCH(ROUNDUP((O$1)/10,0)*10,[1]Hugst!$R$4:$W$4,0))))</f>
        <v>#REF!</v>
      </c>
      <c r="P155" s="168" t="e">
        <f ca="1">IF($C155-P$1&lt;År1,0,O154*(1-VLOOKUP($A155,[1]Hugst!$R$5:$W$9,MATCH(ROUNDUP((P$1)/10,0)*10,[1]Hugst!$R$4:$W$4,0))))</f>
        <v>#REF!</v>
      </c>
      <c r="Q155" s="168" t="e">
        <f ca="1">IF($C155-Q$1&lt;År1,0,P154*(1-VLOOKUP($A155,[1]Hugst!$R$5:$W$9,MATCH(ROUNDUP((Q$1)/10,0)*10,[1]Hugst!$R$4:$W$4,0))))</f>
        <v>#REF!</v>
      </c>
      <c r="R155" s="168" t="e">
        <f ca="1">IF($C155-R$1&lt;År1,0,Q154*(1-VLOOKUP($A155,[1]Hugst!$R$5:$W$9,MATCH(ROUNDUP((R$1)/10,0)*10,[1]Hugst!$R$4:$W$4,0))))</f>
        <v>#REF!</v>
      </c>
      <c r="S155" s="168" t="e">
        <f ca="1">IF($C155-S$1&lt;År1,0,R154*(1-VLOOKUP($A155,[1]Hugst!$R$5:$W$9,MATCH(ROUNDUP((S$1)/10,0)*10,[1]Hugst!$R$4:$W$4,0))))</f>
        <v>#REF!</v>
      </c>
      <c r="T155" s="168" t="e">
        <f ca="1">IF($C155-T$1&lt;År1,0,S154*(1-VLOOKUP($A155,[1]Hugst!$R$5:$W$9,MATCH(ROUNDUP((T$1)/10,0)*10,[1]Hugst!$R$4:$W$4,0))))</f>
        <v>#REF!</v>
      </c>
      <c r="U155" s="168" t="e">
        <f ca="1">IF($C155-U$1&lt;År1,0,T154*(1-VLOOKUP($A155,[1]Hugst!$R$5:$W$9,MATCH(ROUNDUP((U$1)/10,0)*10,[1]Hugst!$R$4:$W$4,0))))</f>
        <v>#REF!</v>
      </c>
      <c r="V155" s="168" t="e">
        <f ca="1">IF($C155-V$1&lt;År1,0,U154*(1-VLOOKUP($A155,[1]Hugst!$R$5:$W$9,MATCH(ROUNDUP((V$1)/10,0)*10,[1]Hugst!$R$4:$W$4,0))))</f>
        <v>#REF!</v>
      </c>
      <c r="W155" s="168" t="e">
        <f ca="1">IF($C155-W$1&lt;År1,0,V154*(1-VLOOKUP($A155,[1]Hugst!$R$5:$W$9,MATCH(ROUNDUP((W$1)/10,0)*10,[1]Hugst!$R$4:$W$4,0))))</f>
        <v>#REF!</v>
      </c>
      <c r="X155" s="168" t="e">
        <f ca="1">IF($C155-X$1&lt;År1,0,W154*(1-VLOOKUP($A155,[1]Hugst!$R$5:$W$9,MATCH(ROUNDUP((X$1)/10,0)*10,[1]Hugst!$R$4:$W$4,0))))</f>
        <v>#REF!</v>
      </c>
      <c r="Y155" s="168" t="e">
        <f ca="1">IF($C155-Y$1&lt;År1,0,X154*(1-VLOOKUP($A155,[1]Hugst!$R$5:$W$9,MATCH(ROUNDUP((Y$1)/10,0)*10,[1]Hugst!$R$4:$W$4,0))))</f>
        <v>#REF!</v>
      </c>
      <c r="Z155" s="168" t="e">
        <f ca="1">IF($C155-Z$1&lt;År1,0,Y154*(1-VLOOKUP($A155,[1]Hugst!$R$5:$W$9,MATCH(ROUNDUP((Z$1)/10,0)*10,[1]Hugst!$R$4:$W$4,0))))</f>
        <v>#REF!</v>
      </c>
      <c r="AA155" s="168" t="e">
        <f ca="1">IF($C155-AA$1&lt;År1,0,Z154*(1-VLOOKUP($A155,[1]Hugst!$R$5:$W$9,MATCH(ROUNDUP((AA$1)/10,0)*10,[1]Hugst!$R$4:$W$4,0))))</f>
        <v>#REF!</v>
      </c>
      <c r="AB155" s="168" t="e">
        <f ca="1">IF($C155-AB$1&lt;År1,0,AA154*(1-VLOOKUP($A155,[1]Hugst!$R$5:$W$9,MATCH(ROUNDUP((AB$1)/10,0)*10,[1]Hugst!$R$4:$W$4,0))))</f>
        <v>#REF!</v>
      </c>
      <c r="AC155" s="168" t="e">
        <f ca="1">IF($C155-AC$1&lt;År1,0,AB154*(1-VLOOKUP($A155,[1]Hugst!$R$5:$W$9,MATCH(ROUNDUP((AC$1)/10,0)*10,[1]Hugst!$R$4:$W$4,0))))</f>
        <v>#REF!</v>
      </c>
      <c r="AD155" s="168" t="e">
        <f ca="1">IF($C155-AD$1&lt;År1,0,AC154*(1-VLOOKUP($A155,[1]Hugst!$R$5:$W$9,MATCH(ROUNDUP((AD$1)/10,0)*10,[1]Hugst!$R$4:$W$4,0))))</f>
        <v>#REF!</v>
      </c>
      <c r="AE155" s="168" t="e">
        <f ca="1">IF($C155-AE$1&lt;År1,0,AD154*(1-VLOOKUP($A155,[1]Hugst!$R$5:$W$9,MATCH(ROUNDUP((AE$1)/10,0)*10,[1]Hugst!$R$4:$W$4,0))))</f>
        <v>#REF!</v>
      </c>
      <c r="AF155" s="168" t="e">
        <f ca="1">IF($C155-AF$1&lt;År1,0,AE154*(1-VLOOKUP($A155,[1]Hugst!$R$5:$W$9,MATCH(ROUNDUP((AF$1)/10,0)*10,[1]Hugst!$R$4:$W$4,0))))</f>
        <v>#REF!</v>
      </c>
      <c r="AG155" s="168" t="e">
        <f ca="1">IF($C155-AG$1&lt;År1,0,AF154*(1-VLOOKUP($A155,[1]Hugst!$R$5:$W$9,MATCH(ROUNDUP((AG$1)/10,0)*10,[1]Hugst!$R$4:$W$4,0))))</f>
        <v>#REF!</v>
      </c>
      <c r="AH155" s="168" t="e">
        <f ca="1">IF($C155-AH$1&lt;År1,0,AG154*(1-VLOOKUP($A155,[1]Hugst!$R$5:$W$9,MATCH(ROUNDUP((AH$1)/10,0)*10,[1]Hugst!$R$4:$W$4,0))))</f>
        <v>#REF!</v>
      </c>
      <c r="AI155" s="168" t="e">
        <f ca="1">IF($C155-AI$1&lt;År1,0,AH154*(1-VLOOKUP($A155,[1]Hugst!$R$5:$W$9,MATCH(ROUNDUP((AI$1)/10,0)*10,[1]Hugst!$R$4:$W$4,0))))</f>
        <v>#REF!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8" t="e">
        <f t="shared" ca="1" si="3"/>
        <v>#REF!</v>
      </c>
      <c r="F156" s="168" t="e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#REF!</v>
      </c>
      <c r="G156" s="168" t="e">
        <f ca="1">IF($C156-G$1&lt;År1,0,F155*(1-VLOOKUP($A156,[1]Hugst!$R$5:$W$9,MATCH(ROUNDUP((G$1)/10,0)*10,[1]Hugst!$R$4:$W$4,0))))</f>
        <v>#REF!</v>
      </c>
      <c r="H156" s="168" t="e">
        <f ca="1">IF($C156-H$1&lt;År1,0,G155*(1-VLOOKUP($A156,[1]Hugst!$R$5:$W$9,MATCH(ROUNDUP((H$1)/10,0)*10,[1]Hugst!$R$4:$W$4,0))))</f>
        <v>#REF!</v>
      </c>
      <c r="I156" s="168" t="e">
        <f ca="1">IF($C156-I$1&lt;År1,0,H155*(1-VLOOKUP($A156,[1]Hugst!$R$5:$W$9,MATCH(ROUNDUP((I$1)/10,0)*10,[1]Hugst!$R$4:$W$4,0))))</f>
        <v>#REF!</v>
      </c>
      <c r="J156" s="168" t="e">
        <f ca="1">IF($C156-J$1&lt;År1,0,I155*(1-VLOOKUP($A156,[1]Hugst!$R$5:$W$9,MATCH(ROUNDUP((J$1)/10,0)*10,[1]Hugst!$R$4:$W$4,0))))</f>
        <v>#REF!</v>
      </c>
      <c r="K156" s="168" t="e">
        <f ca="1">IF($C156-K$1&lt;År1,0,J155*(1-VLOOKUP($A156,[1]Hugst!$R$5:$W$9,MATCH(ROUNDUP((K$1)/10,0)*10,[1]Hugst!$R$4:$W$4,0))))</f>
        <v>#REF!</v>
      </c>
      <c r="L156" s="168" t="e">
        <f ca="1">IF($C156-L$1&lt;År1,0,K155*(1-VLOOKUP($A156,[1]Hugst!$R$5:$W$9,MATCH(ROUNDUP((L$1)/10,0)*10,[1]Hugst!$R$4:$W$4,0))))</f>
        <v>#REF!</v>
      </c>
      <c r="M156" s="168" t="e">
        <f ca="1">IF($C156-M$1&lt;År1,0,L155*(1-VLOOKUP($A156,[1]Hugst!$R$5:$W$9,MATCH(ROUNDUP((M$1)/10,0)*10,[1]Hugst!$R$4:$W$4,0))))</f>
        <v>#REF!</v>
      </c>
      <c r="N156" s="168" t="e">
        <f ca="1">IF($C156-N$1&lt;År1,0,M155*(1-VLOOKUP($A156,[1]Hugst!$R$5:$W$9,MATCH(ROUNDUP((N$1)/10,0)*10,[1]Hugst!$R$4:$W$4,0))))</f>
        <v>#REF!</v>
      </c>
      <c r="O156" s="168" t="e">
        <f ca="1">IF($C156-O$1&lt;År1,0,N155*(1-VLOOKUP($A156,[1]Hugst!$R$5:$W$9,MATCH(ROUNDUP((O$1)/10,0)*10,[1]Hugst!$R$4:$W$4,0))))</f>
        <v>#REF!</v>
      </c>
      <c r="P156" s="168" t="e">
        <f ca="1">IF($C156-P$1&lt;År1,0,O155*(1-VLOOKUP($A156,[1]Hugst!$R$5:$W$9,MATCH(ROUNDUP((P$1)/10,0)*10,[1]Hugst!$R$4:$W$4,0))))</f>
        <v>#REF!</v>
      </c>
      <c r="Q156" s="168" t="e">
        <f ca="1">IF($C156-Q$1&lt;År1,0,P155*(1-VLOOKUP($A156,[1]Hugst!$R$5:$W$9,MATCH(ROUNDUP((Q$1)/10,0)*10,[1]Hugst!$R$4:$W$4,0))))</f>
        <v>#REF!</v>
      </c>
      <c r="R156" s="168" t="e">
        <f ca="1">IF($C156-R$1&lt;År1,0,Q155*(1-VLOOKUP($A156,[1]Hugst!$R$5:$W$9,MATCH(ROUNDUP((R$1)/10,0)*10,[1]Hugst!$R$4:$W$4,0))))</f>
        <v>#REF!</v>
      </c>
      <c r="S156" s="168" t="e">
        <f ca="1">IF($C156-S$1&lt;År1,0,R155*(1-VLOOKUP($A156,[1]Hugst!$R$5:$W$9,MATCH(ROUNDUP((S$1)/10,0)*10,[1]Hugst!$R$4:$W$4,0))))</f>
        <v>#REF!</v>
      </c>
      <c r="T156" s="168" t="e">
        <f ca="1">IF($C156-T$1&lt;År1,0,S155*(1-VLOOKUP($A156,[1]Hugst!$R$5:$W$9,MATCH(ROUNDUP((T$1)/10,0)*10,[1]Hugst!$R$4:$W$4,0))))</f>
        <v>#REF!</v>
      </c>
      <c r="U156" s="168" t="e">
        <f ca="1">IF($C156-U$1&lt;År1,0,T155*(1-VLOOKUP($A156,[1]Hugst!$R$5:$W$9,MATCH(ROUNDUP((U$1)/10,0)*10,[1]Hugst!$R$4:$W$4,0))))</f>
        <v>#REF!</v>
      </c>
      <c r="V156" s="168" t="e">
        <f ca="1">IF($C156-V$1&lt;År1,0,U155*(1-VLOOKUP($A156,[1]Hugst!$R$5:$W$9,MATCH(ROUNDUP((V$1)/10,0)*10,[1]Hugst!$R$4:$W$4,0))))</f>
        <v>#REF!</v>
      </c>
      <c r="W156" s="168" t="e">
        <f ca="1">IF($C156-W$1&lt;År1,0,V155*(1-VLOOKUP($A156,[1]Hugst!$R$5:$W$9,MATCH(ROUNDUP((W$1)/10,0)*10,[1]Hugst!$R$4:$W$4,0))))</f>
        <v>#REF!</v>
      </c>
      <c r="X156" s="168" t="e">
        <f ca="1">IF($C156-X$1&lt;År1,0,W155*(1-VLOOKUP($A156,[1]Hugst!$R$5:$W$9,MATCH(ROUNDUP((X$1)/10,0)*10,[1]Hugst!$R$4:$W$4,0))))</f>
        <v>#REF!</v>
      </c>
      <c r="Y156" s="168" t="e">
        <f ca="1">IF($C156-Y$1&lt;År1,0,X155*(1-VLOOKUP($A156,[1]Hugst!$R$5:$W$9,MATCH(ROUNDUP((Y$1)/10,0)*10,[1]Hugst!$R$4:$W$4,0))))</f>
        <v>#REF!</v>
      </c>
      <c r="Z156" s="168" t="e">
        <f ca="1">IF($C156-Z$1&lt;År1,0,Y155*(1-VLOOKUP($A156,[1]Hugst!$R$5:$W$9,MATCH(ROUNDUP((Z$1)/10,0)*10,[1]Hugst!$R$4:$W$4,0))))</f>
        <v>#REF!</v>
      </c>
      <c r="AA156" s="168" t="e">
        <f ca="1">IF($C156-AA$1&lt;År1,0,Z155*(1-VLOOKUP($A156,[1]Hugst!$R$5:$W$9,MATCH(ROUNDUP((AA$1)/10,0)*10,[1]Hugst!$R$4:$W$4,0))))</f>
        <v>#REF!</v>
      </c>
      <c r="AB156" s="168" t="e">
        <f ca="1">IF($C156-AB$1&lt;År1,0,AA155*(1-VLOOKUP($A156,[1]Hugst!$R$5:$W$9,MATCH(ROUNDUP((AB$1)/10,0)*10,[1]Hugst!$R$4:$W$4,0))))</f>
        <v>#REF!</v>
      </c>
      <c r="AC156" s="168" t="e">
        <f ca="1">IF($C156-AC$1&lt;År1,0,AB155*(1-VLOOKUP($A156,[1]Hugst!$R$5:$W$9,MATCH(ROUNDUP((AC$1)/10,0)*10,[1]Hugst!$R$4:$W$4,0))))</f>
        <v>#REF!</v>
      </c>
      <c r="AD156" s="168" t="e">
        <f ca="1">IF($C156-AD$1&lt;År1,0,AC155*(1-VLOOKUP($A156,[1]Hugst!$R$5:$W$9,MATCH(ROUNDUP((AD$1)/10,0)*10,[1]Hugst!$R$4:$W$4,0))))</f>
        <v>#REF!</v>
      </c>
      <c r="AE156" s="168" t="e">
        <f ca="1">IF($C156-AE$1&lt;År1,0,AD155*(1-VLOOKUP($A156,[1]Hugst!$R$5:$W$9,MATCH(ROUNDUP((AE$1)/10,0)*10,[1]Hugst!$R$4:$W$4,0))))</f>
        <v>#REF!</v>
      </c>
      <c r="AF156" s="168" t="e">
        <f ca="1">IF($C156-AF$1&lt;År1,0,AE155*(1-VLOOKUP($A156,[1]Hugst!$R$5:$W$9,MATCH(ROUNDUP((AF$1)/10,0)*10,[1]Hugst!$R$4:$W$4,0))))</f>
        <v>#REF!</v>
      </c>
      <c r="AG156" s="168" t="e">
        <f ca="1">IF($C156-AG$1&lt;År1,0,AF155*(1-VLOOKUP($A156,[1]Hugst!$R$5:$W$9,MATCH(ROUNDUP((AG$1)/10,0)*10,[1]Hugst!$R$4:$W$4,0))))</f>
        <v>#REF!</v>
      </c>
      <c r="AH156" s="168" t="e">
        <f ca="1">IF($C156-AH$1&lt;År1,0,AG155*(1-VLOOKUP($A156,[1]Hugst!$R$5:$W$9,MATCH(ROUNDUP((AH$1)/10,0)*10,[1]Hugst!$R$4:$W$4,0))))</f>
        <v>#REF!</v>
      </c>
      <c r="AI156" s="168" t="e">
        <f ca="1">IF($C156-AI$1&lt;År1,0,AH155*(1-VLOOKUP($A156,[1]Hugst!$R$5:$W$9,MATCH(ROUNDUP((AI$1)/10,0)*10,[1]Hugst!$R$4:$W$4,0))))</f>
        <v>#REF!</v>
      </c>
      <c r="AJ156" s="168" t="e">
        <f ca="1">IF($C156-AJ$1&lt;År1,0,AI155*(1-VLOOKUP($A156,[1]Hugst!$R$5:$W$9,MATCH(ROUNDUP((AJ$1)/10,0)*10,[1]Hugst!$R$4:$W$4,0))))</f>
        <v>#REF!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8" t="e">
        <f t="shared" ca="1" si="3"/>
        <v>#REF!</v>
      </c>
      <c r="F158" s="168" t="e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#REF!</v>
      </c>
      <c r="G158" s="168" t="e">
        <f ca="1">IF($C158-G$1&lt;År1,0,F157*(1-VLOOKUP($A158,[1]Hugst!$R$5:$W$9,MATCH(ROUNDUP((G$1)/10,0)*10,[1]Hugst!$R$4:$W$4,0))))</f>
        <v>#REF!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8" t="e">
        <f t="shared" ca="1" si="3"/>
        <v>#REF!</v>
      </c>
      <c r="F159" s="168" t="e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#REF!</v>
      </c>
      <c r="G159" s="168" t="e">
        <f ca="1">IF($C159-G$1&lt;År1,0,F158*(1-VLOOKUP($A159,[1]Hugst!$R$5:$W$9,MATCH(ROUNDUP((G$1)/10,0)*10,[1]Hugst!$R$4:$W$4,0))))</f>
        <v>#REF!</v>
      </c>
      <c r="H159" s="168" t="e">
        <f ca="1">IF($C159-H$1&lt;År1,0,G158*(1-VLOOKUP($A159,[1]Hugst!$R$5:$W$9,MATCH(ROUNDUP((H$1)/10,0)*10,[1]Hugst!$R$4:$W$4,0))))</f>
        <v>#REF!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8" t="e">
        <f t="shared" ca="1" si="3"/>
        <v>#REF!</v>
      </c>
      <c r="F160" s="168" t="e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#REF!</v>
      </c>
      <c r="G160" s="168" t="e">
        <f ca="1">IF($C160-G$1&lt;År1,0,F159*(1-VLOOKUP($A160,[1]Hugst!$R$5:$W$9,MATCH(ROUNDUP((G$1)/10,0)*10,[1]Hugst!$R$4:$W$4,0))))</f>
        <v>#REF!</v>
      </c>
      <c r="H160" s="168" t="e">
        <f ca="1">IF($C160-H$1&lt;År1,0,G159*(1-VLOOKUP($A160,[1]Hugst!$R$5:$W$9,MATCH(ROUNDUP((H$1)/10,0)*10,[1]Hugst!$R$4:$W$4,0))))</f>
        <v>#REF!</v>
      </c>
      <c r="I160" s="168" t="e">
        <f ca="1">IF($C160-I$1&lt;År1,0,H159*(1-VLOOKUP($A160,[1]Hugst!$R$5:$W$9,MATCH(ROUNDUP((I$1)/10,0)*10,[1]Hugst!$R$4:$W$4,0))))</f>
        <v>#REF!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8" t="e">
        <f t="shared" ca="1" si="3"/>
        <v>#REF!</v>
      </c>
      <c r="F161" s="168" t="e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#REF!</v>
      </c>
      <c r="G161" s="168" t="e">
        <f ca="1">IF($C161-G$1&lt;År1,0,F160*(1-VLOOKUP($A161,[1]Hugst!$R$5:$W$9,MATCH(ROUNDUP((G$1)/10,0)*10,[1]Hugst!$R$4:$W$4,0))))</f>
        <v>#REF!</v>
      </c>
      <c r="H161" s="168" t="e">
        <f ca="1">IF($C161-H$1&lt;År1,0,G160*(1-VLOOKUP($A161,[1]Hugst!$R$5:$W$9,MATCH(ROUNDUP((H$1)/10,0)*10,[1]Hugst!$R$4:$W$4,0))))</f>
        <v>#REF!</v>
      </c>
      <c r="I161" s="168" t="e">
        <f ca="1">IF($C161-I$1&lt;År1,0,H160*(1-VLOOKUP($A161,[1]Hugst!$R$5:$W$9,MATCH(ROUNDUP((I$1)/10,0)*10,[1]Hugst!$R$4:$W$4,0))))</f>
        <v>#REF!</v>
      </c>
      <c r="J161" s="168" t="e">
        <f ca="1">IF($C161-J$1&lt;År1,0,I160*(1-VLOOKUP($A161,[1]Hugst!$R$5:$W$9,MATCH(ROUNDUP((J$1)/10,0)*10,[1]Hugst!$R$4:$W$4,0))))</f>
        <v>#REF!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8" t="e">
        <f t="shared" ca="1" si="3"/>
        <v>#REF!</v>
      </c>
      <c r="F162" s="168" t="e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#REF!</v>
      </c>
      <c r="G162" s="168" t="e">
        <f ca="1">IF($C162-G$1&lt;År1,0,F161*(1-VLOOKUP($A162,[1]Hugst!$R$5:$W$9,MATCH(ROUNDUP((G$1)/10,0)*10,[1]Hugst!$R$4:$W$4,0))))</f>
        <v>#REF!</v>
      </c>
      <c r="H162" s="168" t="e">
        <f ca="1">IF($C162-H$1&lt;År1,0,G161*(1-VLOOKUP($A162,[1]Hugst!$R$5:$W$9,MATCH(ROUNDUP((H$1)/10,0)*10,[1]Hugst!$R$4:$W$4,0))))</f>
        <v>#REF!</v>
      </c>
      <c r="I162" s="168" t="e">
        <f ca="1">IF($C162-I$1&lt;År1,0,H161*(1-VLOOKUP($A162,[1]Hugst!$R$5:$W$9,MATCH(ROUNDUP((I$1)/10,0)*10,[1]Hugst!$R$4:$W$4,0))))</f>
        <v>#REF!</v>
      </c>
      <c r="J162" s="168" t="e">
        <f ca="1">IF($C162-J$1&lt;År1,0,I161*(1-VLOOKUP($A162,[1]Hugst!$R$5:$W$9,MATCH(ROUNDUP((J$1)/10,0)*10,[1]Hugst!$R$4:$W$4,0))))</f>
        <v>#REF!</v>
      </c>
      <c r="K162" s="168" t="e">
        <f ca="1">IF($C162-K$1&lt;År1,0,J161*(1-VLOOKUP($A162,[1]Hugst!$R$5:$W$9,MATCH(ROUNDUP((K$1)/10,0)*10,[1]Hugst!$R$4:$W$4,0))))</f>
        <v>#REF!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8" t="e">
        <f t="shared" ca="1" si="3"/>
        <v>#REF!</v>
      </c>
      <c r="F163" s="168" t="e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#REF!</v>
      </c>
      <c r="G163" s="168" t="e">
        <f ca="1">IF($C163-G$1&lt;År1,0,F162*(1-VLOOKUP($A163,[1]Hugst!$R$5:$W$9,MATCH(ROUNDUP((G$1)/10,0)*10,[1]Hugst!$R$4:$W$4,0))))</f>
        <v>#REF!</v>
      </c>
      <c r="H163" s="168" t="e">
        <f ca="1">IF($C163-H$1&lt;År1,0,G162*(1-VLOOKUP($A163,[1]Hugst!$R$5:$W$9,MATCH(ROUNDUP((H$1)/10,0)*10,[1]Hugst!$R$4:$W$4,0))))</f>
        <v>#REF!</v>
      </c>
      <c r="I163" s="168" t="e">
        <f ca="1">IF($C163-I$1&lt;År1,0,H162*(1-VLOOKUP($A163,[1]Hugst!$R$5:$W$9,MATCH(ROUNDUP((I$1)/10,0)*10,[1]Hugst!$R$4:$W$4,0))))</f>
        <v>#REF!</v>
      </c>
      <c r="J163" s="168" t="e">
        <f ca="1">IF($C163-J$1&lt;År1,0,I162*(1-VLOOKUP($A163,[1]Hugst!$R$5:$W$9,MATCH(ROUNDUP((J$1)/10,0)*10,[1]Hugst!$R$4:$W$4,0))))</f>
        <v>#REF!</v>
      </c>
      <c r="K163" s="168" t="e">
        <f ca="1">IF($C163-K$1&lt;År1,0,J162*(1-VLOOKUP($A163,[1]Hugst!$R$5:$W$9,MATCH(ROUNDUP((K$1)/10,0)*10,[1]Hugst!$R$4:$W$4,0))))</f>
        <v>#REF!</v>
      </c>
      <c r="L163" s="168" t="e">
        <f ca="1">IF($C163-L$1&lt;År1,0,K162*(1-VLOOKUP($A163,[1]Hugst!$R$5:$W$9,MATCH(ROUNDUP((L$1)/10,0)*10,[1]Hugst!$R$4:$W$4,0))))</f>
        <v>#REF!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8" t="e">
        <f t="shared" ca="1" si="3"/>
        <v>#REF!</v>
      </c>
      <c r="F164" s="168" t="e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#REF!</v>
      </c>
      <c r="G164" s="168" t="e">
        <f ca="1">IF($C164-G$1&lt;År1,0,F163*(1-VLOOKUP($A164,[1]Hugst!$R$5:$W$9,MATCH(ROUNDUP((G$1)/10,0)*10,[1]Hugst!$R$4:$W$4,0))))</f>
        <v>#REF!</v>
      </c>
      <c r="H164" s="168" t="e">
        <f ca="1">IF($C164-H$1&lt;År1,0,G163*(1-VLOOKUP($A164,[1]Hugst!$R$5:$W$9,MATCH(ROUNDUP((H$1)/10,0)*10,[1]Hugst!$R$4:$W$4,0))))</f>
        <v>#REF!</v>
      </c>
      <c r="I164" s="168" t="e">
        <f ca="1">IF($C164-I$1&lt;År1,0,H163*(1-VLOOKUP($A164,[1]Hugst!$R$5:$W$9,MATCH(ROUNDUP((I$1)/10,0)*10,[1]Hugst!$R$4:$W$4,0))))</f>
        <v>#REF!</v>
      </c>
      <c r="J164" s="168" t="e">
        <f ca="1">IF($C164-J$1&lt;År1,0,I163*(1-VLOOKUP($A164,[1]Hugst!$R$5:$W$9,MATCH(ROUNDUP((J$1)/10,0)*10,[1]Hugst!$R$4:$W$4,0))))</f>
        <v>#REF!</v>
      </c>
      <c r="K164" s="168" t="e">
        <f ca="1">IF($C164-K$1&lt;År1,0,J163*(1-VLOOKUP($A164,[1]Hugst!$R$5:$W$9,MATCH(ROUNDUP((K$1)/10,0)*10,[1]Hugst!$R$4:$W$4,0))))</f>
        <v>#REF!</v>
      </c>
      <c r="L164" s="168" t="e">
        <f ca="1">IF($C164-L$1&lt;År1,0,K163*(1-VLOOKUP($A164,[1]Hugst!$R$5:$W$9,MATCH(ROUNDUP((L$1)/10,0)*10,[1]Hugst!$R$4:$W$4,0))))</f>
        <v>#REF!</v>
      </c>
      <c r="M164" s="168" t="e">
        <f ca="1">IF($C164-M$1&lt;År1,0,L163*(1-VLOOKUP($A164,[1]Hugst!$R$5:$W$9,MATCH(ROUNDUP((M$1)/10,0)*10,[1]Hugst!$R$4:$W$4,0))))</f>
        <v>#REF!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8" t="e">
        <f t="shared" ca="1" si="3"/>
        <v>#REF!</v>
      </c>
      <c r="F165" s="168" t="e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#REF!</v>
      </c>
      <c r="G165" s="168" t="e">
        <f ca="1">IF($C165-G$1&lt;År1,0,F164*(1-VLOOKUP($A165,[1]Hugst!$R$5:$W$9,MATCH(ROUNDUP((G$1)/10,0)*10,[1]Hugst!$R$4:$W$4,0))))</f>
        <v>#REF!</v>
      </c>
      <c r="H165" s="168" t="e">
        <f ca="1">IF($C165-H$1&lt;År1,0,G164*(1-VLOOKUP($A165,[1]Hugst!$R$5:$W$9,MATCH(ROUNDUP((H$1)/10,0)*10,[1]Hugst!$R$4:$W$4,0))))</f>
        <v>#REF!</v>
      </c>
      <c r="I165" s="168" t="e">
        <f ca="1">IF($C165-I$1&lt;År1,0,H164*(1-VLOOKUP($A165,[1]Hugst!$R$5:$W$9,MATCH(ROUNDUP((I$1)/10,0)*10,[1]Hugst!$R$4:$W$4,0))))</f>
        <v>#REF!</v>
      </c>
      <c r="J165" s="168" t="e">
        <f ca="1">IF($C165-J$1&lt;År1,0,I164*(1-VLOOKUP($A165,[1]Hugst!$R$5:$W$9,MATCH(ROUNDUP((J$1)/10,0)*10,[1]Hugst!$R$4:$W$4,0))))</f>
        <v>#REF!</v>
      </c>
      <c r="K165" s="168" t="e">
        <f ca="1">IF($C165-K$1&lt;År1,0,J164*(1-VLOOKUP($A165,[1]Hugst!$R$5:$W$9,MATCH(ROUNDUP((K$1)/10,0)*10,[1]Hugst!$R$4:$W$4,0))))</f>
        <v>#REF!</v>
      </c>
      <c r="L165" s="168" t="e">
        <f ca="1">IF($C165-L$1&lt;År1,0,K164*(1-VLOOKUP($A165,[1]Hugst!$R$5:$W$9,MATCH(ROUNDUP((L$1)/10,0)*10,[1]Hugst!$R$4:$W$4,0))))</f>
        <v>#REF!</v>
      </c>
      <c r="M165" s="168" t="e">
        <f ca="1">IF($C165-M$1&lt;År1,0,L164*(1-VLOOKUP($A165,[1]Hugst!$R$5:$W$9,MATCH(ROUNDUP((M$1)/10,0)*10,[1]Hugst!$R$4:$W$4,0))))</f>
        <v>#REF!</v>
      </c>
      <c r="N165" s="168" t="e">
        <f ca="1">IF($C165-N$1&lt;År1,0,M164*(1-VLOOKUP($A165,[1]Hugst!$R$5:$W$9,MATCH(ROUNDUP((N$1)/10,0)*10,[1]Hugst!$R$4:$W$4,0))))</f>
        <v>#REF!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8" t="e">
        <f t="shared" ca="1" si="3"/>
        <v>#REF!</v>
      </c>
      <c r="F166" s="168" t="e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#REF!</v>
      </c>
      <c r="G166" s="168" t="e">
        <f ca="1">IF($C166-G$1&lt;År1,0,F165*(1-VLOOKUP($A166,[1]Hugst!$R$5:$W$9,MATCH(ROUNDUP((G$1)/10,0)*10,[1]Hugst!$R$4:$W$4,0))))</f>
        <v>#REF!</v>
      </c>
      <c r="H166" s="168" t="e">
        <f ca="1">IF($C166-H$1&lt;År1,0,G165*(1-VLOOKUP($A166,[1]Hugst!$R$5:$W$9,MATCH(ROUNDUP((H$1)/10,0)*10,[1]Hugst!$R$4:$W$4,0))))</f>
        <v>#REF!</v>
      </c>
      <c r="I166" s="168" t="e">
        <f ca="1">IF($C166-I$1&lt;År1,0,H165*(1-VLOOKUP($A166,[1]Hugst!$R$5:$W$9,MATCH(ROUNDUP((I$1)/10,0)*10,[1]Hugst!$R$4:$W$4,0))))</f>
        <v>#REF!</v>
      </c>
      <c r="J166" s="168" t="e">
        <f ca="1">IF($C166-J$1&lt;År1,0,I165*(1-VLOOKUP($A166,[1]Hugst!$R$5:$W$9,MATCH(ROUNDUP((J$1)/10,0)*10,[1]Hugst!$R$4:$W$4,0))))</f>
        <v>#REF!</v>
      </c>
      <c r="K166" s="168" t="e">
        <f ca="1">IF($C166-K$1&lt;År1,0,J165*(1-VLOOKUP($A166,[1]Hugst!$R$5:$W$9,MATCH(ROUNDUP((K$1)/10,0)*10,[1]Hugst!$R$4:$W$4,0))))</f>
        <v>#REF!</v>
      </c>
      <c r="L166" s="168" t="e">
        <f ca="1">IF($C166-L$1&lt;År1,0,K165*(1-VLOOKUP($A166,[1]Hugst!$R$5:$W$9,MATCH(ROUNDUP((L$1)/10,0)*10,[1]Hugst!$R$4:$W$4,0))))</f>
        <v>#REF!</v>
      </c>
      <c r="M166" s="168" t="e">
        <f ca="1">IF($C166-M$1&lt;År1,0,L165*(1-VLOOKUP($A166,[1]Hugst!$R$5:$W$9,MATCH(ROUNDUP((M$1)/10,0)*10,[1]Hugst!$R$4:$W$4,0))))</f>
        <v>#REF!</v>
      </c>
      <c r="N166" s="168" t="e">
        <f ca="1">IF($C166-N$1&lt;År1,0,M165*(1-VLOOKUP($A166,[1]Hugst!$R$5:$W$9,MATCH(ROUNDUP((N$1)/10,0)*10,[1]Hugst!$R$4:$W$4,0))))</f>
        <v>#REF!</v>
      </c>
      <c r="O166" s="168" t="e">
        <f ca="1">IF($C166-O$1&lt;År1,0,N165*(1-VLOOKUP($A166,[1]Hugst!$R$5:$W$9,MATCH(ROUNDUP((O$1)/10,0)*10,[1]Hugst!$R$4:$W$4,0))))</f>
        <v>#REF!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8" t="e">
        <f t="shared" ca="1" si="3"/>
        <v>#REF!</v>
      </c>
      <c r="F167" s="168" t="e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#REF!</v>
      </c>
      <c r="G167" s="168" t="e">
        <f ca="1">IF($C167-G$1&lt;År1,0,F166*(1-VLOOKUP($A167,[1]Hugst!$R$5:$W$9,MATCH(ROUNDUP((G$1)/10,0)*10,[1]Hugst!$R$4:$W$4,0))))</f>
        <v>#REF!</v>
      </c>
      <c r="H167" s="168" t="e">
        <f ca="1">IF($C167-H$1&lt;År1,0,G166*(1-VLOOKUP($A167,[1]Hugst!$R$5:$W$9,MATCH(ROUNDUP((H$1)/10,0)*10,[1]Hugst!$R$4:$W$4,0))))</f>
        <v>#REF!</v>
      </c>
      <c r="I167" s="168" t="e">
        <f ca="1">IF($C167-I$1&lt;År1,0,H166*(1-VLOOKUP($A167,[1]Hugst!$R$5:$W$9,MATCH(ROUNDUP((I$1)/10,0)*10,[1]Hugst!$R$4:$W$4,0))))</f>
        <v>#REF!</v>
      </c>
      <c r="J167" s="168" t="e">
        <f ca="1">IF($C167-J$1&lt;År1,0,I166*(1-VLOOKUP($A167,[1]Hugst!$R$5:$W$9,MATCH(ROUNDUP((J$1)/10,0)*10,[1]Hugst!$R$4:$W$4,0))))</f>
        <v>#REF!</v>
      </c>
      <c r="K167" s="168" t="e">
        <f ca="1">IF($C167-K$1&lt;År1,0,J166*(1-VLOOKUP($A167,[1]Hugst!$R$5:$W$9,MATCH(ROUNDUP((K$1)/10,0)*10,[1]Hugst!$R$4:$W$4,0))))</f>
        <v>#REF!</v>
      </c>
      <c r="L167" s="168" t="e">
        <f ca="1">IF($C167-L$1&lt;År1,0,K166*(1-VLOOKUP($A167,[1]Hugst!$R$5:$W$9,MATCH(ROUNDUP((L$1)/10,0)*10,[1]Hugst!$R$4:$W$4,0))))</f>
        <v>#REF!</v>
      </c>
      <c r="M167" s="168" t="e">
        <f ca="1">IF($C167-M$1&lt;År1,0,L166*(1-VLOOKUP($A167,[1]Hugst!$R$5:$W$9,MATCH(ROUNDUP((M$1)/10,0)*10,[1]Hugst!$R$4:$W$4,0))))</f>
        <v>#REF!</v>
      </c>
      <c r="N167" s="168" t="e">
        <f ca="1">IF($C167-N$1&lt;År1,0,M166*(1-VLOOKUP($A167,[1]Hugst!$R$5:$W$9,MATCH(ROUNDUP((N$1)/10,0)*10,[1]Hugst!$R$4:$W$4,0))))</f>
        <v>#REF!</v>
      </c>
      <c r="O167" s="168" t="e">
        <f ca="1">IF($C167-O$1&lt;År1,0,N166*(1-VLOOKUP($A167,[1]Hugst!$R$5:$W$9,MATCH(ROUNDUP((O$1)/10,0)*10,[1]Hugst!$R$4:$W$4,0))))</f>
        <v>#REF!</v>
      </c>
      <c r="P167" s="168" t="e">
        <f ca="1">IF($C167-P$1&lt;År1,0,O166*(1-VLOOKUP($A167,[1]Hugst!$R$5:$W$9,MATCH(ROUNDUP((P$1)/10,0)*10,[1]Hugst!$R$4:$W$4,0))))</f>
        <v>#REF!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8" t="e">
        <f t="shared" ca="1" si="3"/>
        <v>#REF!</v>
      </c>
      <c r="F168" s="168" t="e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#REF!</v>
      </c>
      <c r="G168" s="168" t="e">
        <f ca="1">IF($C168-G$1&lt;År1,0,F167*(1-VLOOKUP($A168,[1]Hugst!$R$5:$W$9,MATCH(ROUNDUP((G$1)/10,0)*10,[1]Hugst!$R$4:$W$4,0))))</f>
        <v>#REF!</v>
      </c>
      <c r="H168" s="168" t="e">
        <f ca="1">IF($C168-H$1&lt;År1,0,G167*(1-VLOOKUP($A168,[1]Hugst!$R$5:$W$9,MATCH(ROUNDUP((H$1)/10,0)*10,[1]Hugst!$R$4:$W$4,0))))</f>
        <v>#REF!</v>
      </c>
      <c r="I168" s="168" t="e">
        <f ca="1">IF($C168-I$1&lt;År1,0,H167*(1-VLOOKUP($A168,[1]Hugst!$R$5:$W$9,MATCH(ROUNDUP((I$1)/10,0)*10,[1]Hugst!$R$4:$W$4,0))))</f>
        <v>#REF!</v>
      </c>
      <c r="J168" s="168" t="e">
        <f ca="1">IF($C168-J$1&lt;År1,0,I167*(1-VLOOKUP($A168,[1]Hugst!$R$5:$W$9,MATCH(ROUNDUP((J$1)/10,0)*10,[1]Hugst!$R$4:$W$4,0))))</f>
        <v>#REF!</v>
      </c>
      <c r="K168" s="168" t="e">
        <f ca="1">IF($C168-K$1&lt;År1,0,J167*(1-VLOOKUP($A168,[1]Hugst!$R$5:$W$9,MATCH(ROUNDUP((K$1)/10,0)*10,[1]Hugst!$R$4:$W$4,0))))</f>
        <v>#REF!</v>
      </c>
      <c r="L168" s="168" t="e">
        <f ca="1">IF($C168-L$1&lt;År1,0,K167*(1-VLOOKUP($A168,[1]Hugst!$R$5:$W$9,MATCH(ROUNDUP((L$1)/10,0)*10,[1]Hugst!$R$4:$W$4,0))))</f>
        <v>#REF!</v>
      </c>
      <c r="M168" s="168" t="e">
        <f ca="1">IF($C168-M$1&lt;År1,0,L167*(1-VLOOKUP($A168,[1]Hugst!$R$5:$W$9,MATCH(ROUNDUP((M$1)/10,0)*10,[1]Hugst!$R$4:$W$4,0))))</f>
        <v>#REF!</v>
      </c>
      <c r="N168" s="168" t="e">
        <f ca="1">IF($C168-N$1&lt;År1,0,M167*(1-VLOOKUP($A168,[1]Hugst!$R$5:$W$9,MATCH(ROUNDUP((N$1)/10,0)*10,[1]Hugst!$R$4:$W$4,0))))</f>
        <v>#REF!</v>
      </c>
      <c r="O168" s="168" t="e">
        <f ca="1">IF($C168-O$1&lt;År1,0,N167*(1-VLOOKUP($A168,[1]Hugst!$R$5:$W$9,MATCH(ROUNDUP((O$1)/10,0)*10,[1]Hugst!$R$4:$W$4,0))))</f>
        <v>#REF!</v>
      </c>
      <c r="P168" s="168" t="e">
        <f ca="1">IF($C168-P$1&lt;År1,0,O167*(1-VLOOKUP($A168,[1]Hugst!$R$5:$W$9,MATCH(ROUNDUP((P$1)/10,0)*10,[1]Hugst!$R$4:$W$4,0))))</f>
        <v>#REF!</v>
      </c>
      <c r="Q168" s="168" t="e">
        <f ca="1">IF($C168-Q$1&lt;År1,0,P167*(1-VLOOKUP($A168,[1]Hugst!$R$5:$W$9,MATCH(ROUNDUP((Q$1)/10,0)*10,[1]Hugst!$R$4:$W$4,0))))</f>
        <v>#REF!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8" t="e">
        <f t="shared" ca="1" si="3"/>
        <v>#REF!</v>
      </c>
      <c r="F169" s="168" t="e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#REF!</v>
      </c>
      <c r="G169" s="168" t="e">
        <f ca="1">IF($C169-G$1&lt;År1,0,F168*(1-VLOOKUP($A169,[1]Hugst!$R$5:$W$9,MATCH(ROUNDUP((G$1)/10,0)*10,[1]Hugst!$R$4:$W$4,0))))</f>
        <v>#REF!</v>
      </c>
      <c r="H169" s="168" t="e">
        <f ca="1">IF($C169-H$1&lt;År1,0,G168*(1-VLOOKUP($A169,[1]Hugst!$R$5:$W$9,MATCH(ROUNDUP((H$1)/10,0)*10,[1]Hugst!$R$4:$W$4,0))))</f>
        <v>#REF!</v>
      </c>
      <c r="I169" s="168" t="e">
        <f ca="1">IF($C169-I$1&lt;År1,0,H168*(1-VLOOKUP($A169,[1]Hugst!$R$5:$W$9,MATCH(ROUNDUP((I$1)/10,0)*10,[1]Hugst!$R$4:$W$4,0))))</f>
        <v>#REF!</v>
      </c>
      <c r="J169" s="168" t="e">
        <f ca="1">IF($C169-J$1&lt;År1,0,I168*(1-VLOOKUP($A169,[1]Hugst!$R$5:$W$9,MATCH(ROUNDUP((J$1)/10,0)*10,[1]Hugst!$R$4:$W$4,0))))</f>
        <v>#REF!</v>
      </c>
      <c r="K169" s="168" t="e">
        <f ca="1">IF($C169-K$1&lt;År1,0,J168*(1-VLOOKUP($A169,[1]Hugst!$R$5:$W$9,MATCH(ROUNDUP((K$1)/10,0)*10,[1]Hugst!$R$4:$W$4,0))))</f>
        <v>#REF!</v>
      </c>
      <c r="L169" s="168" t="e">
        <f ca="1">IF($C169-L$1&lt;År1,0,K168*(1-VLOOKUP($A169,[1]Hugst!$R$5:$W$9,MATCH(ROUNDUP((L$1)/10,0)*10,[1]Hugst!$R$4:$W$4,0))))</f>
        <v>#REF!</v>
      </c>
      <c r="M169" s="168" t="e">
        <f ca="1">IF($C169-M$1&lt;År1,0,L168*(1-VLOOKUP($A169,[1]Hugst!$R$5:$W$9,MATCH(ROUNDUP((M$1)/10,0)*10,[1]Hugst!$R$4:$W$4,0))))</f>
        <v>#REF!</v>
      </c>
      <c r="N169" s="168" t="e">
        <f ca="1">IF($C169-N$1&lt;År1,0,M168*(1-VLOOKUP($A169,[1]Hugst!$R$5:$W$9,MATCH(ROUNDUP((N$1)/10,0)*10,[1]Hugst!$R$4:$W$4,0))))</f>
        <v>#REF!</v>
      </c>
      <c r="O169" s="168" t="e">
        <f ca="1">IF($C169-O$1&lt;År1,0,N168*(1-VLOOKUP($A169,[1]Hugst!$R$5:$W$9,MATCH(ROUNDUP((O$1)/10,0)*10,[1]Hugst!$R$4:$W$4,0))))</f>
        <v>#REF!</v>
      </c>
      <c r="P169" s="168" t="e">
        <f ca="1">IF($C169-P$1&lt;År1,0,O168*(1-VLOOKUP($A169,[1]Hugst!$R$5:$W$9,MATCH(ROUNDUP((P$1)/10,0)*10,[1]Hugst!$R$4:$W$4,0))))</f>
        <v>#REF!</v>
      </c>
      <c r="Q169" s="168" t="e">
        <f ca="1">IF($C169-Q$1&lt;År1,0,P168*(1-VLOOKUP($A169,[1]Hugst!$R$5:$W$9,MATCH(ROUNDUP((Q$1)/10,0)*10,[1]Hugst!$R$4:$W$4,0))))</f>
        <v>#REF!</v>
      </c>
      <c r="R169" s="168" t="e">
        <f ca="1">IF($C169-R$1&lt;År1,0,Q168*(1-VLOOKUP($A169,[1]Hugst!$R$5:$W$9,MATCH(ROUNDUP((R$1)/10,0)*10,[1]Hugst!$R$4:$W$4,0))))</f>
        <v>#REF!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8" t="e">
        <f t="shared" ca="1" si="3"/>
        <v>#REF!</v>
      </c>
      <c r="F170" s="168" t="e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#REF!</v>
      </c>
      <c r="G170" s="168" t="e">
        <f ca="1">IF($C170-G$1&lt;År1,0,F169*(1-VLOOKUP($A170,[1]Hugst!$R$5:$W$9,MATCH(ROUNDUP((G$1)/10,0)*10,[1]Hugst!$R$4:$W$4,0))))</f>
        <v>#REF!</v>
      </c>
      <c r="H170" s="168" t="e">
        <f ca="1">IF($C170-H$1&lt;År1,0,G169*(1-VLOOKUP($A170,[1]Hugst!$R$5:$W$9,MATCH(ROUNDUP((H$1)/10,0)*10,[1]Hugst!$R$4:$W$4,0))))</f>
        <v>#REF!</v>
      </c>
      <c r="I170" s="168" t="e">
        <f ca="1">IF($C170-I$1&lt;År1,0,H169*(1-VLOOKUP($A170,[1]Hugst!$R$5:$W$9,MATCH(ROUNDUP((I$1)/10,0)*10,[1]Hugst!$R$4:$W$4,0))))</f>
        <v>#REF!</v>
      </c>
      <c r="J170" s="168" t="e">
        <f ca="1">IF($C170-J$1&lt;År1,0,I169*(1-VLOOKUP($A170,[1]Hugst!$R$5:$W$9,MATCH(ROUNDUP((J$1)/10,0)*10,[1]Hugst!$R$4:$W$4,0))))</f>
        <v>#REF!</v>
      </c>
      <c r="K170" s="168" t="e">
        <f ca="1">IF($C170-K$1&lt;År1,0,J169*(1-VLOOKUP($A170,[1]Hugst!$R$5:$W$9,MATCH(ROUNDUP((K$1)/10,0)*10,[1]Hugst!$R$4:$W$4,0))))</f>
        <v>#REF!</v>
      </c>
      <c r="L170" s="168" t="e">
        <f ca="1">IF($C170-L$1&lt;År1,0,K169*(1-VLOOKUP($A170,[1]Hugst!$R$5:$W$9,MATCH(ROUNDUP((L$1)/10,0)*10,[1]Hugst!$R$4:$W$4,0))))</f>
        <v>#REF!</v>
      </c>
      <c r="M170" s="168" t="e">
        <f ca="1">IF($C170-M$1&lt;År1,0,L169*(1-VLOOKUP($A170,[1]Hugst!$R$5:$W$9,MATCH(ROUNDUP((M$1)/10,0)*10,[1]Hugst!$R$4:$W$4,0))))</f>
        <v>#REF!</v>
      </c>
      <c r="N170" s="168" t="e">
        <f ca="1">IF($C170-N$1&lt;År1,0,M169*(1-VLOOKUP($A170,[1]Hugst!$R$5:$W$9,MATCH(ROUNDUP((N$1)/10,0)*10,[1]Hugst!$R$4:$W$4,0))))</f>
        <v>#REF!</v>
      </c>
      <c r="O170" s="168" t="e">
        <f ca="1">IF($C170-O$1&lt;År1,0,N169*(1-VLOOKUP($A170,[1]Hugst!$R$5:$W$9,MATCH(ROUNDUP((O$1)/10,0)*10,[1]Hugst!$R$4:$W$4,0))))</f>
        <v>#REF!</v>
      </c>
      <c r="P170" s="168" t="e">
        <f ca="1">IF($C170-P$1&lt;År1,0,O169*(1-VLOOKUP($A170,[1]Hugst!$R$5:$W$9,MATCH(ROUNDUP((P$1)/10,0)*10,[1]Hugst!$R$4:$W$4,0))))</f>
        <v>#REF!</v>
      </c>
      <c r="Q170" s="168" t="e">
        <f ca="1">IF($C170-Q$1&lt;År1,0,P169*(1-VLOOKUP($A170,[1]Hugst!$R$5:$W$9,MATCH(ROUNDUP((Q$1)/10,0)*10,[1]Hugst!$R$4:$W$4,0))))</f>
        <v>#REF!</v>
      </c>
      <c r="R170" s="168" t="e">
        <f ca="1">IF($C170-R$1&lt;År1,0,Q169*(1-VLOOKUP($A170,[1]Hugst!$R$5:$W$9,MATCH(ROUNDUP((R$1)/10,0)*10,[1]Hugst!$R$4:$W$4,0))))</f>
        <v>#REF!</v>
      </c>
      <c r="S170" s="168" t="e">
        <f ca="1">IF($C170-S$1&lt;År1,0,R169*(1-VLOOKUP($A170,[1]Hugst!$R$5:$W$9,MATCH(ROUNDUP((S$1)/10,0)*10,[1]Hugst!$R$4:$W$4,0))))</f>
        <v>#REF!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8" t="e">
        <f t="shared" ca="1" si="3"/>
        <v>#REF!</v>
      </c>
      <c r="F171" s="168" t="e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#REF!</v>
      </c>
      <c r="G171" s="168" t="e">
        <f ca="1">IF($C171-G$1&lt;År1,0,F170*(1-VLOOKUP($A171,[1]Hugst!$R$5:$W$9,MATCH(ROUNDUP((G$1)/10,0)*10,[1]Hugst!$R$4:$W$4,0))))</f>
        <v>#REF!</v>
      </c>
      <c r="H171" s="168" t="e">
        <f ca="1">IF($C171-H$1&lt;År1,0,G170*(1-VLOOKUP($A171,[1]Hugst!$R$5:$W$9,MATCH(ROUNDUP((H$1)/10,0)*10,[1]Hugst!$R$4:$W$4,0))))</f>
        <v>#REF!</v>
      </c>
      <c r="I171" s="168" t="e">
        <f ca="1">IF($C171-I$1&lt;År1,0,H170*(1-VLOOKUP($A171,[1]Hugst!$R$5:$W$9,MATCH(ROUNDUP((I$1)/10,0)*10,[1]Hugst!$R$4:$W$4,0))))</f>
        <v>#REF!</v>
      </c>
      <c r="J171" s="168" t="e">
        <f ca="1">IF($C171-J$1&lt;År1,0,I170*(1-VLOOKUP($A171,[1]Hugst!$R$5:$W$9,MATCH(ROUNDUP((J$1)/10,0)*10,[1]Hugst!$R$4:$W$4,0))))</f>
        <v>#REF!</v>
      </c>
      <c r="K171" s="168" t="e">
        <f ca="1">IF($C171-K$1&lt;År1,0,J170*(1-VLOOKUP($A171,[1]Hugst!$R$5:$W$9,MATCH(ROUNDUP((K$1)/10,0)*10,[1]Hugst!$R$4:$W$4,0))))</f>
        <v>#REF!</v>
      </c>
      <c r="L171" s="168" t="e">
        <f ca="1">IF($C171-L$1&lt;År1,0,K170*(1-VLOOKUP($A171,[1]Hugst!$R$5:$W$9,MATCH(ROUNDUP((L$1)/10,0)*10,[1]Hugst!$R$4:$W$4,0))))</f>
        <v>#REF!</v>
      </c>
      <c r="M171" s="168" t="e">
        <f ca="1">IF($C171-M$1&lt;År1,0,L170*(1-VLOOKUP($A171,[1]Hugst!$R$5:$W$9,MATCH(ROUNDUP((M$1)/10,0)*10,[1]Hugst!$R$4:$W$4,0))))</f>
        <v>#REF!</v>
      </c>
      <c r="N171" s="168" t="e">
        <f ca="1">IF($C171-N$1&lt;År1,0,M170*(1-VLOOKUP($A171,[1]Hugst!$R$5:$W$9,MATCH(ROUNDUP((N$1)/10,0)*10,[1]Hugst!$R$4:$W$4,0))))</f>
        <v>#REF!</v>
      </c>
      <c r="O171" s="168" t="e">
        <f ca="1">IF($C171-O$1&lt;År1,0,N170*(1-VLOOKUP($A171,[1]Hugst!$R$5:$W$9,MATCH(ROUNDUP((O$1)/10,0)*10,[1]Hugst!$R$4:$W$4,0))))</f>
        <v>#REF!</v>
      </c>
      <c r="P171" s="168" t="e">
        <f ca="1">IF($C171-P$1&lt;År1,0,O170*(1-VLOOKUP($A171,[1]Hugst!$R$5:$W$9,MATCH(ROUNDUP((P$1)/10,0)*10,[1]Hugst!$R$4:$W$4,0))))</f>
        <v>#REF!</v>
      </c>
      <c r="Q171" s="168" t="e">
        <f ca="1">IF($C171-Q$1&lt;År1,0,P170*(1-VLOOKUP($A171,[1]Hugst!$R$5:$W$9,MATCH(ROUNDUP((Q$1)/10,0)*10,[1]Hugst!$R$4:$W$4,0))))</f>
        <v>#REF!</v>
      </c>
      <c r="R171" s="168" t="e">
        <f ca="1">IF($C171-R$1&lt;År1,0,Q170*(1-VLOOKUP($A171,[1]Hugst!$R$5:$W$9,MATCH(ROUNDUP((R$1)/10,0)*10,[1]Hugst!$R$4:$W$4,0))))</f>
        <v>#REF!</v>
      </c>
      <c r="S171" s="168" t="e">
        <f ca="1">IF($C171-S$1&lt;År1,0,R170*(1-VLOOKUP($A171,[1]Hugst!$R$5:$W$9,MATCH(ROUNDUP((S$1)/10,0)*10,[1]Hugst!$R$4:$W$4,0))))</f>
        <v>#REF!</v>
      </c>
      <c r="T171" s="168" t="e">
        <f ca="1">IF($C171-T$1&lt;År1,0,S170*(1-VLOOKUP($A171,[1]Hugst!$R$5:$W$9,MATCH(ROUNDUP((T$1)/10,0)*10,[1]Hugst!$R$4:$W$4,0))))</f>
        <v>#REF!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8" t="e">
        <f t="shared" ca="1" si="3"/>
        <v>#REF!</v>
      </c>
      <c r="F172" s="168" t="e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#REF!</v>
      </c>
      <c r="G172" s="168" t="e">
        <f ca="1">IF($C172-G$1&lt;År1,0,F171*(1-VLOOKUP($A172,[1]Hugst!$R$5:$W$9,MATCH(ROUNDUP((G$1)/10,0)*10,[1]Hugst!$R$4:$W$4,0))))</f>
        <v>#REF!</v>
      </c>
      <c r="H172" s="168" t="e">
        <f ca="1">IF($C172-H$1&lt;År1,0,G171*(1-VLOOKUP($A172,[1]Hugst!$R$5:$W$9,MATCH(ROUNDUP((H$1)/10,0)*10,[1]Hugst!$R$4:$W$4,0))))</f>
        <v>#REF!</v>
      </c>
      <c r="I172" s="168" t="e">
        <f ca="1">IF($C172-I$1&lt;År1,0,H171*(1-VLOOKUP($A172,[1]Hugst!$R$5:$W$9,MATCH(ROUNDUP((I$1)/10,0)*10,[1]Hugst!$R$4:$W$4,0))))</f>
        <v>#REF!</v>
      </c>
      <c r="J172" s="168" t="e">
        <f ca="1">IF($C172-J$1&lt;År1,0,I171*(1-VLOOKUP($A172,[1]Hugst!$R$5:$W$9,MATCH(ROUNDUP((J$1)/10,0)*10,[1]Hugst!$R$4:$W$4,0))))</f>
        <v>#REF!</v>
      </c>
      <c r="K172" s="168" t="e">
        <f ca="1">IF($C172-K$1&lt;År1,0,J171*(1-VLOOKUP($A172,[1]Hugst!$R$5:$W$9,MATCH(ROUNDUP((K$1)/10,0)*10,[1]Hugst!$R$4:$W$4,0))))</f>
        <v>#REF!</v>
      </c>
      <c r="L172" s="168" t="e">
        <f ca="1">IF($C172-L$1&lt;År1,0,K171*(1-VLOOKUP($A172,[1]Hugst!$R$5:$W$9,MATCH(ROUNDUP((L$1)/10,0)*10,[1]Hugst!$R$4:$W$4,0))))</f>
        <v>#REF!</v>
      </c>
      <c r="M172" s="168" t="e">
        <f ca="1">IF($C172-M$1&lt;År1,0,L171*(1-VLOOKUP($A172,[1]Hugst!$R$5:$W$9,MATCH(ROUNDUP((M$1)/10,0)*10,[1]Hugst!$R$4:$W$4,0))))</f>
        <v>#REF!</v>
      </c>
      <c r="N172" s="168" t="e">
        <f ca="1">IF($C172-N$1&lt;År1,0,M171*(1-VLOOKUP($A172,[1]Hugst!$R$5:$W$9,MATCH(ROUNDUP((N$1)/10,0)*10,[1]Hugst!$R$4:$W$4,0))))</f>
        <v>#REF!</v>
      </c>
      <c r="O172" s="168" t="e">
        <f ca="1">IF($C172-O$1&lt;År1,0,N171*(1-VLOOKUP($A172,[1]Hugst!$R$5:$W$9,MATCH(ROUNDUP((O$1)/10,0)*10,[1]Hugst!$R$4:$W$4,0))))</f>
        <v>#REF!</v>
      </c>
      <c r="P172" s="168" t="e">
        <f ca="1">IF($C172-P$1&lt;År1,0,O171*(1-VLOOKUP($A172,[1]Hugst!$R$5:$W$9,MATCH(ROUNDUP((P$1)/10,0)*10,[1]Hugst!$R$4:$W$4,0))))</f>
        <v>#REF!</v>
      </c>
      <c r="Q172" s="168" t="e">
        <f ca="1">IF($C172-Q$1&lt;År1,0,P171*(1-VLOOKUP($A172,[1]Hugst!$R$5:$W$9,MATCH(ROUNDUP((Q$1)/10,0)*10,[1]Hugst!$R$4:$W$4,0))))</f>
        <v>#REF!</v>
      </c>
      <c r="R172" s="168" t="e">
        <f ca="1">IF($C172-R$1&lt;År1,0,Q171*(1-VLOOKUP($A172,[1]Hugst!$R$5:$W$9,MATCH(ROUNDUP((R$1)/10,0)*10,[1]Hugst!$R$4:$W$4,0))))</f>
        <v>#REF!</v>
      </c>
      <c r="S172" s="168" t="e">
        <f ca="1">IF($C172-S$1&lt;År1,0,R171*(1-VLOOKUP($A172,[1]Hugst!$R$5:$W$9,MATCH(ROUNDUP((S$1)/10,0)*10,[1]Hugst!$R$4:$W$4,0))))</f>
        <v>#REF!</v>
      </c>
      <c r="T172" s="168" t="e">
        <f ca="1">IF($C172-T$1&lt;År1,0,S171*(1-VLOOKUP($A172,[1]Hugst!$R$5:$W$9,MATCH(ROUNDUP((T$1)/10,0)*10,[1]Hugst!$R$4:$W$4,0))))</f>
        <v>#REF!</v>
      </c>
      <c r="U172" s="168" t="e">
        <f ca="1">IF($C172-U$1&lt;År1,0,T171*(1-VLOOKUP($A172,[1]Hugst!$R$5:$W$9,MATCH(ROUNDUP((U$1)/10,0)*10,[1]Hugst!$R$4:$W$4,0))))</f>
        <v>#REF!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8" t="e">
        <f t="shared" ca="1" si="3"/>
        <v>#REF!</v>
      </c>
      <c r="F173" s="168" t="e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#REF!</v>
      </c>
      <c r="G173" s="168" t="e">
        <f ca="1">IF($C173-G$1&lt;År1,0,F172*(1-VLOOKUP($A173,[1]Hugst!$R$5:$W$9,MATCH(ROUNDUP((G$1)/10,0)*10,[1]Hugst!$R$4:$W$4,0))))</f>
        <v>#REF!</v>
      </c>
      <c r="H173" s="168" t="e">
        <f ca="1">IF($C173-H$1&lt;År1,0,G172*(1-VLOOKUP($A173,[1]Hugst!$R$5:$W$9,MATCH(ROUNDUP((H$1)/10,0)*10,[1]Hugst!$R$4:$W$4,0))))</f>
        <v>#REF!</v>
      </c>
      <c r="I173" s="168" t="e">
        <f ca="1">IF($C173-I$1&lt;År1,0,H172*(1-VLOOKUP($A173,[1]Hugst!$R$5:$W$9,MATCH(ROUNDUP((I$1)/10,0)*10,[1]Hugst!$R$4:$W$4,0))))</f>
        <v>#REF!</v>
      </c>
      <c r="J173" s="168" t="e">
        <f ca="1">IF($C173-J$1&lt;År1,0,I172*(1-VLOOKUP($A173,[1]Hugst!$R$5:$W$9,MATCH(ROUNDUP((J$1)/10,0)*10,[1]Hugst!$R$4:$W$4,0))))</f>
        <v>#REF!</v>
      </c>
      <c r="K173" s="168" t="e">
        <f ca="1">IF($C173-K$1&lt;År1,0,J172*(1-VLOOKUP($A173,[1]Hugst!$R$5:$W$9,MATCH(ROUNDUP((K$1)/10,0)*10,[1]Hugst!$R$4:$W$4,0))))</f>
        <v>#REF!</v>
      </c>
      <c r="L173" s="168" t="e">
        <f ca="1">IF($C173-L$1&lt;År1,0,K172*(1-VLOOKUP($A173,[1]Hugst!$R$5:$W$9,MATCH(ROUNDUP((L$1)/10,0)*10,[1]Hugst!$R$4:$W$4,0))))</f>
        <v>#REF!</v>
      </c>
      <c r="M173" s="168" t="e">
        <f ca="1">IF($C173-M$1&lt;År1,0,L172*(1-VLOOKUP($A173,[1]Hugst!$R$5:$W$9,MATCH(ROUNDUP((M$1)/10,0)*10,[1]Hugst!$R$4:$W$4,0))))</f>
        <v>#REF!</v>
      </c>
      <c r="N173" s="168" t="e">
        <f ca="1">IF($C173-N$1&lt;År1,0,M172*(1-VLOOKUP($A173,[1]Hugst!$R$5:$W$9,MATCH(ROUNDUP((N$1)/10,0)*10,[1]Hugst!$R$4:$W$4,0))))</f>
        <v>#REF!</v>
      </c>
      <c r="O173" s="168" t="e">
        <f ca="1">IF($C173-O$1&lt;År1,0,N172*(1-VLOOKUP($A173,[1]Hugst!$R$5:$W$9,MATCH(ROUNDUP((O$1)/10,0)*10,[1]Hugst!$R$4:$W$4,0))))</f>
        <v>#REF!</v>
      </c>
      <c r="P173" s="168" t="e">
        <f ca="1">IF($C173-P$1&lt;År1,0,O172*(1-VLOOKUP($A173,[1]Hugst!$R$5:$W$9,MATCH(ROUNDUP((P$1)/10,0)*10,[1]Hugst!$R$4:$W$4,0))))</f>
        <v>#REF!</v>
      </c>
      <c r="Q173" s="168" t="e">
        <f ca="1">IF($C173-Q$1&lt;År1,0,P172*(1-VLOOKUP($A173,[1]Hugst!$R$5:$W$9,MATCH(ROUNDUP((Q$1)/10,0)*10,[1]Hugst!$R$4:$W$4,0))))</f>
        <v>#REF!</v>
      </c>
      <c r="R173" s="168" t="e">
        <f ca="1">IF($C173-R$1&lt;År1,0,Q172*(1-VLOOKUP($A173,[1]Hugst!$R$5:$W$9,MATCH(ROUNDUP((R$1)/10,0)*10,[1]Hugst!$R$4:$W$4,0))))</f>
        <v>#REF!</v>
      </c>
      <c r="S173" s="168" t="e">
        <f ca="1">IF($C173-S$1&lt;År1,0,R172*(1-VLOOKUP($A173,[1]Hugst!$R$5:$W$9,MATCH(ROUNDUP((S$1)/10,0)*10,[1]Hugst!$R$4:$W$4,0))))</f>
        <v>#REF!</v>
      </c>
      <c r="T173" s="168" t="e">
        <f ca="1">IF($C173-T$1&lt;År1,0,S172*(1-VLOOKUP($A173,[1]Hugst!$R$5:$W$9,MATCH(ROUNDUP((T$1)/10,0)*10,[1]Hugst!$R$4:$W$4,0))))</f>
        <v>#REF!</v>
      </c>
      <c r="U173" s="168" t="e">
        <f ca="1">IF($C173-U$1&lt;År1,0,T172*(1-VLOOKUP($A173,[1]Hugst!$R$5:$W$9,MATCH(ROUNDUP((U$1)/10,0)*10,[1]Hugst!$R$4:$W$4,0))))</f>
        <v>#REF!</v>
      </c>
      <c r="V173" s="168" t="e">
        <f ca="1">IF($C173-V$1&lt;År1,0,U172*(1-VLOOKUP($A173,[1]Hugst!$R$5:$W$9,MATCH(ROUNDUP((V$1)/10,0)*10,[1]Hugst!$R$4:$W$4,0))))</f>
        <v>#REF!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8" t="e">
        <f t="shared" ca="1" si="3"/>
        <v>#REF!</v>
      </c>
      <c r="F174" s="168" t="e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#REF!</v>
      </c>
      <c r="G174" s="168" t="e">
        <f ca="1">IF($C174-G$1&lt;År1,0,F173*(1-VLOOKUP($A174,[1]Hugst!$R$5:$W$9,MATCH(ROUNDUP((G$1)/10,0)*10,[1]Hugst!$R$4:$W$4,0))))</f>
        <v>#REF!</v>
      </c>
      <c r="H174" s="168" t="e">
        <f ca="1">IF($C174-H$1&lt;År1,0,G173*(1-VLOOKUP($A174,[1]Hugst!$R$5:$W$9,MATCH(ROUNDUP((H$1)/10,0)*10,[1]Hugst!$R$4:$W$4,0))))</f>
        <v>#REF!</v>
      </c>
      <c r="I174" s="168" t="e">
        <f ca="1">IF($C174-I$1&lt;År1,0,H173*(1-VLOOKUP($A174,[1]Hugst!$R$5:$W$9,MATCH(ROUNDUP((I$1)/10,0)*10,[1]Hugst!$R$4:$W$4,0))))</f>
        <v>#REF!</v>
      </c>
      <c r="J174" s="168" t="e">
        <f ca="1">IF($C174-J$1&lt;År1,0,I173*(1-VLOOKUP($A174,[1]Hugst!$R$5:$W$9,MATCH(ROUNDUP((J$1)/10,0)*10,[1]Hugst!$R$4:$W$4,0))))</f>
        <v>#REF!</v>
      </c>
      <c r="K174" s="168" t="e">
        <f ca="1">IF($C174-K$1&lt;År1,0,J173*(1-VLOOKUP($A174,[1]Hugst!$R$5:$W$9,MATCH(ROUNDUP((K$1)/10,0)*10,[1]Hugst!$R$4:$W$4,0))))</f>
        <v>#REF!</v>
      </c>
      <c r="L174" s="168" t="e">
        <f ca="1">IF($C174-L$1&lt;År1,0,K173*(1-VLOOKUP($A174,[1]Hugst!$R$5:$W$9,MATCH(ROUNDUP((L$1)/10,0)*10,[1]Hugst!$R$4:$W$4,0))))</f>
        <v>#REF!</v>
      </c>
      <c r="M174" s="168" t="e">
        <f ca="1">IF($C174-M$1&lt;År1,0,L173*(1-VLOOKUP($A174,[1]Hugst!$R$5:$W$9,MATCH(ROUNDUP((M$1)/10,0)*10,[1]Hugst!$R$4:$W$4,0))))</f>
        <v>#REF!</v>
      </c>
      <c r="N174" s="168" t="e">
        <f ca="1">IF($C174-N$1&lt;År1,0,M173*(1-VLOOKUP($A174,[1]Hugst!$R$5:$W$9,MATCH(ROUNDUP((N$1)/10,0)*10,[1]Hugst!$R$4:$W$4,0))))</f>
        <v>#REF!</v>
      </c>
      <c r="O174" s="168" t="e">
        <f ca="1">IF($C174-O$1&lt;År1,0,N173*(1-VLOOKUP($A174,[1]Hugst!$R$5:$W$9,MATCH(ROUNDUP((O$1)/10,0)*10,[1]Hugst!$R$4:$W$4,0))))</f>
        <v>#REF!</v>
      </c>
      <c r="P174" s="168" t="e">
        <f ca="1">IF($C174-P$1&lt;År1,0,O173*(1-VLOOKUP($A174,[1]Hugst!$R$5:$W$9,MATCH(ROUNDUP((P$1)/10,0)*10,[1]Hugst!$R$4:$W$4,0))))</f>
        <v>#REF!</v>
      </c>
      <c r="Q174" s="168" t="e">
        <f ca="1">IF($C174-Q$1&lt;År1,0,P173*(1-VLOOKUP($A174,[1]Hugst!$R$5:$W$9,MATCH(ROUNDUP((Q$1)/10,0)*10,[1]Hugst!$R$4:$W$4,0))))</f>
        <v>#REF!</v>
      </c>
      <c r="R174" s="168" t="e">
        <f ca="1">IF($C174-R$1&lt;År1,0,Q173*(1-VLOOKUP($A174,[1]Hugst!$R$5:$W$9,MATCH(ROUNDUP((R$1)/10,0)*10,[1]Hugst!$R$4:$W$4,0))))</f>
        <v>#REF!</v>
      </c>
      <c r="S174" s="168" t="e">
        <f ca="1">IF($C174-S$1&lt;År1,0,R173*(1-VLOOKUP($A174,[1]Hugst!$R$5:$W$9,MATCH(ROUNDUP((S$1)/10,0)*10,[1]Hugst!$R$4:$W$4,0))))</f>
        <v>#REF!</v>
      </c>
      <c r="T174" s="168" t="e">
        <f ca="1">IF($C174-T$1&lt;År1,0,S173*(1-VLOOKUP($A174,[1]Hugst!$R$5:$W$9,MATCH(ROUNDUP((T$1)/10,0)*10,[1]Hugst!$R$4:$W$4,0))))</f>
        <v>#REF!</v>
      </c>
      <c r="U174" s="168" t="e">
        <f ca="1">IF($C174-U$1&lt;År1,0,T173*(1-VLOOKUP($A174,[1]Hugst!$R$5:$W$9,MATCH(ROUNDUP((U$1)/10,0)*10,[1]Hugst!$R$4:$W$4,0))))</f>
        <v>#REF!</v>
      </c>
      <c r="V174" s="168" t="e">
        <f ca="1">IF($C174-V$1&lt;År1,0,U173*(1-VLOOKUP($A174,[1]Hugst!$R$5:$W$9,MATCH(ROUNDUP((V$1)/10,0)*10,[1]Hugst!$R$4:$W$4,0))))</f>
        <v>#REF!</v>
      </c>
      <c r="W174" s="168" t="e">
        <f ca="1">IF($C174-W$1&lt;År1,0,V173*(1-VLOOKUP($A174,[1]Hugst!$R$5:$W$9,MATCH(ROUNDUP((W$1)/10,0)*10,[1]Hugst!$R$4:$W$4,0))))</f>
        <v>#REF!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8" t="e">
        <f t="shared" ca="1" si="3"/>
        <v>#REF!</v>
      </c>
      <c r="F175" s="168" t="e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#REF!</v>
      </c>
      <c r="G175" s="168" t="e">
        <f ca="1">IF($C175-G$1&lt;År1,0,F174*(1-VLOOKUP($A175,[1]Hugst!$R$5:$W$9,MATCH(ROUNDUP((G$1)/10,0)*10,[1]Hugst!$R$4:$W$4,0))))</f>
        <v>#REF!</v>
      </c>
      <c r="H175" s="168" t="e">
        <f ca="1">IF($C175-H$1&lt;År1,0,G174*(1-VLOOKUP($A175,[1]Hugst!$R$5:$W$9,MATCH(ROUNDUP((H$1)/10,0)*10,[1]Hugst!$R$4:$W$4,0))))</f>
        <v>#REF!</v>
      </c>
      <c r="I175" s="168" t="e">
        <f ca="1">IF($C175-I$1&lt;År1,0,H174*(1-VLOOKUP($A175,[1]Hugst!$R$5:$W$9,MATCH(ROUNDUP((I$1)/10,0)*10,[1]Hugst!$R$4:$W$4,0))))</f>
        <v>#REF!</v>
      </c>
      <c r="J175" s="168" t="e">
        <f ca="1">IF($C175-J$1&lt;År1,0,I174*(1-VLOOKUP($A175,[1]Hugst!$R$5:$W$9,MATCH(ROUNDUP((J$1)/10,0)*10,[1]Hugst!$R$4:$W$4,0))))</f>
        <v>#REF!</v>
      </c>
      <c r="K175" s="168" t="e">
        <f ca="1">IF($C175-K$1&lt;År1,0,J174*(1-VLOOKUP($A175,[1]Hugst!$R$5:$W$9,MATCH(ROUNDUP((K$1)/10,0)*10,[1]Hugst!$R$4:$W$4,0))))</f>
        <v>#REF!</v>
      </c>
      <c r="L175" s="168" t="e">
        <f ca="1">IF($C175-L$1&lt;År1,0,K174*(1-VLOOKUP($A175,[1]Hugst!$R$5:$W$9,MATCH(ROUNDUP((L$1)/10,0)*10,[1]Hugst!$R$4:$W$4,0))))</f>
        <v>#REF!</v>
      </c>
      <c r="M175" s="168" t="e">
        <f ca="1">IF($C175-M$1&lt;År1,0,L174*(1-VLOOKUP($A175,[1]Hugst!$R$5:$W$9,MATCH(ROUNDUP((M$1)/10,0)*10,[1]Hugst!$R$4:$W$4,0))))</f>
        <v>#REF!</v>
      </c>
      <c r="N175" s="168" t="e">
        <f ca="1">IF($C175-N$1&lt;År1,0,M174*(1-VLOOKUP($A175,[1]Hugst!$R$5:$W$9,MATCH(ROUNDUP((N$1)/10,0)*10,[1]Hugst!$R$4:$W$4,0))))</f>
        <v>#REF!</v>
      </c>
      <c r="O175" s="168" t="e">
        <f ca="1">IF($C175-O$1&lt;År1,0,N174*(1-VLOOKUP($A175,[1]Hugst!$R$5:$W$9,MATCH(ROUNDUP((O$1)/10,0)*10,[1]Hugst!$R$4:$W$4,0))))</f>
        <v>#REF!</v>
      </c>
      <c r="P175" s="168" t="e">
        <f ca="1">IF($C175-P$1&lt;År1,0,O174*(1-VLOOKUP($A175,[1]Hugst!$R$5:$W$9,MATCH(ROUNDUP((P$1)/10,0)*10,[1]Hugst!$R$4:$W$4,0))))</f>
        <v>#REF!</v>
      </c>
      <c r="Q175" s="168" t="e">
        <f ca="1">IF($C175-Q$1&lt;År1,0,P174*(1-VLOOKUP($A175,[1]Hugst!$R$5:$W$9,MATCH(ROUNDUP((Q$1)/10,0)*10,[1]Hugst!$R$4:$W$4,0))))</f>
        <v>#REF!</v>
      </c>
      <c r="R175" s="168" t="e">
        <f ca="1">IF($C175-R$1&lt;År1,0,Q174*(1-VLOOKUP($A175,[1]Hugst!$R$5:$W$9,MATCH(ROUNDUP((R$1)/10,0)*10,[1]Hugst!$R$4:$W$4,0))))</f>
        <v>#REF!</v>
      </c>
      <c r="S175" s="168" t="e">
        <f ca="1">IF($C175-S$1&lt;År1,0,R174*(1-VLOOKUP($A175,[1]Hugst!$R$5:$W$9,MATCH(ROUNDUP((S$1)/10,0)*10,[1]Hugst!$R$4:$W$4,0))))</f>
        <v>#REF!</v>
      </c>
      <c r="T175" s="168" t="e">
        <f ca="1">IF($C175-T$1&lt;År1,0,S174*(1-VLOOKUP($A175,[1]Hugst!$R$5:$W$9,MATCH(ROUNDUP((T$1)/10,0)*10,[1]Hugst!$R$4:$W$4,0))))</f>
        <v>#REF!</v>
      </c>
      <c r="U175" s="168" t="e">
        <f ca="1">IF($C175-U$1&lt;År1,0,T174*(1-VLOOKUP($A175,[1]Hugst!$R$5:$W$9,MATCH(ROUNDUP((U$1)/10,0)*10,[1]Hugst!$R$4:$W$4,0))))</f>
        <v>#REF!</v>
      </c>
      <c r="V175" s="168" t="e">
        <f ca="1">IF($C175-V$1&lt;År1,0,U174*(1-VLOOKUP($A175,[1]Hugst!$R$5:$W$9,MATCH(ROUNDUP((V$1)/10,0)*10,[1]Hugst!$R$4:$W$4,0))))</f>
        <v>#REF!</v>
      </c>
      <c r="W175" s="168" t="e">
        <f ca="1">IF($C175-W$1&lt;År1,0,V174*(1-VLOOKUP($A175,[1]Hugst!$R$5:$W$9,MATCH(ROUNDUP((W$1)/10,0)*10,[1]Hugst!$R$4:$W$4,0))))</f>
        <v>#REF!</v>
      </c>
      <c r="X175" s="168" t="e">
        <f ca="1">IF($C175-X$1&lt;År1,0,W174*(1-VLOOKUP($A175,[1]Hugst!$R$5:$W$9,MATCH(ROUNDUP((X$1)/10,0)*10,[1]Hugst!$R$4:$W$4,0))))</f>
        <v>#REF!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8" t="e">
        <f t="shared" ca="1" si="3"/>
        <v>#REF!</v>
      </c>
      <c r="F176" s="168" t="e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#REF!</v>
      </c>
      <c r="G176" s="168" t="e">
        <f ca="1">IF($C176-G$1&lt;År1,0,F175*(1-VLOOKUP($A176,[1]Hugst!$R$5:$W$9,MATCH(ROUNDUP((G$1)/10,0)*10,[1]Hugst!$R$4:$W$4,0))))</f>
        <v>#REF!</v>
      </c>
      <c r="H176" s="168" t="e">
        <f ca="1">IF($C176-H$1&lt;År1,0,G175*(1-VLOOKUP($A176,[1]Hugst!$R$5:$W$9,MATCH(ROUNDUP((H$1)/10,0)*10,[1]Hugst!$R$4:$W$4,0))))</f>
        <v>#REF!</v>
      </c>
      <c r="I176" s="168" t="e">
        <f ca="1">IF($C176-I$1&lt;År1,0,H175*(1-VLOOKUP($A176,[1]Hugst!$R$5:$W$9,MATCH(ROUNDUP((I$1)/10,0)*10,[1]Hugst!$R$4:$W$4,0))))</f>
        <v>#REF!</v>
      </c>
      <c r="J176" s="168" t="e">
        <f ca="1">IF($C176-J$1&lt;År1,0,I175*(1-VLOOKUP($A176,[1]Hugst!$R$5:$W$9,MATCH(ROUNDUP((J$1)/10,0)*10,[1]Hugst!$R$4:$W$4,0))))</f>
        <v>#REF!</v>
      </c>
      <c r="K176" s="168" t="e">
        <f ca="1">IF($C176-K$1&lt;År1,0,J175*(1-VLOOKUP($A176,[1]Hugst!$R$5:$W$9,MATCH(ROUNDUP((K$1)/10,0)*10,[1]Hugst!$R$4:$W$4,0))))</f>
        <v>#REF!</v>
      </c>
      <c r="L176" s="168" t="e">
        <f ca="1">IF($C176-L$1&lt;År1,0,K175*(1-VLOOKUP($A176,[1]Hugst!$R$5:$W$9,MATCH(ROUNDUP((L$1)/10,0)*10,[1]Hugst!$R$4:$W$4,0))))</f>
        <v>#REF!</v>
      </c>
      <c r="M176" s="168" t="e">
        <f ca="1">IF($C176-M$1&lt;År1,0,L175*(1-VLOOKUP($A176,[1]Hugst!$R$5:$W$9,MATCH(ROUNDUP((M$1)/10,0)*10,[1]Hugst!$R$4:$W$4,0))))</f>
        <v>#REF!</v>
      </c>
      <c r="N176" s="168" t="e">
        <f ca="1">IF($C176-N$1&lt;År1,0,M175*(1-VLOOKUP($A176,[1]Hugst!$R$5:$W$9,MATCH(ROUNDUP((N$1)/10,0)*10,[1]Hugst!$R$4:$W$4,0))))</f>
        <v>#REF!</v>
      </c>
      <c r="O176" s="168" t="e">
        <f ca="1">IF($C176-O$1&lt;År1,0,N175*(1-VLOOKUP($A176,[1]Hugst!$R$5:$W$9,MATCH(ROUNDUP((O$1)/10,0)*10,[1]Hugst!$R$4:$W$4,0))))</f>
        <v>#REF!</v>
      </c>
      <c r="P176" s="168" t="e">
        <f ca="1">IF($C176-P$1&lt;År1,0,O175*(1-VLOOKUP($A176,[1]Hugst!$R$5:$W$9,MATCH(ROUNDUP((P$1)/10,0)*10,[1]Hugst!$R$4:$W$4,0))))</f>
        <v>#REF!</v>
      </c>
      <c r="Q176" s="168" t="e">
        <f ca="1">IF($C176-Q$1&lt;År1,0,P175*(1-VLOOKUP($A176,[1]Hugst!$R$5:$W$9,MATCH(ROUNDUP((Q$1)/10,0)*10,[1]Hugst!$R$4:$W$4,0))))</f>
        <v>#REF!</v>
      </c>
      <c r="R176" s="168" t="e">
        <f ca="1">IF($C176-R$1&lt;År1,0,Q175*(1-VLOOKUP($A176,[1]Hugst!$R$5:$W$9,MATCH(ROUNDUP((R$1)/10,0)*10,[1]Hugst!$R$4:$W$4,0))))</f>
        <v>#REF!</v>
      </c>
      <c r="S176" s="168" t="e">
        <f ca="1">IF($C176-S$1&lt;År1,0,R175*(1-VLOOKUP($A176,[1]Hugst!$R$5:$W$9,MATCH(ROUNDUP((S$1)/10,0)*10,[1]Hugst!$R$4:$W$4,0))))</f>
        <v>#REF!</v>
      </c>
      <c r="T176" s="168" t="e">
        <f ca="1">IF($C176-T$1&lt;År1,0,S175*(1-VLOOKUP($A176,[1]Hugst!$R$5:$W$9,MATCH(ROUNDUP((T$1)/10,0)*10,[1]Hugst!$R$4:$W$4,0))))</f>
        <v>#REF!</v>
      </c>
      <c r="U176" s="168" t="e">
        <f ca="1">IF($C176-U$1&lt;År1,0,T175*(1-VLOOKUP($A176,[1]Hugst!$R$5:$W$9,MATCH(ROUNDUP((U$1)/10,0)*10,[1]Hugst!$R$4:$W$4,0))))</f>
        <v>#REF!</v>
      </c>
      <c r="V176" s="168" t="e">
        <f ca="1">IF($C176-V$1&lt;År1,0,U175*(1-VLOOKUP($A176,[1]Hugst!$R$5:$W$9,MATCH(ROUNDUP((V$1)/10,0)*10,[1]Hugst!$R$4:$W$4,0))))</f>
        <v>#REF!</v>
      </c>
      <c r="W176" s="168" t="e">
        <f ca="1">IF($C176-W$1&lt;År1,0,V175*(1-VLOOKUP($A176,[1]Hugst!$R$5:$W$9,MATCH(ROUNDUP((W$1)/10,0)*10,[1]Hugst!$R$4:$W$4,0))))</f>
        <v>#REF!</v>
      </c>
      <c r="X176" s="168" t="e">
        <f ca="1">IF($C176-X$1&lt;År1,0,W175*(1-VLOOKUP($A176,[1]Hugst!$R$5:$W$9,MATCH(ROUNDUP((X$1)/10,0)*10,[1]Hugst!$R$4:$W$4,0))))</f>
        <v>#REF!</v>
      </c>
      <c r="Y176" s="168" t="e">
        <f ca="1">IF($C176-Y$1&lt;År1,0,X175*(1-VLOOKUP($A176,[1]Hugst!$R$5:$W$9,MATCH(ROUNDUP((Y$1)/10,0)*10,[1]Hugst!$R$4:$W$4,0))))</f>
        <v>#REF!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8" t="e">
        <f t="shared" ca="1" si="3"/>
        <v>#REF!</v>
      </c>
      <c r="F177" s="168" t="e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#REF!</v>
      </c>
      <c r="G177" s="168" t="e">
        <f ca="1">IF($C177-G$1&lt;År1,0,F176*(1-VLOOKUP($A177,[1]Hugst!$R$5:$W$9,MATCH(ROUNDUP((G$1)/10,0)*10,[1]Hugst!$R$4:$W$4,0))))</f>
        <v>#REF!</v>
      </c>
      <c r="H177" s="168" t="e">
        <f ca="1">IF($C177-H$1&lt;År1,0,G176*(1-VLOOKUP($A177,[1]Hugst!$R$5:$W$9,MATCH(ROUNDUP((H$1)/10,0)*10,[1]Hugst!$R$4:$W$4,0))))</f>
        <v>#REF!</v>
      </c>
      <c r="I177" s="168" t="e">
        <f ca="1">IF($C177-I$1&lt;År1,0,H176*(1-VLOOKUP($A177,[1]Hugst!$R$5:$W$9,MATCH(ROUNDUP((I$1)/10,0)*10,[1]Hugst!$R$4:$W$4,0))))</f>
        <v>#REF!</v>
      </c>
      <c r="J177" s="168" t="e">
        <f ca="1">IF($C177-J$1&lt;År1,0,I176*(1-VLOOKUP($A177,[1]Hugst!$R$5:$W$9,MATCH(ROUNDUP((J$1)/10,0)*10,[1]Hugst!$R$4:$W$4,0))))</f>
        <v>#REF!</v>
      </c>
      <c r="K177" s="168" t="e">
        <f ca="1">IF($C177-K$1&lt;År1,0,J176*(1-VLOOKUP($A177,[1]Hugst!$R$5:$W$9,MATCH(ROUNDUP((K$1)/10,0)*10,[1]Hugst!$R$4:$W$4,0))))</f>
        <v>#REF!</v>
      </c>
      <c r="L177" s="168" t="e">
        <f ca="1">IF($C177-L$1&lt;År1,0,K176*(1-VLOOKUP($A177,[1]Hugst!$R$5:$W$9,MATCH(ROUNDUP((L$1)/10,0)*10,[1]Hugst!$R$4:$W$4,0))))</f>
        <v>#REF!</v>
      </c>
      <c r="M177" s="168" t="e">
        <f ca="1">IF($C177-M$1&lt;År1,0,L176*(1-VLOOKUP($A177,[1]Hugst!$R$5:$W$9,MATCH(ROUNDUP((M$1)/10,0)*10,[1]Hugst!$R$4:$W$4,0))))</f>
        <v>#REF!</v>
      </c>
      <c r="N177" s="168" t="e">
        <f ca="1">IF($C177-N$1&lt;År1,0,M176*(1-VLOOKUP($A177,[1]Hugst!$R$5:$W$9,MATCH(ROUNDUP((N$1)/10,0)*10,[1]Hugst!$R$4:$W$4,0))))</f>
        <v>#REF!</v>
      </c>
      <c r="O177" s="168" t="e">
        <f ca="1">IF($C177-O$1&lt;År1,0,N176*(1-VLOOKUP($A177,[1]Hugst!$R$5:$W$9,MATCH(ROUNDUP((O$1)/10,0)*10,[1]Hugst!$R$4:$W$4,0))))</f>
        <v>#REF!</v>
      </c>
      <c r="P177" s="168" t="e">
        <f ca="1">IF($C177-P$1&lt;År1,0,O176*(1-VLOOKUP($A177,[1]Hugst!$R$5:$W$9,MATCH(ROUNDUP((P$1)/10,0)*10,[1]Hugst!$R$4:$W$4,0))))</f>
        <v>#REF!</v>
      </c>
      <c r="Q177" s="168" t="e">
        <f ca="1">IF($C177-Q$1&lt;År1,0,P176*(1-VLOOKUP($A177,[1]Hugst!$R$5:$W$9,MATCH(ROUNDUP((Q$1)/10,0)*10,[1]Hugst!$R$4:$W$4,0))))</f>
        <v>#REF!</v>
      </c>
      <c r="R177" s="168" t="e">
        <f ca="1">IF($C177-R$1&lt;År1,0,Q176*(1-VLOOKUP($A177,[1]Hugst!$R$5:$W$9,MATCH(ROUNDUP((R$1)/10,0)*10,[1]Hugst!$R$4:$W$4,0))))</f>
        <v>#REF!</v>
      </c>
      <c r="S177" s="168" t="e">
        <f ca="1">IF($C177-S$1&lt;År1,0,R176*(1-VLOOKUP($A177,[1]Hugst!$R$5:$W$9,MATCH(ROUNDUP((S$1)/10,0)*10,[1]Hugst!$R$4:$W$4,0))))</f>
        <v>#REF!</v>
      </c>
      <c r="T177" s="168" t="e">
        <f ca="1">IF($C177-T$1&lt;År1,0,S176*(1-VLOOKUP($A177,[1]Hugst!$R$5:$W$9,MATCH(ROUNDUP((T$1)/10,0)*10,[1]Hugst!$R$4:$W$4,0))))</f>
        <v>#REF!</v>
      </c>
      <c r="U177" s="168" t="e">
        <f ca="1">IF($C177-U$1&lt;År1,0,T176*(1-VLOOKUP($A177,[1]Hugst!$R$5:$W$9,MATCH(ROUNDUP((U$1)/10,0)*10,[1]Hugst!$R$4:$W$4,0))))</f>
        <v>#REF!</v>
      </c>
      <c r="V177" s="168" t="e">
        <f ca="1">IF($C177-V$1&lt;År1,0,U176*(1-VLOOKUP($A177,[1]Hugst!$R$5:$W$9,MATCH(ROUNDUP((V$1)/10,0)*10,[1]Hugst!$R$4:$W$4,0))))</f>
        <v>#REF!</v>
      </c>
      <c r="W177" s="168" t="e">
        <f ca="1">IF($C177-W$1&lt;År1,0,V176*(1-VLOOKUP($A177,[1]Hugst!$R$5:$W$9,MATCH(ROUNDUP((W$1)/10,0)*10,[1]Hugst!$R$4:$W$4,0))))</f>
        <v>#REF!</v>
      </c>
      <c r="X177" s="168" t="e">
        <f ca="1">IF($C177-X$1&lt;År1,0,W176*(1-VLOOKUP($A177,[1]Hugst!$R$5:$W$9,MATCH(ROUNDUP((X$1)/10,0)*10,[1]Hugst!$R$4:$W$4,0))))</f>
        <v>#REF!</v>
      </c>
      <c r="Y177" s="168" t="e">
        <f ca="1">IF($C177-Y$1&lt;År1,0,X176*(1-VLOOKUP($A177,[1]Hugst!$R$5:$W$9,MATCH(ROUNDUP((Y$1)/10,0)*10,[1]Hugst!$R$4:$W$4,0))))</f>
        <v>#REF!</v>
      </c>
      <c r="Z177" s="168" t="e">
        <f ca="1">IF($C177-Z$1&lt;År1,0,Y176*(1-VLOOKUP($A177,[1]Hugst!$R$5:$W$9,MATCH(ROUNDUP((Z$1)/10,0)*10,[1]Hugst!$R$4:$W$4,0))))</f>
        <v>#REF!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8" t="e">
        <f t="shared" ca="1" si="3"/>
        <v>#REF!</v>
      </c>
      <c r="F178" s="168" t="e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#REF!</v>
      </c>
      <c r="G178" s="168" t="e">
        <f ca="1">IF($C178-G$1&lt;År1,0,F177*(1-VLOOKUP($A178,[1]Hugst!$R$5:$W$9,MATCH(ROUNDUP((G$1)/10,0)*10,[1]Hugst!$R$4:$W$4,0))))</f>
        <v>#REF!</v>
      </c>
      <c r="H178" s="168" t="e">
        <f ca="1">IF($C178-H$1&lt;År1,0,G177*(1-VLOOKUP($A178,[1]Hugst!$R$5:$W$9,MATCH(ROUNDUP((H$1)/10,0)*10,[1]Hugst!$R$4:$W$4,0))))</f>
        <v>#REF!</v>
      </c>
      <c r="I178" s="168" t="e">
        <f ca="1">IF($C178-I$1&lt;År1,0,H177*(1-VLOOKUP($A178,[1]Hugst!$R$5:$W$9,MATCH(ROUNDUP((I$1)/10,0)*10,[1]Hugst!$R$4:$W$4,0))))</f>
        <v>#REF!</v>
      </c>
      <c r="J178" s="168" t="e">
        <f ca="1">IF($C178-J$1&lt;År1,0,I177*(1-VLOOKUP($A178,[1]Hugst!$R$5:$W$9,MATCH(ROUNDUP((J$1)/10,0)*10,[1]Hugst!$R$4:$W$4,0))))</f>
        <v>#REF!</v>
      </c>
      <c r="K178" s="168" t="e">
        <f ca="1">IF($C178-K$1&lt;År1,0,J177*(1-VLOOKUP($A178,[1]Hugst!$R$5:$W$9,MATCH(ROUNDUP((K$1)/10,0)*10,[1]Hugst!$R$4:$W$4,0))))</f>
        <v>#REF!</v>
      </c>
      <c r="L178" s="168" t="e">
        <f ca="1">IF($C178-L$1&lt;År1,0,K177*(1-VLOOKUP($A178,[1]Hugst!$R$5:$W$9,MATCH(ROUNDUP((L$1)/10,0)*10,[1]Hugst!$R$4:$W$4,0))))</f>
        <v>#REF!</v>
      </c>
      <c r="M178" s="168" t="e">
        <f ca="1">IF($C178-M$1&lt;År1,0,L177*(1-VLOOKUP($A178,[1]Hugst!$R$5:$W$9,MATCH(ROUNDUP((M$1)/10,0)*10,[1]Hugst!$R$4:$W$4,0))))</f>
        <v>#REF!</v>
      </c>
      <c r="N178" s="168" t="e">
        <f ca="1">IF($C178-N$1&lt;År1,0,M177*(1-VLOOKUP($A178,[1]Hugst!$R$5:$W$9,MATCH(ROUNDUP((N$1)/10,0)*10,[1]Hugst!$R$4:$W$4,0))))</f>
        <v>#REF!</v>
      </c>
      <c r="O178" s="168" t="e">
        <f ca="1">IF($C178-O$1&lt;År1,0,N177*(1-VLOOKUP($A178,[1]Hugst!$R$5:$W$9,MATCH(ROUNDUP((O$1)/10,0)*10,[1]Hugst!$R$4:$W$4,0))))</f>
        <v>#REF!</v>
      </c>
      <c r="P178" s="168" t="e">
        <f ca="1">IF($C178-P$1&lt;År1,0,O177*(1-VLOOKUP($A178,[1]Hugst!$R$5:$W$9,MATCH(ROUNDUP((P$1)/10,0)*10,[1]Hugst!$R$4:$W$4,0))))</f>
        <v>#REF!</v>
      </c>
      <c r="Q178" s="168" t="e">
        <f ca="1">IF($C178-Q$1&lt;År1,0,P177*(1-VLOOKUP($A178,[1]Hugst!$R$5:$W$9,MATCH(ROUNDUP((Q$1)/10,0)*10,[1]Hugst!$R$4:$W$4,0))))</f>
        <v>#REF!</v>
      </c>
      <c r="R178" s="168" t="e">
        <f ca="1">IF($C178-R$1&lt;År1,0,Q177*(1-VLOOKUP($A178,[1]Hugst!$R$5:$W$9,MATCH(ROUNDUP((R$1)/10,0)*10,[1]Hugst!$R$4:$W$4,0))))</f>
        <v>#REF!</v>
      </c>
      <c r="S178" s="168" t="e">
        <f ca="1">IF($C178-S$1&lt;År1,0,R177*(1-VLOOKUP($A178,[1]Hugst!$R$5:$W$9,MATCH(ROUNDUP((S$1)/10,0)*10,[1]Hugst!$R$4:$W$4,0))))</f>
        <v>#REF!</v>
      </c>
      <c r="T178" s="168" t="e">
        <f ca="1">IF($C178-T$1&lt;År1,0,S177*(1-VLOOKUP($A178,[1]Hugst!$R$5:$W$9,MATCH(ROUNDUP((T$1)/10,0)*10,[1]Hugst!$R$4:$W$4,0))))</f>
        <v>#REF!</v>
      </c>
      <c r="U178" s="168" t="e">
        <f ca="1">IF($C178-U$1&lt;År1,0,T177*(1-VLOOKUP($A178,[1]Hugst!$R$5:$W$9,MATCH(ROUNDUP((U$1)/10,0)*10,[1]Hugst!$R$4:$W$4,0))))</f>
        <v>#REF!</v>
      </c>
      <c r="V178" s="168" t="e">
        <f ca="1">IF($C178-V$1&lt;År1,0,U177*(1-VLOOKUP($A178,[1]Hugst!$R$5:$W$9,MATCH(ROUNDUP((V$1)/10,0)*10,[1]Hugst!$R$4:$W$4,0))))</f>
        <v>#REF!</v>
      </c>
      <c r="W178" s="168" t="e">
        <f ca="1">IF($C178-W$1&lt;År1,0,V177*(1-VLOOKUP($A178,[1]Hugst!$R$5:$W$9,MATCH(ROUNDUP((W$1)/10,0)*10,[1]Hugst!$R$4:$W$4,0))))</f>
        <v>#REF!</v>
      </c>
      <c r="X178" s="168" t="e">
        <f ca="1">IF($C178-X$1&lt;År1,0,W177*(1-VLOOKUP($A178,[1]Hugst!$R$5:$W$9,MATCH(ROUNDUP((X$1)/10,0)*10,[1]Hugst!$R$4:$W$4,0))))</f>
        <v>#REF!</v>
      </c>
      <c r="Y178" s="168" t="e">
        <f ca="1">IF($C178-Y$1&lt;År1,0,X177*(1-VLOOKUP($A178,[1]Hugst!$R$5:$W$9,MATCH(ROUNDUP((Y$1)/10,0)*10,[1]Hugst!$R$4:$W$4,0))))</f>
        <v>#REF!</v>
      </c>
      <c r="Z178" s="168" t="e">
        <f ca="1">IF($C178-Z$1&lt;År1,0,Y177*(1-VLOOKUP($A178,[1]Hugst!$R$5:$W$9,MATCH(ROUNDUP((Z$1)/10,0)*10,[1]Hugst!$R$4:$W$4,0))))</f>
        <v>#REF!</v>
      </c>
      <c r="AA178" s="168" t="e">
        <f ca="1">IF($C178-AA$1&lt;År1,0,Z177*(1-VLOOKUP($A178,[1]Hugst!$R$5:$W$9,MATCH(ROUNDUP((AA$1)/10,0)*10,[1]Hugst!$R$4:$W$4,0))))</f>
        <v>#REF!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8" t="e">
        <f t="shared" ca="1" si="3"/>
        <v>#REF!</v>
      </c>
      <c r="F179" s="168" t="e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#REF!</v>
      </c>
      <c r="G179" s="168" t="e">
        <f ca="1">IF($C179-G$1&lt;År1,0,F178*(1-VLOOKUP($A179,[1]Hugst!$R$5:$W$9,MATCH(ROUNDUP((G$1)/10,0)*10,[1]Hugst!$R$4:$W$4,0))))</f>
        <v>#REF!</v>
      </c>
      <c r="H179" s="168" t="e">
        <f ca="1">IF($C179-H$1&lt;År1,0,G178*(1-VLOOKUP($A179,[1]Hugst!$R$5:$W$9,MATCH(ROUNDUP((H$1)/10,0)*10,[1]Hugst!$R$4:$W$4,0))))</f>
        <v>#REF!</v>
      </c>
      <c r="I179" s="168" t="e">
        <f ca="1">IF($C179-I$1&lt;År1,0,H178*(1-VLOOKUP($A179,[1]Hugst!$R$5:$W$9,MATCH(ROUNDUP((I$1)/10,0)*10,[1]Hugst!$R$4:$W$4,0))))</f>
        <v>#REF!</v>
      </c>
      <c r="J179" s="168" t="e">
        <f ca="1">IF($C179-J$1&lt;År1,0,I178*(1-VLOOKUP($A179,[1]Hugst!$R$5:$W$9,MATCH(ROUNDUP((J$1)/10,0)*10,[1]Hugst!$R$4:$W$4,0))))</f>
        <v>#REF!</v>
      </c>
      <c r="K179" s="168" t="e">
        <f ca="1">IF($C179-K$1&lt;År1,0,J178*(1-VLOOKUP($A179,[1]Hugst!$R$5:$W$9,MATCH(ROUNDUP((K$1)/10,0)*10,[1]Hugst!$R$4:$W$4,0))))</f>
        <v>#REF!</v>
      </c>
      <c r="L179" s="168" t="e">
        <f ca="1">IF($C179-L$1&lt;År1,0,K178*(1-VLOOKUP($A179,[1]Hugst!$R$5:$W$9,MATCH(ROUNDUP((L$1)/10,0)*10,[1]Hugst!$R$4:$W$4,0))))</f>
        <v>#REF!</v>
      </c>
      <c r="M179" s="168" t="e">
        <f ca="1">IF($C179-M$1&lt;År1,0,L178*(1-VLOOKUP($A179,[1]Hugst!$R$5:$W$9,MATCH(ROUNDUP((M$1)/10,0)*10,[1]Hugst!$R$4:$W$4,0))))</f>
        <v>#REF!</v>
      </c>
      <c r="N179" s="168" t="e">
        <f ca="1">IF($C179-N$1&lt;År1,0,M178*(1-VLOOKUP($A179,[1]Hugst!$R$5:$W$9,MATCH(ROUNDUP((N$1)/10,0)*10,[1]Hugst!$R$4:$W$4,0))))</f>
        <v>#REF!</v>
      </c>
      <c r="O179" s="168" t="e">
        <f ca="1">IF($C179-O$1&lt;År1,0,N178*(1-VLOOKUP($A179,[1]Hugst!$R$5:$W$9,MATCH(ROUNDUP((O$1)/10,0)*10,[1]Hugst!$R$4:$W$4,0))))</f>
        <v>#REF!</v>
      </c>
      <c r="P179" s="168" t="e">
        <f ca="1">IF($C179-P$1&lt;År1,0,O178*(1-VLOOKUP($A179,[1]Hugst!$R$5:$W$9,MATCH(ROUNDUP((P$1)/10,0)*10,[1]Hugst!$R$4:$W$4,0))))</f>
        <v>#REF!</v>
      </c>
      <c r="Q179" s="168" t="e">
        <f ca="1">IF($C179-Q$1&lt;År1,0,P178*(1-VLOOKUP($A179,[1]Hugst!$R$5:$W$9,MATCH(ROUNDUP((Q$1)/10,0)*10,[1]Hugst!$R$4:$W$4,0))))</f>
        <v>#REF!</v>
      </c>
      <c r="R179" s="168" t="e">
        <f ca="1">IF($C179-R$1&lt;År1,0,Q178*(1-VLOOKUP($A179,[1]Hugst!$R$5:$W$9,MATCH(ROUNDUP((R$1)/10,0)*10,[1]Hugst!$R$4:$W$4,0))))</f>
        <v>#REF!</v>
      </c>
      <c r="S179" s="168" t="e">
        <f ca="1">IF($C179-S$1&lt;År1,0,R178*(1-VLOOKUP($A179,[1]Hugst!$R$5:$W$9,MATCH(ROUNDUP((S$1)/10,0)*10,[1]Hugst!$R$4:$W$4,0))))</f>
        <v>#REF!</v>
      </c>
      <c r="T179" s="168" t="e">
        <f ca="1">IF($C179-T$1&lt;År1,0,S178*(1-VLOOKUP($A179,[1]Hugst!$R$5:$W$9,MATCH(ROUNDUP((T$1)/10,0)*10,[1]Hugst!$R$4:$W$4,0))))</f>
        <v>#REF!</v>
      </c>
      <c r="U179" s="168" t="e">
        <f ca="1">IF($C179-U$1&lt;År1,0,T178*(1-VLOOKUP($A179,[1]Hugst!$R$5:$W$9,MATCH(ROUNDUP((U$1)/10,0)*10,[1]Hugst!$R$4:$W$4,0))))</f>
        <v>#REF!</v>
      </c>
      <c r="V179" s="168" t="e">
        <f ca="1">IF($C179-V$1&lt;År1,0,U178*(1-VLOOKUP($A179,[1]Hugst!$R$5:$W$9,MATCH(ROUNDUP((V$1)/10,0)*10,[1]Hugst!$R$4:$W$4,0))))</f>
        <v>#REF!</v>
      </c>
      <c r="W179" s="168" t="e">
        <f ca="1">IF($C179-W$1&lt;År1,0,V178*(1-VLOOKUP($A179,[1]Hugst!$R$5:$W$9,MATCH(ROUNDUP((W$1)/10,0)*10,[1]Hugst!$R$4:$W$4,0))))</f>
        <v>#REF!</v>
      </c>
      <c r="X179" s="168" t="e">
        <f ca="1">IF($C179-X$1&lt;År1,0,W178*(1-VLOOKUP($A179,[1]Hugst!$R$5:$W$9,MATCH(ROUNDUP((X$1)/10,0)*10,[1]Hugst!$R$4:$W$4,0))))</f>
        <v>#REF!</v>
      </c>
      <c r="Y179" s="168" t="e">
        <f ca="1">IF($C179-Y$1&lt;År1,0,X178*(1-VLOOKUP($A179,[1]Hugst!$R$5:$W$9,MATCH(ROUNDUP((Y$1)/10,0)*10,[1]Hugst!$R$4:$W$4,0))))</f>
        <v>#REF!</v>
      </c>
      <c r="Z179" s="168" t="e">
        <f ca="1">IF($C179-Z$1&lt;År1,0,Y178*(1-VLOOKUP($A179,[1]Hugst!$R$5:$W$9,MATCH(ROUNDUP((Z$1)/10,0)*10,[1]Hugst!$R$4:$W$4,0))))</f>
        <v>#REF!</v>
      </c>
      <c r="AA179" s="168" t="e">
        <f ca="1">IF($C179-AA$1&lt;År1,0,Z178*(1-VLOOKUP($A179,[1]Hugst!$R$5:$W$9,MATCH(ROUNDUP((AA$1)/10,0)*10,[1]Hugst!$R$4:$W$4,0))))</f>
        <v>#REF!</v>
      </c>
      <c r="AB179" s="168" t="e">
        <f ca="1">IF($C179-AB$1&lt;År1,0,AA178*(1-VLOOKUP($A179,[1]Hugst!$R$5:$W$9,MATCH(ROUNDUP((AB$1)/10,0)*10,[1]Hugst!$R$4:$W$4,0))))</f>
        <v>#REF!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8" t="e">
        <f t="shared" ca="1" si="3"/>
        <v>#REF!</v>
      </c>
      <c r="F180" s="168" t="e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#REF!</v>
      </c>
      <c r="G180" s="168" t="e">
        <f ca="1">IF($C180-G$1&lt;År1,0,F179*(1-VLOOKUP($A180,[1]Hugst!$R$5:$W$9,MATCH(ROUNDUP((G$1)/10,0)*10,[1]Hugst!$R$4:$W$4,0))))</f>
        <v>#REF!</v>
      </c>
      <c r="H180" s="168" t="e">
        <f ca="1">IF($C180-H$1&lt;År1,0,G179*(1-VLOOKUP($A180,[1]Hugst!$R$5:$W$9,MATCH(ROUNDUP((H$1)/10,0)*10,[1]Hugst!$R$4:$W$4,0))))</f>
        <v>#REF!</v>
      </c>
      <c r="I180" s="168" t="e">
        <f ca="1">IF($C180-I$1&lt;År1,0,H179*(1-VLOOKUP($A180,[1]Hugst!$R$5:$W$9,MATCH(ROUNDUP((I$1)/10,0)*10,[1]Hugst!$R$4:$W$4,0))))</f>
        <v>#REF!</v>
      </c>
      <c r="J180" s="168" t="e">
        <f ca="1">IF($C180-J$1&lt;År1,0,I179*(1-VLOOKUP($A180,[1]Hugst!$R$5:$W$9,MATCH(ROUNDUP((J$1)/10,0)*10,[1]Hugst!$R$4:$W$4,0))))</f>
        <v>#REF!</v>
      </c>
      <c r="K180" s="168" t="e">
        <f ca="1">IF($C180-K$1&lt;År1,0,J179*(1-VLOOKUP($A180,[1]Hugst!$R$5:$W$9,MATCH(ROUNDUP((K$1)/10,0)*10,[1]Hugst!$R$4:$W$4,0))))</f>
        <v>#REF!</v>
      </c>
      <c r="L180" s="168" t="e">
        <f ca="1">IF($C180-L$1&lt;År1,0,K179*(1-VLOOKUP($A180,[1]Hugst!$R$5:$W$9,MATCH(ROUNDUP((L$1)/10,0)*10,[1]Hugst!$R$4:$W$4,0))))</f>
        <v>#REF!</v>
      </c>
      <c r="M180" s="168" t="e">
        <f ca="1">IF($C180-M$1&lt;År1,0,L179*(1-VLOOKUP($A180,[1]Hugst!$R$5:$W$9,MATCH(ROUNDUP((M$1)/10,0)*10,[1]Hugst!$R$4:$W$4,0))))</f>
        <v>#REF!</v>
      </c>
      <c r="N180" s="168" t="e">
        <f ca="1">IF($C180-N$1&lt;År1,0,M179*(1-VLOOKUP($A180,[1]Hugst!$R$5:$W$9,MATCH(ROUNDUP((N$1)/10,0)*10,[1]Hugst!$R$4:$W$4,0))))</f>
        <v>#REF!</v>
      </c>
      <c r="O180" s="168" t="e">
        <f ca="1">IF($C180-O$1&lt;År1,0,N179*(1-VLOOKUP($A180,[1]Hugst!$R$5:$W$9,MATCH(ROUNDUP((O$1)/10,0)*10,[1]Hugst!$R$4:$W$4,0))))</f>
        <v>#REF!</v>
      </c>
      <c r="P180" s="168" t="e">
        <f ca="1">IF($C180-P$1&lt;År1,0,O179*(1-VLOOKUP($A180,[1]Hugst!$R$5:$W$9,MATCH(ROUNDUP((P$1)/10,0)*10,[1]Hugst!$R$4:$W$4,0))))</f>
        <v>#REF!</v>
      </c>
      <c r="Q180" s="168" t="e">
        <f ca="1">IF($C180-Q$1&lt;År1,0,P179*(1-VLOOKUP($A180,[1]Hugst!$R$5:$W$9,MATCH(ROUNDUP((Q$1)/10,0)*10,[1]Hugst!$R$4:$W$4,0))))</f>
        <v>#REF!</v>
      </c>
      <c r="R180" s="168" t="e">
        <f ca="1">IF($C180-R$1&lt;År1,0,Q179*(1-VLOOKUP($A180,[1]Hugst!$R$5:$W$9,MATCH(ROUNDUP((R$1)/10,0)*10,[1]Hugst!$R$4:$W$4,0))))</f>
        <v>#REF!</v>
      </c>
      <c r="S180" s="168" t="e">
        <f ca="1">IF($C180-S$1&lt;År1,0,R179*(1-VLOOKUP($A180,[1]Hugst!$R$5:$W$9,MATCH(ROUNDUP((S$1)/10,0)*10,[1]Hugst!$R$4:$W$4,0))))</f>
        <v>#REF!</v>
      </c>
      <c r="T180" s="168" t="e">
        <f ca="1">IF($C180-T$1&lt;År1,0,S179*(1-VLOOKUP($A180,[1]Hugst!$R$5:$W$9,MATCH(ROUNDUP((T$1)/10,0)*10,[1]Hugst!$R$4:$W$4,0))))</f>
        <v>#REF!</v>
      </c>
      <c r="U180" s="168" t="e">
        <f ca="1">IF($C180-U$1&lt;År1,0,T179*(1-VLOOKUP($A180,[1]Hugst!$R$5:$W$9,MATCH(ROUNDUP((U$1)/10,0)*10,[1]Hugst!$R$4:$W$4,0))))</f>
        <v>#REF!</v>
      </c>
      <c r="V180" s="168" t="e">
        <f ca="1">IF($C180-V$1&lt;År1,0,U179*(1-VLOOKUP($A180,[1]Hugst!$R$5:$W$9,MATCH(ROUNDUP((V$1)/10,0)*10,[1]Hugst!$R$4:$W$4,0))))</f>
        <v>#REF!</v>
      </c>
      <c r="W180" s="168" t="e">
        <f ca="1">IF($C180-W$1&lt;År1,0,V179*(1-VLOOKUP($A180,[1]Hugst!$R$5:$W$9,MATCH(ROUNDUP((W$1)/10,0)*10,[1]Hugst!$R$4:$W$4,0))))</f>
        <v>#REF!</v>
      </c>
      <c r="X180" s="168" t="e">
        <f ca="1">IF($C180-X$1&lt;År1,0,W179*(1-VLOOKUP($A180,[1]Hugst!$R$5:$W$9,MATCH(ROUNDUP((X$1)/10,0)*10,[1]Hugst!$R$4:$W$4,0))))</f>
        <v>#REF!</v>
      </c>
      <c r="Y180" s="168" t="e">
        <f ca="1">IF($C180-Y$1&lt;År1,0,X179*(1-VLOOKUP($A180,[1]Hugst!$R$5:$W$9,MATCH(ROUNDUP((Y$1)/10,0)*10,[1]Hugst!$R$4:$W$4,0))))</f>
        <v>#REF!</v>
      </c>
      <c r="Z180" s="168" t="e">
        <f ca="1">IF($C180-Z$1&lt;År1,0,Y179*(1-VLOOKUP($A180,[1]Hugst!$R$5:$W$9,MATCH(ROUNDUP((Z$1)/10,0)*10,[1]Hugst!$R$4:$W$4,0))))</f>
        <v>#REF!</v>
      </c>
      <c r="AA180" s="168" t="e">
        <f ca="1">IF($C180-AA$1&lt;År1,0,Z179*(1-VLOOKUP($A180,[1]Hugst!$R$5:$W$9,MATCH(ROUNDUP((AA$1)/10,0)*10,[1]Hugst!$R$4:$W$4,0))))</f>
        <v>#REF!</v>
      </c>
      <c r="AB180" s="168" t="e">
        <f ca="1">IF($C180-AB$1&lt;År1,0,AA179*(1-VLOOKUP($A180,[1]Hugst!$R$5:$W$9,MATCH(ROUNDUP((AB$1)/10,0)*10,[1]Hugst!$R$4:$W$4,0))))</f>
        <v>#REF!</v>
      </c>
      <c r="AC180" s="168" t="e">
        <f ca="1">IF($C180-AC$1&lt;År1,0,AB179*(1-VLOOKUP($A180,[1]Hugst!$R$5:$W$9,MATCH(ROUNDUP((AC$1)/10,0)*10,[1]Hugst!$R$4:$W$4,0))))</f>
        <v>#REF!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8" t="e">
        <f t="shared" ca="1" si="3"/>
        <v>#REF!</v>
      </c>
      <c r="F181" s="168" t="e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#REF!</v>
      </c>
      <c r="G181" s="168" t="e">
        <f ca="1">IF($C181-G$1&lt;År1,0,F180*(1-VLOOKUP($A181,[1]Hugst!$R$5:$W$9,MATCH(ROUNDUP((G$1)/10,0)*10,[1]Hugst!$R$4:$W$4,0))))</f>
        <v>#REF!</v>
      </c>
      <c r="H181" s="168" t="e">
        <f ca="1">IF($C181-H$1&lt;År1,0,G180*(1-VLOOKUP($A181,[1]Hugst!$R$5:$W$9,MATCH(ROUNDUP((H$1)/10,0)*10,[1]Hugst!$R$4:$W$4,0))))</f>
        <v>#REF!</v>
      </c>
      <c r="I181" s="168" t="e">
        <f ca="1">IF($C181-I$1&lt;År1,0,H180*(1-VLOOKUP($A181,[1]Hugst!$R$5:$W$9,MATCH(ROUNDUP((I$1)/10,0)*10,[1]Hugst!$R$4:$W$4,0))))</f>
        <v>#REF!</v>
      </c>
      <c r="J181" s="168" t="e">
        <f ca="1">IF($C181-J$1&lt;År1,0,I180*(1-VLOOKUP($A181,[1]Hugst!$R$5:$W$9,MATCH(ROUNDUP((J$1)/10,0)*10,[1]Hugst!$R$4:$W$4,0))))</f>
        <v>#REF!</v>
      </c>
      <c r="K181" s="168" t="e">
        <f ca="1">IF($C181-K$1&lt;År1,0,J180*(1-VLOOKUP($A181,[1]Hugst!$R$5:$W$9,MATCH(ROUNDUP((K$1)/10,0)*10,[1]Hugst!$R$4:$W$4,0))))</f>
        <v>#REF!</v>
      </c>
      <c r="L181" s="168" t="e">
        <f ca="1">IF($C181-L$1&lt;År1,0,K180*(1-VLOOKUP($A181,[1]Hugst!$R$5:$W$9,MATCH(ROUNDUP((L$1)/10,0)*10,[1]Hugst!$R$4:$W$4,0))))</f>
        <v>#REF!</v>
      </c>
      <c r="M181" s="168" t="e">
        <f ca="1">IF($C181-M$1&lt;År1,0,L180*(1-VLOOKUP($A181,[1]Hugst!$R$5:$W$9,MATCH(ROUNDUP((M$1)/10,0)*10,[1]Hugst!$R$4:$W$4,0))))</f>
        <v>#REF!</v>
      </c>
      <c r="N181" s="168" t="e">
        <f ca="1">IF($C181-N$1&lt;År1,0,M180*(1-VLOOKUP($A181,[1]Hugst!$R$5:$W$9,MATCH(ROUNDUP((N$1)/10,0)*10,[1]Hugst!$R$4:$W$4,0))))</f>
        <v>#REF!</v>
      </c>
      <c r="O181" s="168" t="e">
        <f ca="1">IF($C181-O$1&lt;År1,0,N180*(1-VLOOKUP($A181,[1]Hugst!$R$5:$W$9,MATCH(ROUNDUP((O$1)/10,0)*10,[1]Hugst!$R$4:$W$4,0))))</f>
        <v>#REF!</v>
      </c>
      <c r="P181" s="168" t="e">
        <f ca="1">IF($C181-P$1&lt;År1,0,O180*(1-VLOOKUP($A181,[1]Hugst!$R$5:$W$9,MATCH(ROUNDUP((P$1)/10,0)*10,[1]Hugst!$R$4:$W$4,0))))</f>
        <v>#REF!</v>
      </c>
      <c r="Q181" s="168" t="e">
        <f ca="1">IF($C181-Q$1&lt;År1,0,P180*(1-VLOOKUP($A181,[1]Hugst!$R$5:$W$9,MATCH(ROUNDUP((Q$1)/10,0)*10,[1]Hugst!$R$4:$W$4,0))))</f>
        <v>#REF!</v>
      </c>
      <c r="R181" s="168" t="e">
        <f ca="1">IF($C181-R$1&lt;År1,0,Q180*(1-VLOOKUP($A181,[1]Hugst!$R$5:$W$9,MATCH(ROUNDUP((R$1)/10,0)*10,[1]Hugst!$R$4:$W$4,0))))</f>
        <v>#REF!</v>
      </c>
      <c r="S181" s="168" t="e">
        <f ca="1">IF($C181-S$1&lt;År1,0,R180*(1-VLOOKUP($A181,[1]Hugst!$R$5:$W$9,MATCH(ROUNDUP((S$1)/10,0)*10,[1]Hugst!$R$4:$W$4,0))))</f>
        <v>#REF!</v>
      </c>
      <c r="T181" s="168" t="e">
        <f ca="1">IF($C181-T$1&lt;År1,0,S180*(1-VLOOKUP($A181,[1]Hugst!$R$5:$W$9,MATCH(ROUNDUP((T$1)/10,0)*10,[1]Hugst!$R$4:$W$4,0))))</f>
        <v>#REF!</v>
      </c>
      <c r="U181" s="168" t="e">
        <f ca="1">IF($C181-U$1&lt;År1,0,T180*(1-VLOOKUP($A181,[1]Hugst!$R$5:$W$9,MATCH(ROUNDUP((U$1)/10,0)*10,[1]Hugst!$R$4:$W$4,0))))</f>
        <v>#REF!</v>
      </c>
      <c r="V181" s="168" t="e">
        <f ca="1">IF($C181-V$1&lt;År1,0,U180*(1-VLOOKUP($A181,[1]Hugst!$R$5:$W$9,MATCH(ROUNDUP((V$1)/10,0)*10,[1]Hugst!$R$4:$W$4,0))))</f>
        <v>#REF!</v>
      </c>
      <c r="W181" s="168" t="e">
        <f ca="1">IF($C181-W$1&lt;År1,0,V180*(1-VLOOKUP($A181,[1]Hugst!$R$5:$W$9,MATCH(ROUNDUP((W$1)/10,0)*10,[1]Hugst!$R$4:$W$4,0))))</f>
        <v>#REF!</v>
      </c>
      <c r="X181" s="168" t="e">
        <f ca="1">IF($C181-X$1&lt;År1,0,W180*(1-VLOOKUP($A181,[1]Hugst!$R$5:$W$9,MATCH(ROUNDUP((X$1)/10,0)*10,[1]Hugst!$R$4:$W$4,0))))</f>
        <v>#REF!</v>
      </c>
      <c r="Y181" s="168" t="e">
        <f ca="1">IF($C181-Y$1&lt;År1,0,X180*(1-VLOOKUP($A181,[1]Hugst!$R$5:$W$9,MATCH(ROUNDUP((Y$1)/10,0)*10,[1]Hugst!$R$4:$W$4,0))))</f>
        <v>#REF!</v>
      </c>
      <c r="Z181" s="168" t="e">
        <f ca="1">IF($C181-Z$1&lt;År1,0,Y180*(1-VLOOKUP($A181,[1]Hugst!$R$5:$W$9,MATCH(ROUNDUP((Z$1)/10,0)*10,[1]Hugst!$R$4:$W$4,0))))</f>
        <v>#REF!</v>
      </c>
      <c r="AA181" s="168" t="e">
        <f ca="1">IF($C181-AA$1&lt;År1,0,Z180*(1-VLOOKUP($A181,[1]Hugst!$R$5:$W$9,MATCH(ROUNDUP((AA$1)/10,0)*10,[1]Hugst!$R$4:$W$4,0))))</f>
        <v>#REF!</v>
      </c>
      <c r="AB181" s="168" t="e">
        <f ca="1">IF($C181-AB$1&lt;År1,0,AA180*(1-VLOOKUP($A181,[1]Hugst!$R$5:$W$9,MATCH(ROUNDUP((AB$1)/10,0)*10,[1]Hugst!$R$4:$W$4,0))))</f>
        <v>#REF!</v>
      </c>
      <c r="AC181" s="168" t="e">
        <f ca="1">IF($C181-AC$1&lt;År1,0,AB180*(1-VLOOKUP($A181,[1]Hugst!$R$5:$W$9,MATCH(ROUNDUP((AC$1)/10,0)*10,[1]Hugst!$R$4:$W$4,0))))</f>
        <v>#REF!</v>
      </c>
      <c r="AD181" s="168" t="e">
        <f ca="1">IF($C181-AD$1&lt;År1,0,AC180*(1-VLOOKUP($A181,[1]Hugst!$R$5:$W$9,MATCH(ROUNDUP((AD$1)/10,0)*10,[1]Hugst!$R$4:$W$4,0))))</f>
        <v>#REF!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8" t="e">
        <f t="shared" ca="1" si="3"/>
        <v>#REF!</v>
      </c>
      <c r="F182" s="168" t="e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#REF!</v>
      </c>
      <c r="G182" s="168" t="e">
        <f ca="1">IF($C182-G$1&lt;År1,0,F181*(1-VLOOKUP($A182,[1]Hugst!$R$5:$W$9,MATCH(ROUNDUP((G$1)/10,0)*10,[1]Hugst!$R$4:$W$4,0))))</f>
        <v>#REF!</v>
      </c>
      <c r="H182" s="168" t="e">
        <f ca="1">IF($C182-H$1&lt;År1,0,G181*(1-VLOOKUP($A182,[1]Hugst!$R$5:$W$9,MATCH(ROUNDUP((H$1)/10,0)*10,[1]Hugst!$R$4:$W$4,0))))</f>
        <v>#REF!</v>
      </c>
      <c r="I182" s="168" t="e">
        <f ca="1">IF($C182-I$1&lt;År1,0,H181*(1-VLOOKUP($A182,[1]Hugst!$R$5:$W$9,MATCH(ROUNDUP((I$1)/10,0)*10,[1]Hugst!$R$4:$W$4,0))))</f>
        <v>#REF!</v>
      </c>
      <c r="J182" s="168" t="e">
        <f ca="1">IF($C182-J$1&lt;År1,0,I181*(1-VLOOKUP($A182,[1]Hugst!$R$5:$W$9,MATCH(ROUNDUP((J$1)/10,0)*10,[1]Hugst!$R$4:$W$4,0))))</f>
        <v>#REF!</v>
      </c>
      <c r="K182" s="168" t="e">
        <f ca="1">IF($C182-K$1&lt;År1,0,J181*(1-VLOOKUP($A182,[1]Hugst!$R$5:$W$9,MATCH(ROUNDUP((K$1)/10,0)*10,[1]Hugst!$R$4:$W$4,0))))</f>
        <v>#REF!</v>
      </c>
      <c r="L182" s="168" t="e">
        <f ca="1">IF($C182-L$1&lt;År1,0,K181*(1-VLOOKUP($A182,[1]Hugst!$R$5:$W$9,MATCH(ROUNDUP((L$1)/10,0)*10,[1]Hugst!$R$4:$W$4,0))))</f>
        <v>#REF!</v>
      </c>
      <c r="M182" s="168" t="e">
        <f ca="1">IF($C182-M$1&lt;År1,0,L181*(1-VLOOKUP($A182,[1]Hugst!$R$5:$W$9,MATCH(ROUNDUP((M$1)/10,0)*10,[1]Hugst!$R$4:$W$4,0))))</f>
        <v>#REF!</v>
      </c>
      <c r="N182" s="168" t="e">
        <f ca="1">IF($C182-N$1&lt;År1,0,M181*(1-VLOOKUP($A182,[1]Hugst!$R$5:$W$9,MATCH(ROUNDUP((N$1)/10,0)*10,[1]Hugst!$R$4:$W$4,0))))</f>
        <v>#REF!</v>
      </c>
      <c r="O182" s="168" t="e">
        <f ca="1">IF($C182-O$1&lt;År1,0,N181*(1-VLOOKUP($A182,[1]Hugst!$R$5:$W$9,MATCH(ROUNDUP((O$1)/10,0)*10,[1]Hugst!$R$4:$W$4,0))))</f>
        <v>#REF!</v>
      </c>
      <c r="P182" s="168" t="e">
        <f ca="1">IF($C182-P$1&lt;År1,0,O181*(1-VLOOKUP($A182,[1]Hugst!$R$5:$W$9,MATCH(ROUNDUP((P$1)/10,0)*10,[1]Hugst!$R$4:$W$4,0))))</f>
        <v>#REF!</v>
      </c>
      <c r="Q182" s="168" t="e">
        <f ca="1">IF($C182-Q$1&lt;År1,0,P181*(1-VLOOKUP($A182,[1]Hugst!$R$5:$W$9,MATCH(ROUNDUP((Q$1)/10,0)*10,[1]Hugst!$R$4:$W$4,0))))</f>
        <v>#REF!</v>
      </c>
      <c r="R182" s="168" t="e">
        <f ca="1">IF($C182-R$1&lt;År1,0,Q181*(1-VLOOKUP($A182,[1]Hugst!$R$5:$W$9,MATCH(ROUNDUP((R$1)/10,0)*10,[1]Hugst!$R$4:$W$4,0))))</f>
        <v>#REF!</v>
      </c>
      <c r="S182" s="168" t="e">
        <f ca="1">IF($C182-S$1&lt;År1,0,R181*(1-VLOOKUP($A182,[1]Hugst!$R$5:$W$9,MATCH(ROUNDUP((S$1)/10,0)*10,[1]Hugst!$R$4:$W$4,0))))</f>
        <v>#REF!</v>
      </c>
      <c r="T182" s="168" t="e">
        <f ca="1">IF($C182-T$1&lt;År1,0,S181*(1-VLOOKUP($A182,[1]Hugst!$R$5:$W$9,MATCH(ROUNDUP((T$1)/10,0)*10,[1]Hugst!$R$4:$W$4,0))))</f>
        <v>#REF!</v>
      </c>
      <c r="U182" s="168" t="e">
        <f ca="1">IF($C182-U$1&lt;År1,0,T181*(1-VLOOKUP($A182,[1]Hugst!$R$5:$W$9,MATCH(ROUNDUP((U$1)/10,0)*10,[1]Hugst!$R$4:$W$4,0))))</f>
        <v>#REF!</v>
      </c>
      <c r="V182" s="168" t="e">
        <f ca="1">IF($C182-V$1&lt;År1,0,U181*(1-VLOOKUP($A182,[1]Hugst!$R$5:$W$9,MATCH(ROUNDUP((V$1)/10,0)*10,[1]Hugst!$R$4:$W$4,0))))</f>
        <v>#REF!</v>
      </c>
      <c r="W182" s="168" t="e">
        <f ca="1">IF($C182-W$1&lt;År1,0,V181*(1-VLOOKUP($A182,[1]Hugst!$R$5:$W$9,MATCH(ROUNDUP((W$1)/10,0)*10,[1]Hugst!$R$4:$W$4,0))))</f>
        <v>#REF!</v>
      </c>
      <c r="X182" s="168" t="e">
        <f ca="1">IF($C182-X$1&lt;År1,0,W181*(1-VLOOKUP($A182,[1]Hugst!$R$5:$W$9,MATCH(ROUNDUP((X$1)/10,0)*10,[1]Hugst!$R$4:$W$4,0))))</f>
        <v>#REF!</v>
      </c>
      <c r="Y182" s="168" t="e">
        <f ca="1">IF($C182-Y$1&lt;År1,0,X181*(1-VLOOKUP($A182,[1]Hugst!$R$5:$W$9,MATCH(ROUNDUP((Y$1)/10,0)*10,[1]Hugst!$R$4:$W$4,0))))</f>
        <v>#REF!</v>
      </c>
      <c r="Z182" s="168" t="e">
        <f ca="1">IF($C182-Z$1&lt;År1,0,Y181*(1-VLOOKUP($A182,[1]Hugst!$R$5:$W$9,MATCH(ROUNDUP((Z$1)/10,0)*10,[1]Hugst!$R$4:$W$4,0))))</f>
        <v>#REF!</v>
      </c>
      <c r="AA182" s="168" t="e">
        <f ca="1">IF($C182-AA$1&lt;År1,0,Z181*(1-VLOOKUP($A182,[1]Hugst!$R$5:$W$9,MATCH(ROUNDUP((AA$1)/10,0)*10,[1]Hugst!$R$4:$W$4,0))))</f>
        <v>#REF!</v>
      </c>
      <c r="AB182" s="168" t="e">
        <f ca="1">IF($C182-AB$1&lt;År1,0,AA181*(1-VLOOKUP($A182,[1]Hugst!$R$5:$W$9,MATCH(ROUNDUP((AB$1)/10,0)*10,[1]Hugst!$R$4:$W$4,0))))</f>
        <v>#REF!</v>
      </c>
      <c r="AC182" s="168" t="e">
        <f ca="1">IF($C182-AC$1&lt;År1,0,AB181*(1-VLOOKUP($A182,[1]Hugst!$R$5:$W$9,MATCH(ROUNDUP((AC$1)/10,0)*10,[1]Hugst!$R$4:$W$4,0))))</f>
        <v>#REF!</v>
      </c>
      <c r="AD182" s="168" t="e">
        <f ca="1">IF($C182-AD$1&lt;År1,0,AC181*(1-VLOOKUP($A182,[1]Hugst!$R$5:$W$9,MATCH(ROUNDUP((AD$1)/10,0)*10,[1]Hugst!$R$4:$W$4,0))))</f>
        <v>#REF!</v>
      </c>
      <c r="AE182" s="168" t="e">
        <f ca="1">IF($C182-AE$1&lt;År1,0,AD181*(1-VLOOKUP($A182,[1]Hugst!$R$5:$W$9,MATCH(ROUNDUP((AE$1)/10,0)*10,[1]Hugst!$R$4:$W$4,0))))</f>
        <v>#REF!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8" t="e">
        <f t="shared" ca="1" si="3"/>
        <v>#REF!</v>
      </c>
      <c r="F183" s="168" t="e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#REF!</v>
      </c>
      <c r="G183" s="168" t="e">
        <f ca="1">IF($C183-G$1&lt;År1,0,F182*(1-VLOOKUP($A183,[1]Hugst!$R$5:$W$9,MATCH(ROUNDUP((G$1)/10,0)*10,[1]Hugst!$R$4:$W$4,0))))</f>
        <v>#REF!</v>
      </c>
      <c r="H183" s="168" t="e">
        <f ca="1">IF($C183-H$1&lt;År1,0,G182*(1-VLOOKUP($A183,[1]Hugst!$R$5:$W$9,MATCH(ROUNDUP((H$1)/10,0)*10,[1]Hugst!$R$4:$W$4,0))))</f>
        <v>#REF!</v>
      </c>
      <c r="I183" s="168" t="e">
        <f ca="1">IF($C183-I$1&lt;År1,0,H182*(1-VLOOKUP($A183,[1]Hugst!$R$5:$W$9,MATCH(ROUNDUP((I$1)/10,0)*10,[1]Hugst!$R$4:$W$4,0))))</f>
        <v>#REF!</v>
      </c>
      <c r="J183" s="168" t="e">
        <f ca="1">IF($C183-J$1&lt;År1,0,I182*(1-VLOOKUP($A183,[1]Hugst!$R$5:$W$9,MATCH(ROUNDUP((J$1)/10,0)*10,[1]Hugst!$R$4:$W$4,0))))</f>
        <v>#REF!</v>
      </c>
      <c r="K183" s="168" t="e">
        <f ca="1">IF($C183-K$1&lt;År1,0,J182*(1-VLOOKUP($A183,[1]Hugst!$R$5:$W$9,MATCH(ROUNDUP((K$1)/10,0)*10,[1]Hugst!$R$4:$W$4,0))))</f>
        <v>#REF!</v>
      </c>
      <c r="L183" s="168" t="e">
        <f ca="1">IF($C183-L$1&lt;År1,0,K182*(1-VLOOKUP($A183,[1]Hugst!$R$5:$W$9,MATCH(ROUNDUP((L$1)/10,0)*10,[1]Hugst!$R$4:$W$4,0))))</f>
        <v>#REF!</v>
      </c>
      <c r="M183" s="168" t="e">
        <f ca="1">IF($C183-M$1&lt;År1,0,L182*(1-VLOOKUP($A183,[1]Hugst!$R$5:$W$9,MATCH(ROUNDUP((M$1)/10,0)*10,[1]Hugst!$R$4:$W$4,0))))</f>
        <v>#REF!</v>
      </c>
      <c r="N183" s="168" t="e">
        <f ca="1">IF($C183-N$1&lt;År1,0,M182*(1-VLOOKUP($A183,[1]Hugst!$R$5:$W$9,MATCH(ROUNDUP((N$1)/10,0)*10,[1]Hugst!$R$4:$W$4,0))))</f>
        <v>#REF!</v>
      </c>
      <c r="O183" s="168" t="e">
        <f ca="1">IF($C183-O$1&lt;År1,0,N182*(1-VLOOKUP($A183,[1]Hugst!$R$5:$W$9,MATCH(ROUNDUP((O$1)/10,0)*10,[1]Hugst!$R$4:$W$4,0))))</f>
        <v>#REF!</v>
      </c>
      <c r="P183" s="168" t="e">
        <f ca="1">IF($C183-P$1&lt;År1,0,O182*(1-VLOOKUP($A183,[1]Hugst!$R$5:$W$9,MATCH(ROUNDUP((P$1)/10,0)*10,[1]Hugst!$R$4:$W$4,0))))</f>
        <v>#REF!</v>
      </c>
      <c r="Q183" s="168" t="e">
        <f ca="1">IF($C183-Q$1&lt;År1,0,P182*(1-VLOOKUP($A183,[1]Hugst!$R$5:$W$9,MATCH(ROUNDUP((Q$1)/10,0)*10,[1]Hugst!$R$4:$W$4,0))))</f>
        <v>#REF!</v>
      </c>
      <c r="R183" s="168" t="e">
        <f ca="1">IF($C183-R$1&lt;År1,0,Q182*(1-VLOOKUP($A183,[1]Hugst!$R$5:$W$9,MATCH(ROUNDUP((R$1)/10,0)*10,[1]Hugst!$R$4:$W$4,0))))</f>
        <v>#REF!</v>
      </c>
      <c r="S183" s="168" t="e">
        <f ca="1">IF($C183-S$1&lt;År1,0,R182*(1-VLOOKUP($A183,[1]Hugst!$R$5:$W$9,MATCH(ROUNDUP((S$1)/10,0)*10,[1]Hugst!$R$4:$W$4,0))))</f>
        <v>#REF!</v>
      </c>
      <c r="T183" s="168" t="e">
        <f ca="1">IF($C183-T$1&lt;År1,0,S182*(1-VLOOKUP($A183,[1]Hugst!$R$5:$W$9,MATCH(ROUNDUP((T$1)/10,0)*10,[1]Hugst!$R$4:$W$4,0))))</f>
        <v>#REF!</v>
      </c>
      <c r="U183" s="168" t="e">
        <f ca="1">IF($C183-U$1&lt;År1,0,T182*(1-VLOOKUP($A183,[1]Hugst!$R$5:$W$9,MATCH(ROUNDUP((U$1)/10,0)*10,[1]Hugst!$R$4:$W$4,0))))</f>
        <v>#REF!</v>
      </c>
      <c r="V183" s="168" t="e">
        <f ca="1">IF($C183-V$1&lt;År1,0,U182*(1-VLOOKUP($A183,[1]Hugst!$R$5:$W$9,MATCH(ROUNDUP((V$1)/10,0)*10,[1]Hugst!$R$4:$W$4,0))))</f>
        <v>#REF!</v>
      </c>
      <c r="W183" s="168" t="e">
        <f ca="1">IF($C183-W$1&lt;År1,0,V182*(1-VLOOKUP($A183,[1]Hugst!$R$5:$W$9,MATCH(ROUNDUP((W$1)/10,0)*10,[1]Hugst!$R$4:$W$4,0))))</f>
        <v>#REF!</v>
      </c>
      <c r="X183" s="168" t="e">
        <f ca="1">IF($C183-X$1&lt;År1,0,W182*(1-VLOOKUP($A183,[1]Hugst!$R$5:$W$9,MATCH(ROUNDUP((X$1)/10,0)*10,[1]Hugst!$R$4:$W$4,0))))</f>
        <v>#REF!</v>
      </c>
      <c r="Y183" s="168" t="e">
        <f ca="1">IF($C183-Y$1&lt;År1,0,X182*(1-VLOOKUP($A183,[1]Hugst!$R$5:$W$9,MATCH(ROUNDUP((Y$1)/10,0)*10,[1]Hugst!$R$4:$W$4,0))))</f>
        <v>#REF!</v>
      </c>
      <c r="Z183" s="168" t="e">
        <f ca="1">IF($C183-Z$1&lt;År1,0,Y182*(1-VLOOKUP($A183,[1]Hugst!$R$5:$W$9,MATCH(ROUNDUP((Z$1)/10,0)*10,[1]Hugst!$R$4:$W$4,0))))</f>
        <v>#REF!</v>
      </c>
      <c r="AA183" s="168" t="e">
        <f ca="1">IF($C183-AA$1&lt;År1,0,Z182*(1-VLOOKUP($A183,[1]Hugst!$R$5:$W$9,MATCH(ROUNDUP((AA$1)/10,0)*10,[1]Hugst!$R$4:$W$4,0))))</f>
        <v>#REF!</v>
      </c>
      <c r="AB183" s="168" t="e">
        <f ca="1">IF($C183-AB$1&lt;År1,0,AA182*(1-VLOOKUP($A183,[1]Hugst!$R$5:$W$9,MATCH(ROUNDUP((AB$1)/10,0)*10,[1]Hugst!$R$4:$W$4,0))))</f>
        <v>#REF!</v>
      </c>
      <c r="AC183" s="168" t="e">
        <f ca="1">IF($C183-AC$1&lt;År1,0,AB182*(1-VLOOKUP($A183,[1]Hugst!$R$5:$W$9,MATCH(ROUNDUP((AC$1)/10,0)*10,[1]Hugst!$R$4:$W$4,0))))</f>
        <v>#REF!</v>
      </c>
      <c r="AD183" s="168" t="e">
        <f ca="1">IF($C183-AD$1&lt;År1,0,AC182*(1-VLOOKUP($A183,[1]Hugst!$R$5:$W$9,MATCH(ROUNDUP((AD$1)/10,0)*10,[1]Hugst!$R$4:$W$4,0))))</f>
        <v>#REF!</v>
      </c>
      <c r="AE183" s="168" t="e">
        <f ca="1">IF($C183-AE$1&lt;År1,0,AD182*(1-VLOOKUP($A183,[1]Hugst!$R$5:$W$9,MATCH(ROUNDUP((AE$1)/10,0)*10,[1]Hugst!$R$4:$W$4,0))))</f>
        <v>#REF!</v>
      </c>
      <c r="AF183" s="168" t="e">
        <f ca="1">IF($C183-AF$1&lt;År1,0,AE182*(1-VLOOKUP($A183,[1]Hugst!$R$5:$W$9,MATCH(ROUNDUP((AF$1)/10,0)*10,[1]Hugst!$R$4:$W$4,0))))</f>
        <v>#REF!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8" t="e">
        <f t="shared" ca="1" si="3"/>
        <v>#REF!</v>
      </c>
      <c r="F184" s="168" t="e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#REF!</v>
      </c>
      <c r="G184" s="168" t="e">
        <f ca="1">IF($C184-G$1&lt;År1,0,F183*(1-VLOOKUP($A184,[1]Hugst!$R$5:$W$9,MATCH(ROUNDUP((G$1)/10,0)*10,[1]Hugst!$R$4:$W$4,0))))</f>
        <v>#REF!</v>
      </c>
      <c r="H184" s="168" t="e">
        <f ca="1">IF($C184-H$1&lt;År1,0,G183*(1-VLOOKUP($A184,[1]Hugst!$R$5:$W$9,MATCH(ROUNDUP((H$1)/10,0)*10,[1]Hugst!$R$4:$W$4,0))))</f>
        <v>#REF!</v>
      </c>
      <c r="I184" s="168" t="e">
        <f ca="1">IF($C184-I$1&lt;År1,0,H183*(1-VLOOKUP($A184,[1]Hugst!$R$5:$W$9,MATCH(ROUNDUP((I$1)/10,0)*10,[1]Hugst!$R$4:$W$4,0))))</f>
        <v>#REF!</v>
      </c>
      <c r="J184" s="168" t="e">
        <f ca="1">IF($C184-J$1&lt;År1,0,I183*(1-VLOOKUP($A184,[1]Hugst!$R$5:$W$9,MATCH(ROUNDUP((J$1)/10,0)*10,[1]Hugst!$R$4:$W$4,0))))</f>
        <v>#REF!</v>
      </c>
      <c r="K184" s="168" t="e">
        <f ca="1">IF($C184-K$1&lt;År1,0,J183*(1-VLOOKUP($A184,[1]Hugst!$R$5:$W$9,MATCH(ROUNDUP((K$1)/10,0)*10,[1]Hugst!$R$4:$W$4,0))))</f>
        <v>#REF!</v>
      </c>
      <c r="L184" s="168" t="e">
        <f ca="1">IF($C184-L$1&lt;År1,0,K183*(1-VLOOKUP($A184,[1]Hugst!$R$5:$W$9,MATCH(ROUNDUP((L$1)/10,0)*10,[1]Hugst!$R$4:$W$4,0))))</f>
        <v>#REF!</v>
      </c>
      <c r="M184" s="168" t="e">
        <f ca="1">IF($C184-M$1&lt;År1,0,L183*(1-VLOOKUP($A184,[1]Hugst!$R$5:$W$9,MATCH(ROUNDUP((M$1)/10,0)*10,[1]Hugst!$R$4:$W$4,0))))</f>
        <v>#REF!</v>
      </c>
      <c r="N184" s="168" t="e">
        <f ca="1">IF($C184-N$1&lt;År1,0,M183*(1-VLOOKUP($A184,[1]Hugst!$R$5:$W$9,MATCH(ROUNDUP((N$1)/10,0)*10,[1]Hugst!$R$4:$W$4,0))))</f>
        <v>#REF!</v>
      </c>
      <c r="O184" s="168" t="e">
        <f ca="1">IF($C184-O$1&lt;År1,0,N183*(1-VLOOKUP($A184,[1]Hugst!$R$5:$W$9,MATCH(ROUNDUP((O$1)/10,0)*10,[1]Hugst!$R$4:$W$4,0))))</f>
        <v>#REF!</v>
      </c>
      <c r="P184" s="168" t="e">
        <f ca="1">IF($C184-P$1&lt;År1,0,O183*(1-VLOOKUP($A184,[1]Hugst!$R$5:$W$9,MATCH(ROUNDUP((P$1)/10,0)*10,[1]Hugst!$R$4:$W$4,0))))</f>
        <v>#REF!</v>
      </c>
      <c r="Q184" s="168" t="e">
        <f ca="1">IF($C184-Q$1&lt;År1,0,P183*(1-VLOOKUP($A184,[1]Hugst!$R$5:$W$9,MATCH(ROUNDUP((Q$1)/10,0)*10,[1]Hugst!$R$4:$W$4,0))))</f>
        <v>#REF!</v>
      </c>
      <c r="R184" s="168" t="e">
        <f ca="1">IF($C184-R$1&lt;År1,0,Q183*(1-VLOOKUP($A184,[1]Hugst!$R$5:$W$9,MATCH(ROUNDUP((R$1)/10,0)*10,[1]Hugst!$R$4:$W$4,0))))</f>
        <v>#REF!</v>
      </c>
      <c r="S184" s="168" t="e">
        <f ca="1">IF($C184-S$1&lt;År1,0,R183*(1-VLOOKUP($A184,[1]Hugst!$R$5:$W$9,MATCH(ROUNDUP((S$1)/10,0)*10,[1]Hugst!$R$4:$W$4,0))))</f>
        <v>#REF!</v>
      </c>
      <c r="T184" s="168" t="e">
        <f ca="1">IF($C184-T$1&lt;År1,0,S183*(1-VLOOKUP($A184,[1]Hugst!$R$5:$W$9,MATCH(ROUNDUP((T$1)/10,0)*10,[1]Hugst!$R$4:$W$4,0))))</f>
        <v>#REF!</v>
      </c>
      <c r="U184" s="168" t="e">
        <f ca="1">IF($C184-U$1&lt;År1,0,T183*(1-VLOOKUP($A184,[1]Hugst!$R$5:$W$9,MATCH(ROUNDUP((U$1)/10,0)*10,[1]Hugst!$R$4:$W$4,0))))</f>
        <v>#REF!</v>
      </c>
      <c r="V184" s="168" t="e">
        <f ca="1">IF($C184-V$1&lt;År1,0,U183*(1-VLOOKUP($A184,[1]Hugst!$R$5:$W$9,MATCH(ROUNDUP((V$1)/10,0)*10,[1]Hugst!$R$4:$W$4,0))))</f>
        <v>#REF!</v>
      </c>
      <c r="W184" s="168" t="e">
        <f ca="1">IF($C184-W$1&lt;År1,0,V183*(1-VLOOKUP($A184,[1]Hugst!$R$5:$W$9,MATCH(ROUNDUP((W$1)/10,0)*10,[1]Hugst!$R$4:$W$4,0))))</f>
        <v>#REF!</v>
      </c>
      <c r="X184" s="168" t="e">
        <f ca="1">IF($C184-X$1&lt;År1,0,W183*(1-VLOOKUP($A184,[1]Hugst!$R$5:$W$9,MATCH(ROUNDUP((X$1)/10,0)*10,[1]Hugst!$R$4:$W$4,0))))</f>
        <v>#REF!</v>
      </c>
      <c r="Y184" s="168" t="e">
        <f ca="1">IF($C184-Y$1&lt;År1,0,X183*(1-VLOOKUP($A184,[1]Hugst!$R$5:$W$9,MATCH(ROUNDUP((Y$1)/10,0)*10,[1]Hugst!$R$4:$W$4,0))))</f>
        <v>#REF!</v>
      </c>
      <c r="Z184" s="168" t="e">
        <f ca="1">IF($C184-Z$1&lt;År1,0,Y183*(1-VLOOKUP($A184,[1]Hugst!$R$5:$W$9,MATCH(ROUNDUP((Z$1)/10,0)*10,[1]Hugst!$R$4:$W$4,0))))</f>
        <v>#REF!</v>
      </c>
      <c r="AA184" s="168" t="e">
        <f ca="1">IF($C184-AA$1&lt;År1,0,Z183*(1-VLOOKUP($A184,[1]Hugst!$R$5:$W$9,MATCH(ROUNDUP((AA$1)/10,0)*10,[1]Hugst!$R$4:$W$4,0))))</f>
        <v>#REF!</v>
      </c>
      <c r="AB184" s="168" t="e">
        <f ca="1">IF($C184-AB$1&lt;År1,0,AA183*(1-VLOOKUP($A184,[1]Hugst!$R$5:$W$9,MATCH(ROUNDUP((AB$1)/10,0)*10,[1]Hugst!$R$4:$W$4,0))))</f>
        <v>#REF!</v>
      </c>
      <c r="AC184" s="168" t="e">
        <f ca="1">IF($C184-AC$1&lt;År1,0,AB183*(1-VLOOKUP($A184,[1]Hugst!$R$5:$W$9,MATCH(ROUNDUP((AC$1)/10,0)*10,[1]Hugst!$R$4:$W$4,0))))</f>
        <v>#REF!</v>
      </c>
      <c r="AD184" s="168" t="e">
        <f ca="1">IF($C184-AD$1&lt;År1,0,AC183*(1-VLOOKUP($A184,[1]Hugst!$R$5:$W$9,MATCH(ROUNDUP((AD$1)/10,0)*10,[1]Hugst!$R$4:$W$4,0))))</f>
        <v>#REF!</v>
      </c>
      <c r="AE184" s="168" t="e">
        <f ca="1">IF($C184-AE$1&lt;År1,0,AD183*(1-VLOOKUP($A184,[1]Hugst!$R$5:$W$9,MATCH(ROUNDUP((AE$1)/10,0)*10,[1]Hugst!$R$4:$W$4,0))))</f>
        <v>#REF!</v>
      </c>
      <c r="AF184" s="168" t="e">
        <f ca="1">IF($C184-AF$1&lt;År1,0,AE183*(1-VLOOKUP($A184,[1]Hugst!$R$5:$W$9,MATCH(ROUNDUP((AF$1)/10,0)*10,[1]Hugst!$R$4:$W$4,0))))</f>
        <v>#REF!</v>
      </c>
      <c r="AG184" s="168" t="e">
        <f ca="1">IF($C184-AG$1&lt;År1,0,AF183*(1-VLOOKUP($A184,[1]Hugst!$R$5:$W$9,MATCH(ROUNDUP((AG$1)/10,0)*10,[1]Hugst!$R$4:$W$4,0))))</f>
        <v>#REF!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8" t="e">
        <f t="shared" ca="1" si="3"/>
        <v>#REF!</v>
      </c>
      <c r="F185" s="168" t="e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#REF!</v>
      </c>
      <c r="G185" s="168" t="e">
        <f ca="1">IF($C185-G$1&lt;År1,0,F184*(1-VLOOKUP($A185,[1]Hugst!$R$5:$W$9,MATCH(ROUNDUP((G$1)/10,0)*10,[1]Hugst!$R$4:$W$4,0))))</f>
        <v>#REF!</v>
      </c>
      <c r="H185" s="168" t="e">
        <f ca="1">IF($C185-H$1&lt;År1,0,G184*(1-VLOOKUP($A185,[1]Hugst!$R$5:$W$9,MATCH(ROUNDUP((H$1)/10,0)*10,[1]Hugst!$R$4:$W$4,0))))</f>
        <v>#REF!</v>
      </c>
      <c r="I185" s="168" t="e">
        <f ca="1">IF($C185-I$1&lt;År1,0,H184*(1-VLOOKUP($A185,[1]Hugst!$R$5:$W$9,MATCH(ROUNDUP((I$1)/10,0)*10,[1]Hugst!$R$4:$W$4,0))))</f>
        <v>#REF!</v>
      </c>
      <c r="J185" s="168" t="e">
        <f ca="1">IF($C185-J$1&lt;År1,0,I184*(1-VLOOKUP($A185,[1]Hugst!$R$5:$W$9,MATCH(ROUNDUP((J$1)/10,0)*10,[1]Hugst!$R$4:$W$4,0))))</f>
        <v>#REF!</v>
      </c>
      <c r="K185" s="168" t="e">
        <f ca="1">IF($C185-K$1&lt;År1,0,J184*(1-VLOOKUP($A185,[1]Hugst!$R$5:$W$9,MATCH(ROUNDUP((K$1)/10,0)*10,[1]Hugst!$R$4:$W$4,0))))</f>
        <v>#REF!</v>
      </c>
      <c r="L185" s="168" t="e">
        <f ca="1">IF($C185-L$1&lt;År1,0,K184*(1-VLOOKUP($A185,[1]Hugst!$R$5:$W$9,MATCH(ROUNDUP((L$1)/10,0)*10,[1]Hugst!$R$4:$W$4,0))))</f>
        <v>#REF!</v>
      </c>
      <c r="M185" s="168" t="e">
        <f ca="1">IF($C185-M$1&lt;År1,0,L184*(1-VLOOKUP($A185,[1]Hugst!$R$5:$W$9,MATCH(ROUNDUP((M$1)/10,0)*10,[1]Hugst!$R$4:$W$4,0))))</f>
        <v>#REF!</v>
      </c>
      <c r="N185" s="168" t="e">
        <f ca="1">IF($C185-N$1&lt;År1,0,M184*(1-VLOOKUP($A185,[1]Hugst!$R$5:$W$9,MATCH(ROUNDUP((N$1)/10,0)*10,[1]Hugst!$R$4:$W$4,0))))</f>
        <v>#REF!</v>
      </c>
      <c r="O185" s="168" t="e">
        <f ca="1">IF($C185-O$1&lt;År1,0,N184*(1-VLOOKUP($A185,[1]Hugst!$R$5:$W$9,MATCH(ROUNDUP((O$1)/10,0)*10,[1]Hugst!$R$4:$W$4,0))))</f>
        <v>#REF!</v>
      </c>
      <c r="P185" s="168" t="e">
        <f ca="1">IF($C185-P$1&lt;År1,0,O184*(1-VLOOKUP($A185,[1]Hugst!$R$5:$W$9,MATCH(ROUNDUP((P$1)/10,0)*10,[1]Hugst!$R$4:$W$4,0))))</f>
        <v>#REF!</v>
      </c>
      <c r="Q185" s="168" t="e">
        <f ca="1">IF($C185-Q$1&lt;År1,0,P184*(1-VLOOKUP($A185,[1]Hugst!$R$5:$W$9,MATCH(ROUNDUP((Q$1)/10,0)*10,[1]Hugst!$R$4:$W$4,0))))</f>
        <v>#REF!</v>
      </c>
      <c r="R185" s="168" t="e">
        <f ca="1">IF($C185-R$1&lt;År1,0,Q184*(1-VLOOKUP($A185,[1]Hugst!$R$5:$W$9,MATCH(ROUNDUP((R$1)/10,0)*10,[1]Hugst!$R$4:$W$4,0))))</f>
        <v>#REF!</v>
      </c>
      <c r="S185" s="168" t="e">
        <f ca="1">IF($C185-S$1&lt;År1,0,R184*(1-VLOOKUP($A185,[1]Hugst!$R$5:$W$9,MATCH(ROUNDUP((S$1)/10,0)*10,[1]Hugst!$R$4:$W$4,0))))</f>
        <v>#REF!</v>
      </c>
      <c r="T185" s="168" t="e">
        <f ca="1">IF($C185-T$1&lt;År1,0,S184*(1-VLOOKUP($A185,[1]Hugst!$R$5:$W$9,MATCH(ROUNDUP((T$1)/10,0)*10,[1]Hugst!$R$4:$W$4,0))))</f>
        <v>#REF!</v>
      </c>
      <c r="U185" s="168" t="e">
        <f ca="1">IF($C185-U$1&lt;År1,0,T184*(1-VLOOKUP($A185,[1]Hugst!$R$5:$W$9,MATCH(ROUNDUP((U$1)/10,0)*10,[1]Hugst!$R$4:$W$4,0))))</f>
        <v>#REF!</v>
      </c>
      <c r="V185" s="168" t="e">
        <f ca="1">IF($C185-V$1&lt;År1,0,U184*(1-VLOOKUP($A185,[1]Hugst!$R$5:$W$9,MATCH(ROUNDUP((V$1)/10,0)*10,[1]Hugst!$R$4:$W$4,0))))</f>
        <v>#REF!</v>
      </c>
      <c r="W185" s="168" t="e">
        <f ca="1">IF($C185-W$1&lt;År1,0,V184*(1-VLOOKUP($A185,[1]Hugst!$R$5:$W$9,MATCH(ROUNDUP((W$1)/10,0)*10,[1]Hugst!$R$4:$W$4,0))))</f>
        <v>#REF!</v>
      </c>
      <c r="X185" s="168" t="e">
        <f ca="1">IF($C185-X$1&lt;År1,0,W184*(1-VLOOKUP($A185,[1]Hugst!$R$5:$W$9,MATCH(ROUNDUP((X$1)/10,0)*10,[1]Hugst!$R$4:$W$4,0))))</f>
        <v>#REF!</v>
      </c>
      <c r="Y185" s="168" t="e">
        <f ca="1">IF($C185-Y$1&lt;År1,0,X184*(1-VLOOKUP($A185,[1]Hugst!$R$5:$W$9,MATCH(ROUNDUP((Y$1)/10,0)*10,[1]Hugst!$R$4:$W$4,0))))</f>
        <v>#REF!</v>
      </c>
      <c r="Z185" s="168" t="e">
        <f ca="1">IF($C185-Z$1&lt;År1,0,Y184*(1-VLOOKUP($A185,[1]Hugst!$R$5:$W$9,MATCH(ROUNDUP((Z$1)/10,0)*10,[1]Hugst!$R$4:$W$4,0))))</f>
        <v>#REF!</v>
      </c>
      <c r="AA185" s="168" t="e">
        <f ca="1">IF($C185-AA$1&lt;År1,0,Z184*(1-VLOOKUP($A185,[1]Hugst!$R$5:$W$9,MATCH(ROUNDUP((AA$1)/10,0)*10,[1]Hugst!$R$4:$W$4,0))))</f>
        <v>#REF!</v>
      </c>
      <c r="AB185" s="168" t="e">
        <f ca="1">IF($C185-AB$1&lt;År1,0,AA184*(1-VLOOKUP($A185,[1]Hugst!$R$5:$W$9,MATCH(ROUNDUP((AB$1)/10,0)*10,[1]Hugst!$R$4:$W$4,0))))</f>
        <v>#REF!</v>
      </c>
      <c r="AC185" s="168" t="e">
        <f ca="1">IF($C185-AC$1&lt;År1,0,AB184*(1-VLOOKUP($A185,[1]Hugst!$R$5:$W$9,MATCH(ROUNDUP((AC$1)/10,0)*10,[1]Hugst!$R$4:$W$4,0))))</f>
        <v>#REF!</v>
      </c>
      <c r="AD185" s="168" t="e">
        <f ca="1">IF($C185-AD$1&lt;År1,0,AC184*(1-VLOOKUP($A185,[1]Hugst!$R$5:$W$9,MATCH(ROUNDUP((AD$1)/10,0)*10,[1]Hugst!$R$4:$W$4,0))))</f>
        <v>#REF!</v>
      </c>
      <c r="AE185" s="168" t="e">
        <f ca="1">IF($C185-AE$1&lt;År1,0,AD184*(1-VLOOKUP($A185,[1]Hugst!$R$5:$W$9,MATCH(ROUNDUP((AE$1)/10,0)*10,[1]Hugst!$R$4:$W$4,0))))</f>
        <v>#REF!</v>
      </c>
      <c r="AF185" s="168" t="e">
        <f ca="1">IF($C185-AF$1&lt;År1,0,AE184*(1-VLOOKUP($A185,[1]Hugst!$R$5:$W$9,MATCH(ROUNDUP((AF$1)/10,0)*10,[1]Hugst!$R$4:$W$4,0))))</f>
        <v>#REF!</v>
      </c>
      <c r="AG185" s="168" t="e">
        <f ca="1">IF($C185-AG$1&lt;År1,0,AF184*(1-VLOOKUP($A185,[1]Hugst!$R$5:$W$9,MATCH(ROUNDUP((AG$1)/10,0)*10,[1]Hugst!$R$4:$W$4,0))))</f>
        <v>#REF!</v>
      </c>
      <c r="AH185" s="168" t="e">
        <f ca="1">IF($C185-AH$1&lt;År1,0,AG184*(1-VLOOKUP($A185,[1]Hugst!$R$5:$W$9,MATCH(ROUNDUP((AH$1)/10,0)*10,[1]Hugst!$R$4:$W$4,0))))</f>
        <v>#REF!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8" t="e">
        <f t="shared" ca="1" si="3"/>
        <v>#REF!</v>
      </c>
      <c r="F186" s="168" t="e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#REF!</v>
      </c>
      <c r="G186" s="168" t="e">
        <f ca="1">IF($C186-G$1&lt;År1,0,F185*(1-VLOOKUP($A186,[1]Hugst!$R$5:$W$9,MATCH(ROUNDUP((G$1)/10,0)*10,[1]Hugst!$R$4:$W$4,0))))</f>
        <v>#REF!</v>
      </c>
      <c r="H186" s="168" t="e">
        <f ca="1">IF($C186-H$1&lt;År1,0,G185*(1-VLOOKUP($A186,[1]Hugst!$R$5:$W$9,MATCH(ROUNDUP((H$1)/10,0)*10,[1]Hugst!$R$4:$W$4,0))))</f>
        <v>#REF!</v>
      </c>
      <c r="I186" s="168" t="e">
        <f ca="1">IF($C186-I$1&lt;År1,0,H185*(1-VLOOKUP($A186,[1]Hugst!$R$5:$W$9,MATCH(ROUNDUP((I$1)/10,0)*10,[1]Hugst!$R$4:$W$4,0))))</f>
        <v>#REF!</v>
      </c>
      <c r="J186" s="168" t="e">
        <f ca="1">IF($C186-J$1&lt;År1,0,I185*(1-VLOOKUP($A186,[1]Hugst!$R$5:$W$9,MATCH(ROUNDUP((J$1)/10,0)*10,[1]Hugst!$R$4:$W$4,0))))</f>
        <v>#REF!</v>
      </c>
      <c r="K186" s="168" t="e">
        <f ca="1">IF($C186-K$1&lt;År1,0,J185*(1-VLOOKUP($A186,[1]Hugst!$R$5:$W$9,MATCH(ROUNDUP((K$1)/10,0)*10,[1]Hugst!$R$4:$W$4,0))))</f>
        <v>#REF!</v>
      </c>
      <c r="L186" s="168" t="e">
        <f ca="1">IF($C186-L$1&lt;År1,0,K185*(1-VLOOKUP($A186,[1]Hugst!$R$5:$W$9,MATCH(ROUNDUP((L$1)/10,0)*10,[1]Hugst!$R$4:$W$4,0))))</f>
        <v>#REF!</v>
      </c>
      <c r="M186" s="168" t="e">
        <f ca="1">IF($C186-M$1&lt;År1,0,L185*(1-VLOOKUP($A186,[1]Hugst!$R$5:$W$9,MATCH(ROUNDUP((M$1)/10,0)*10,[1]Hugst!$R$4:$W$4,0))))</f>
        <v>#REF!</v>
      </c>
      <c r="N186" s="168" t="e">
        <f ca="1">IF($C186-N$1&lt;År1,0,M185*(1-VLOOKUP($A186,[1]Hugst!$R$5:$W$9,MATCH(ROUNDUP((N$1)/10,0)*10,[1]Hugst!$R$4:$W$4,0))))</f>
        <v>#REF!</v>
      </c>
      <c r="O186" s="168" t="e">
        <f ca="1">IF($C186-O$1&lt;År1,0,N185*(1-VLOOKUP($A186,[1]Hugst!$R$5:$W$9,MATCH(ROUNDUP((O$1)/10,0)*10,[1]Hugst!$R$4:$W$4,0))))</f>
        <v>#REF!</v>
      </c>
      <c r="P186" s="168" t="e">
        <f ca="1">IF($C186-P$1&lt;År1,0,O185*(1-VLOOKUP($A186,[1]Hugst!$R$5:$W$9,MATCH(ROUNDUP((P$1)/10,0)*10,[1]Hugst!$R$4:$W$4,0))))</f>
        <v>#REF!</v>
      </c>
      <c r="Q186" s="168" t="e">
        <f ca="1">IF($C186-Q$1&lt;År1,0,P185*(1-VLOOKUP($A186,[1]Hugst!$R$5:$W$9,MATCH(ROUNDUP((Q$1)/10,0)*10,[1]Hugst!$R$4:$W$4,0))))</f>
        <v>#REF!</v>
      </c>
      <c r="R186" s="168" t="e">
        <f ca="1">IF($C186-R$1&lt;År1,0,Q185*(1-VLOOKUP($A186,[1]Hugst!$R$5:$W$9,MATCH(ROUNDUP((R$1)/10,0)*10,[1]Hugst!$R$4:$W$4,0))))</f>
        <v>#REF!</v>
      </c>
      <c r="S186" s="168" t="e">
        <f ca="1">IF($C186-S$1&lt;År1,0,R185*(1-VLOOKUP($A186,[1]Hugst!$R$5:$W$9,MATCH(ROUNDUP((S$1)/10,0)*10,[1]Hugst!$R$4:$W$4,0))))</f>
        <v>#REF!</v>
      </c>
      <c r="T186" s="168" t="e">
        <f ca="1">IF($C186-T$1&lt;År1,0,S185*(1-VLOOKUP($A186,[1]Hugst!$R$5:$W$9,MATCH(ROUNDUP((T$1)/10,0)*10,[1]Hugst!$R$4:$W$4,0))))</f>
        <v>#REF!</v>
      </c>
      <c r="U186" s="168" t="e">
        <f ca="1">IF($C186-U$1&lt;År1,0,T185*(1-VLOOKUP($A186,[1]Hugst!$R$5:$W$9,MATCH(ROUNDUP((U$1)/10,0)*10,[1]Hugst!$R$4:$W$4,0))))</f>
        <v>#REF!</v>
      </c>
      <c r="V186" s="168" t="e">
        <f ca="1">IF($C186-V$1&lt;År1,0,U185*(1-VLOOKUP($A186,[1]Hugst!$R$5:$W$9,MATCH(ROUNDUP((V$1)/10,0)*10,[1]Hugst!$R$4:$W$4,0))))</f>
        <v>#REF!</v>
      </c>
      <c r="W186" s="168" t="e">
        <f ca="1">IF($C186-W$1&lt;År1,0,V185*(1-VLOOKUP($A186,[1]Hugst!$R$5:$W$9,MATCH(ROUNDUP((W$1)/10,0)*10,[1]Hugst!$R$4:$W$4,0))))</f>
        <v>#REF!</v>
      </c>
      <c r="X186" s="168" t="e">
        <f ca="1">IF($C186-X$1&lt;År1,0,W185*(1-VLOOKUP($A186,[1]Hugst!$R$5:$W$9,MATCH(ROUNDUP((X$1)/10,0)*10,[1]Hugst!$R$4:$W$4,0))))</f>
        <v>#REF!</v>
      </c>
      <c r="Y186" s="168" t="e">
        <f ca="1">IF($C186-Y$1&lt;År1,0,X185*(1-VLOOKUP($A186,[1]Hugst!$R$5:$W$9,MATCH(ROUNDUP((Y$1)/10,0)*10,[1]Hugst!$R$4:$W$4,0))))</f>
        <v>#REF!</v>
      </c>
      <c r="Z186" s="168" t="e">
        <f ca="1">IF($C186-Z$1&lt;År1,0,Y185*(1-VLOOKUP($A186,[1]Hugst!$R$5:$W$9,MATCH(ROUNDUP((Z$1)/10,0)*10,[1]Hugst!$R$4:$W$4,0))))</f>
        <v>#REF!</v>
      </c>
      <c r="AA186" s="168" t="e">
        <f ca="1">IF($C186-AA$1&lt;År1,0,Z185*(1-VLOOKUP($A186,[1]Hugst!$R$5:$W$9,MATCH(ROUNDUP((AA$1)/10,0)*10,[1]Hugst!$R$4:$W$4,0))))</f>
        <v>#REF!</v>
      </c>
      <c r="AB186" s="168" t="e">
        <f ca="1">IF($C186-AB$1&lt;År1,0,AA185*(1-VLOOKUP($A186,[1]Hugst!$R$5:$W$9,MATCH(ROUNDUP((AB$1)/10,0)*10,[1]Hugst!$R$4:$W$4,0))))</f>
        <v>#REF!</v>
      </c>
      <c r="AC186" s="168" t="e">
        <f ca="1">IF($C186-AC$1&lt;År1,0,AB185*(1-VLOOKUP($A186,[1]Hugst!$R$5:$W$9,MATCH(ROUNDUP((AC$1)/10,0)*10,[1]Hugst!$R$4:$W$4,0))))</f>
        <v>#REF!</v>
      </c>
      <c r="AD186" s="168" t="e">
        <f ca="1">IF($C186-AD$1&lt;År1,0,AC185*(1-VLOOKUP($A186,[1]Hugst!$R$5:$W$9,MATCH(ROUNDUP((AD$1)/10,0)*10,[1]Hugst!$R$4:$W$4,0))))</f>
        <v>#REF!</v>
      </c>
      <c r="AE186" s="168" t="e">
        <f ca="1">IF($C186-AE$1&lt;År1,0,AD185*(1-VLOOKUP($A186,[1]Hugst!$R$5:$W$9,MATCH(ROUNDUP((AE$1)/10,0)*10,[1]Hugst!$R$4:$W$4,0))))</f>
        <v>#REF!</v>
      </c>
      <c r="AF186" s="168" t="e">
        <f ca="1">IF($C186-AF$1&lt;År1,0,AE185*(1-VLOOKUP($A186,[1]Hugst!$R$5:$W$9,MATCH(ROUNDUP((AF$1)/10,0)*10,[1]Hugst!$R$4:$W$4,0))))</f>
        <v>#REF!</v>
      </c>
      <c r="AG186" s="168" t="e">
        <f ca="1">IF($C186-AG$1&lt;År1,0,AF185*(1-VLOOKUP($A186,[1]Hugst!$R$5:$W$9,MATCH(ROUNDUP((AG$1)/10,0)*10,[1]Hugst!$R$4:$W$4,0))))</f>
        <v>#REF!</v>
      </c>
      <c r="AH186" s="168" t="e">
        <f ca="1">IF($C186-AH$1&lt;År1,0,AG185*(1-VLOOKUP($A186,[1]Hugst!$R$5:$W$9,MATCH(ROUNDUP((AH$1)/10,0)*10,[1]Hugst!$R$4:$W$4,0))))</f>
        <v>#REF!</v>
      </c>
      <c r="AI186" s="168" t="e">
        <f ca="1">IF($C186-AI$1&lt;År1,0,AH185*(1-VLOOKUP($A186,[1]Hugst!$R$5:$W$9,MATCH(ROUNDUP((AI$1)/10,0)*10,[1]Hugst!$R$4:$W$4,0))))</f>
        <v>#REF!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8" t="e">
        <f t="shared" ca="1" si="3"/>
        <v>#REF!</v>
      </c>
      <c r="F187" s="168" t="e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#REF!</v>
      </c>
      <c r="G187" s="168" t="e">
        <f ca="1">IF($C187-G$1&lt;År1,0,F186*(1-VLOOKUP($A187,[1]Hugst!$R$5:$W$9,MATCH(ROUNDUP((G$1)/10,0)*10,[1]Hugst!$R$4:$W$4,0))))</f>
        <v>#REF!</v>
      </c>
      <c r="H187" s="168" t="e">
        <f ca="1">IF($C187-H$1&lt;År1,0,G186*(1-VLOOKUP($A187,[1]Hugst!$R$5:$W$9,MATCH(ROUNDUP((H$1)/10,0)*10,[1]Hugst!$R$4:$W$4,0))))</f>
        <v>#REF!</v>
      </c>
      <c r="I187" s="168" t="e">
        <f ca="1">IF($C187-I$1&lt;År1,0,H186*(1-VLOOKUP($A187,[1]Hugst!$R$5:$W$9,MATCH(ROUNDUP((I$1)/10,0)*10,[1]Hugst!$R$4:$W$4,0))))</f>
        <v>#REF!</v>
      </c>
      <c r="J187" s="168" t="e">
        <f ca="1">IF($C187-J$1&lt;År1,0,I186*(1-VLOOKUP($A187,[1]Hugst!$R$5:$W$9,MATCH(ROUNDUP((J$1)/10,0)*10,[1]Hugst!$R$4:$W$4,0))))</f>
        <v>#REF!</v>
      </c>
      <c r="K187" s="168" t="e">
        <f ca="1">IF($C187-K$1&lt;År1,0,J186*(1-VLOOKUP($A187,[1]Hugst!$R$5:$W$9,MATCH(ROUNDUP((K$1)/10,0)*10,[1]Hugst!$R$4:$W$4,0))))</f>
        <v>#REF!</v>
      </c>
      <c r="L187" s="168" t="e">
        <f ca="1">IF($C187-L$1&lt;År1,0,K186*(1-VLOOKUP($A187,[1]Hugst!$R$5:$W$9,MATCH(ROUNDUP((L$1)/10,0)*10,[1]Hugst!$R$4:$W$4,0))))</f>
        <v>#REF!</v>
      </c>
      <c r="M187" s="168" t="e">
        <f ca="1">IF($C187-M$1&lt;År1,0,L186*(1-VLOOKUP($A187,[1]Hugst!$R$5:$W$9,MATCH(ROUNDUP((M$1)/10,0)*10,[1]Hugst!$R$4:$W$4,0))))</f>
        <v>#REF!</v>
      </c>
      <c r="N187" s="168" t="e">
        <f ca="1">IF($C187-N$1&lt;År1,0,M186*(1-VLOOKUP($A187,[1]Hugst!$R$5:$W$9,MATCH(ROUNDUP((N$1)/10,0)*10,[1]Hugst!$R$4:$W$4,0))))</f>
        <v>#REF!</v>
      </c>
      <c r="O187" s="168" t="e">
        <f ca="1">IF($C187-O$1&lt;År1,0,N186*(1-VLOOKUP($A187,[1]Hugst!$R$5:$W$9,MATCH(ROUNDUP((O$1)/10,0)*10,[1]Hugst!$R$4:$W$4,0))))</f>
        <v>#REF!</v>
      </c>
      <c r="P187" s="168" t="e">
        <f ca="1">IF($C187-P$1&lt;År1,0,O186*(1-VLOOKUP($A187,[1]Hugst!$R$5:$W$9,MATCH(ROUNDUP((P$1)/10,0)*10,[1]Hugst!$R$4:$W$4,0))))</f>
        <v>#REF!</v>
      </c>
      <c r="Q187" s="168" t="e">
        <f ca="1">IF($C187-Q$1&lt;År1,0,P186*(1-VLOOKUP($A187,[1]Hugst!$R$5:$W$9,MATCH(ROUNDUP((Q$1)/10,0)*10,[1]Hugst!$R$4:$W$4,0))))</f>
        <v>#REF!</v>
      </c>
      <c r="R187" s="168" t="e">
        <f ca="1">IF($C187-R$1&lt;År1,0,Q186*(1-VLOOKUP($A187,[1]Hugst!$R$5:$W$9,MATCH(ROUNDUP((R$1)/10,0)*10,[1]Hugst!$R$4:$W$4,0))))</f>
        <v>#REF!</v>
      </c>
      <c r="S187" s="168" t="e">
        <f ca="1">IF($C187-S$1&lt;År1,0,R186*(1-VLOOKUP($A187,[1]Hugst!$R$5:$W$9,MATCH(ROUNDUP((S$1)/10,0)*10,[1]Hugst!$R$4:$W$4,0))))</f>
        <v>#REF!</v>
      </c>
      <c r="T187" s="168" t="e">
        <f ca="1">IF($C187-T$1&lt;År1,0,S186*(1-VLOOKUP($A187,[1]Hugst!$R$5:$W$9,MATCH(ROUNDUP((T$1)/10,0)*10,[1]Hugst!$R$4:$W$4,0))))</f>
        <v>#REF!</v>
      </c>
      <c r="U187" s="168" t="e">
        <f ca="1">IF($C187-U$1&lt;År1,0,T186*(1-VLOOKUP($A187,[1]Hugst!$R$5:$W$9,MATCH(ROUNDUP((U$1)/10,0)*10,[1]Hugst!$R$4:$W$4,0))))</f>
        <v>#REF!</v>
      </c>
      <c r="V187" s="168" t="e">
        <f ca="1">IF($C187-V$1&lt;År1,0,U186*(1-VLOOKUP($A187,[1]Hugst!$R$5:$W$9,MATCH(ROUNDUP((V$1)/10,0)*10,[1]Hugst!$R$4:$W$4,0))))</f>
        <v>#REF!</v>
      </c>
      <c r="W187" s="168" t="e">
        <f ca="1">IF($C187-W$1&lt;År1,0,V186*(1-VLOOKUP($A187,[1]Hugst!$R$5:$W$9,MATCH(ROUNDUP((W$1)/10,0)*10,[1]Hugst!$R$4:$W$4,0))))</f>
        <v>#REF!</v>
      </c>
      <c r="X187" s="168" t="e">
        <f ca="1">IF($C187-X$1&lt;År1,0,W186*(1-VLOOKUP($A187,[1]Hugst!$R$5:$W$9,MATCH(ROUNDUP((X$1)/10,0)*10,[1]Hugst!$R$4:$W$4,0))))</f>
        <v>#REF!</v>
      </c>
      <c r="Y187" s="168" t="e">
        <f ca="1">IF($C187-Y$1&lt;År1,0,X186*(1-VLOOKUP($A187,[1]Hugst!$R$5:$W$9,MATCH(ROUNDUP((Y$1)/10,0)*10,[1]Hugst!$R$4:$W$4,0))))</f>
        <v>#REF!</v>
      </c>
      <c r="Z187" s="168" t="e">
        <f ca="1">IF($C187-Z$1&lt;År1,0,Y186*(1-VLOOKUP($A187,[1]Hugst!$R$5:$W$9,MATCH(ROUNDUP((Z$1)/10,0)*10,[1]Hugst!$R$4:$W$4,0))))</f>
        <v>#REF!</v>
      </c>
      <c r="AA187" s="168" t="e">
        <f ca="1">IF($C187-AA$1&lt;År1,0,Z186*(1-VLOOKUP($A187,[1]Hugst!$R$5:$W$9,MATCH(ROUNDUP((AA$1)/10,0)*10,[1]Hugst!$R$4:$W$4,0))))</f>
        <v>#REF!</v>
      </c>
      <c r="AB187" s="168" t="e">
        <f ca="1">IF($C187-AB$1&lt;År1,0,AA186*(1-VLOOKUP($A187,[1]Hugst!$R$5:$W$9,MATCH(ROUNDUP((AB$1)/10,0)*10,[1]Hugst!$R$4:$W$4,0))))</f>
        <v>#REF!</v>
      </c>
      <c r="AC187" s="168" t="e">
        <f ca="1">IF($C187-AC$1&lt;År1,0,AB186*(1-VLOOKUP($A187,[1]Hugst!$R$5:$W$9,MATCH(ROUNDUP((AC$1)/10,0)*10,[1]Hugst!$R$4:$W$4,0))))</f>
        <v>#REF!</v>
      </c>
      <c r="AD187" s="168" t="e">
        <f ca="1">IF($C187-AD$1&lt;År1,0,AC186*(1-VLOOKUP($A187,[1]Hugst!$R$5:$W$9,MATCH(ROUNDUP((AD$1)/10,0)*10,[1]Hugst!$R$4:$W$4,0))))</f>
        <v>#REF!</v>
      </c>
      <c r="AE187" s="168" t="e">
        <f ca="1">IF($C187-AE$1&lt;År1,0,AD186*(1-VLOOKUP($A187,[1]Hugst!$R$5:$W$9,MATCH(ROUNDUP((AE$1)/10,0)*10,[1]Hugst!$R$4:$W$4,0))))</f>
        <v>#REF!</v>
      </c>
      <c r="AF187" s="168" t="e">
        <f ca="1">IF($C187-AF$1&lt;År1,0,AE186*(1-VLOOKUP($A187,[1]Hugst!$R$5:$W$9,MATCH(ROUNDUP((AF$1)/10,0)*10,[1]Hugst!$R$4:$W$4,0))))</f>
        <v>#REF!</v>
      </c>
      <c r="AG187" s="168" t="e">
        <f ca="1">IF($C187-AG$1&lt;År1,0,AF186*(1-VLOOKUP($A187,[1]Hugst!$R$5:$W$9,MATCH(ROUNDUP((AG$1)/10,0)*10,[1]Hugst!$R$4:$W$4,0))))</f>
        <v>#REF!</v>
      </c>
      <c r="AH187" s="168" t="e">
        <f ca="1">IF($C187-AH$1&lt;År1,0,AG186*(1-VLOOKUP($A187,[1]Hugst!$R$5:$W$9,MATCH(ROUNDUP((AH$1)/10,0)*10,[1]Hugst!$R$4:$W$4,0))))</f>
        <v>#REF!</v>
      </c>
      <c r="AI187" s="168" t="e">
        <f ca="1">IF($C187-AI$1&lt;År1,0,AH186*(1-VLOOKUP($A187,[1]Hugst!$R$5:$W$9,MATCH(ROUNDUP((AI$1)/10,0)*10,[1]Hugst!$R$4:$W$4,0))))</f>
        <v>#REF!</v>
      </c>
      <c r="AJ187" s="168" t="e">
        <f ca="1">IF($C187-AJ$1&lt;År1,0,AI186*(1-VLOOKUP($A187,[1]Hugst!$R$5:$W$9,MATCH(ROUNDUP((AJ$1)/10,0)*10,[1]Hugst!$R$4:$W$4,0))))</f>
        <v>#REF!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 t="e">
        <f t="shared" ref="E189:E218" ca="1" si="4">IF(C189=2020,SUM(G189:AJ189),SUM(F188:AJ188)-SUM(G189:AJ189))</f>
        <v>#REF!</v>
      </c>
      <c r="F189" s="168" t="e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#REF!</v>
      </c>
      <c r="G189" s="168" t="e">
        <f ca="1">IF($C189-G$1&lt;År1,0,F188*(1-VLOOKUP($A189,[1]Hugst!$R$5:$W$9,MATCH(ROUNDUP((G$1)/10,0)*10,[1]Hugst!$R$4:$W$4,0))))</f>
        <v>#REF!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 t="e">
        <f t="shared" ca="1" si="4"/>
        <v>#REF!</v>
      </c>
      <c r="F190" s="168" t="e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#REF!</v>
      </c>
      <c r="G190" s="168" t="e">
        <f ca="1">IF($C190-G$1&lt;År1,0,F189*(1-VLOOKUP($A190,[1]Hugst!$R$5:$W$9,MATCH(ROUNDUP((G$1)/10,0)*10,[1]Hugst!$R$4:$W$4,0))))</f>
        <v>#REF!</v>
      </c>
      <c r="H190" s="168" t="e">
        <f ca="1">IF($C190-H$1&lt;År1,0,G189*(1-VLOOKUP($A190,[1]Hugst!$R$5:$W$9,MATCH(ROUNDUP((H$1)/10,0)*10,[1]Hugst!$R$4:$W$4,0))))</f>
        <v>#REF!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 t="e">
        <f t="shared" ca="1" si="4"/>
        <v>#REF!</v>
      </c>
      <c r="F191" s="168" t="e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#REF!</v>
      </c>
      <c r="G191" s="168" t="e">
        <f ca="1">IF($C191-G$1&lt;År1,0,F190*(1-VLOOKUP($A191,[1]Hugst!$R$5:$W$9,MATCH(ROUNDUP((G$1)/10,0)*10,[1]Hugst!$R$4:$W$4,0))))</f>
        <v>#REF!</v>
      </c>
      <c r="H191" s="168" t="e">
        <f ca="1">IF($C191-H$1&lt;År1,0,G190*(1-VLOOKUP($A191,[1]Hugst!$R$5:$W$9,MATCH(ROUNDUP((H$1)/10,0)*10,[1]Hugst!$R$4:$W$4,0))))</f>
        <v>#REF!</v>
      </c>
      <c r="I191" s="168" t="e">
        <f ca="1">IF($C191-I$1&lt;År1,0,H190*(1-VLOOKUP($A191,[1]Hugst!$R$5:$W$9,MATCH(ROUNDUP((I$1)/10,0)*10,[1]Hugst!$R$4:$W$4,0))))</f>
        <v>#REF!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 t="e">
        <f t="shared" ca="1" si="4"/>
        <v>#REF!</v>
      </c>
      <c r="F192" s="168" t="e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#REF!</v>
      </c>
      <c r="G192" s="168" t="e">
        <f ca="1">IF($C192-G$1&lt;År1,0,F191*(1-VLOOKUP($A192,[1]Hugst!$R$5:$W$9,MATCH(ROUNDUP((G$1)/10,0)*10,[1]Hugst!$R$4:$W$4,0))))</f>
        <v>#REF!</v>
      </c>
      <c r="H192" s="168" t="e">
        <f ca="1">IF($C192-H$1&lt;År1,0,G191*(1-VLOOKUP($A192,[1]Hugst!$R$5:$W$9,MATCH(ROUNDUP((H$1)/10,0)*10,[1]Hugst!$R$4:$W$4,0))))</f>
        <v>#REF!</v>
      </c>
      <c r="I192" s="168" t="e">
        <f ca="1">IF($C192-I$1&lt;År1,0,H191*(1-VLOOKUP($A192,[1]Hugst!$R$5:$W$9,MATCH(ROUNDUP((I$1)/10,0)*10,[1]Hugst!$R$4:$W$4,0))))</f>
        <v>#REF!</v>
      </c>
      <c r="J192" s="168" t="e">
        <f ca="1">IF($C192-J$1&lt;År1,0,I191*(1-VLOOKUP($A192,[1]Hugst!$R$5:$W$9,MATCH(ROUNDUP((J$1)/10,0)*10,[1]Hugst!$R$4:$W$4,0))))</f>
        <v>#REF!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 t="e">
        <f t="shared" ca="1" si="4"/>
        <v>#REF!</v>
      </c>
      <c r="F193" s="168" t="e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#REF!</v>
      </c>
      <c r="G193" s="168" t="e">
        <f ca="1">IF($C193-G$1&lt;År1,0,F192*(1-VLOOKUP($A193,[1]Hugst!$R$5:$W$9,MATCH(ROUNDUP((G$1)/10,0)*10,[1]Hugst!$R$4:$W$4,0))))</f>
        <v>#REF!</v>
      </c>
      <c r="H193" s="168" t="e">
        <f ca="1">IF($C193-H$1&lt;År1,0,G192*(1-VLOOKUP($A193,[1]Hugst!$R$5:$W$9,MATCH(ROUNDUP((H$1)/10,0)*10,[1]Hugst!$R$4:$W$4,0))))</f>
        <v>#REF!</v>
      </c>
      <c r="I193" s="168" t="e">
        <f ca="1">IF($C193-I$1&lt;År1,0,H192*(1-VLOOKUP($A193,[1]Hugst!$R$5:$W$9,MATCH(ROUNDUP((I$1)/10,0)*10,[1]Hugst!$R$4:$W$4,0))))</f>
        <v>#REF!</v>
      </c>
      <c r="J193" s="168" t="e">
        <f ca="1">IF($C193-J$1&lt;År1,0,I192*(1-VLOOKUP($A193,[1]Hugst!$R$5:$W$9,MATCH(ROUNDUP((J$1)/10,0)*10,[1]Hugst!$R$4:$W$4,0))))</f>
        <v>#REF!</v>
      </c>
      <c r="K193" s="168" t="e">
        <f ca="1">IF($C193-K$1&lt;År1,0,J192*(1-VLOOKUP($A193,[1]Hugst!$R$5:$W$9,MATCH(ROUNDUP((K$1)/10,0)*10,[1]Hugst!$R$4:$W$4,0))))</f>
        <v>#REF!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 t="e">
        <f t="shared" ca="1" si="4"/>
        <v>#REF!</v>
      </c>
      <c r="F194" s="168" t="e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#REF!</v>
      </c>
      <c r="G194" s="168" t="e">
        <f ca="1">IF($C194-G$1&lt;År1,0,F193*(1-VLOOKUP($A194,[1]Hugst!$R$5:$W$9,MATCH(ROUNDUP((G$1)/10,0)*10,[1]Hugst!$R$4:$W$4,0))))</f>
        <v>#REF!</v>
      </c>
      <c r="H194" s="168" t="e">
        <f ca="1">IF($C194-H$1&lt;År1,0,G193*(1-VLOOKUP($A194,[1]Hugst!$R$5:$W$9,MATCH(ROUNDUP((H$1)/10,0)*10,[1]Hugst!$R$4:$W$4,0))))</f>
        <v>#REF!</v>
      </c>
      <c r="I194" s="168" t="e">
        <f ca="1">IF($C194-I$1&lt;År1,0,H193*(1-VLOOKUP($A194,[1]Hugst!$R$5:$W$9,MATCH(ROUNDUP((I$1)/10,0)*10,[1]Hugst!$R$4:$W$4,0))))</f>
        <v>#REF!</v>
      </c>
      <c r="J194" s="168" t="e">
        <f ca="1">IF($C194-J$1&lt;År1,0,I193*(1-VLOOKUP($A194,[1]Hugst!$R$5:$W$9,MATCH(ROUNDUP((J$1)/10,0)*10,[1]Hugst!$R$4:$W$4,0))))</f>
        <v>#REF!</v>
      </c>
      <c r="K194" s="168" t="e">
        <f ca="1">IF($C194-K$1&lt;År1,0,J193*(1-VLOOKUP($A194,[1]Hugst!$R$5:$W$9,MATCH(ROUNDUP((K$1)/10,0)*10,[1]Hugst!$R$4:$W$4,0))))</f>
        <v>#REF!</v>
      </c>
      <c r="L194" s="168" t="e">
        <f ca="1">IF($C194-L$1&lt;År1,0,K193*(1-VLOOKUP($A194,[1]Hugst!$R$5:$W$9,MATCH(ROUNDUP((L$1)/10,0)*10,[1]Hugst!$R$4:$W$4,0))))</f>
        <v>#REF!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 t="e">
        <f t="shared" ca="1" si="4"/>
        <v>#REF!</v>
      </c>
      <c r="F195" s="168" t="e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#REF!</v>
      </c>
      <c r="G195" s="168" t="e">
        <f ca="1">IF($C195-G$1&lt;År1,0,F194*(1-VLOOKUP($A195,[1]Hugst!$R$5:$W$9,MATCH(ROUNDUP((G$1)/10,0)*10,[1]Hugst!$R$4:$W$4,0))))</f>
        <v>#REF!</v>
      </c>
      <c r="H195" s="168" t="e">
        <f ca="1">IF($C195-H$1&lt;År1,0,G194*(1-VLOOKUP($A195,[1]Hugst!$R$5:$W$9,MATCH(ROUNDUP((H$1)/10,0)*10,[1]Hugst!$R$4:$W$4,0))))</f>
        <v>#REF!</v>
      </c>
      <c r="I195" s="168" t="e">
        <f ca="1">IF($C195-I$1&lt;År1,0,H194*(1-VLOOKUP($A195,[1]Hugst!$R$5:$W$9,MATCH(ROUNDUP((I$1)/10,0)*10,[1]Hugst!$R$4:$W$4,0))))</f>
        <v>#REF!</v>
      </c>
      <c r="J195" s="168" t="e">
        <f ca="1">IF($C195-J$1&lt;År1,0,I194*(1-VLOOKUP($A195,[1]Hugst!$R$5:$W$9,MATCH(ROUNDUP((J$1)/10,0)*10,[1]Hugst!$R$4:$W$4,0))))</f>
        <v>#REF!</v>
      </c>
      <c r="K195" s="168" t="e">
        <f ca="1">IF($C195-K$1&lt;År1,0,J194*(1-VLOOKUP($A195,[1]Hugst!$R$5:$W$9,MATCH(ROUNDUP((K$1)/10,0)*10,[1]Hugst!$R$4:$W$4,0))))</f>
        <v>#REF!</v>
      </c>
      <c r="L195" s="168" t="e">
        <f ca="1">IF($C195-L$1&lt;År1,0,K194*(1-VLOOKUP($A195,[1]Hugst!$R$5:$W$9,MATCH(ROUNDUP((L$1)/10,0)*10,[1]Hugst!$R$4:$W$4,0))))</f>
        <v>#REF!</v>
      </c>
      <c r="M195" s="168" t="e">
        <f ca="1">IF($C195-M$1&lt;År1,0,L194*(1-VLOOKUP($A195,[1]Hugst!$R$5:$W$9,MATCH(ROUNDUP((M$1)/10,0)*10,[1]Hugst!$R$4:$W$4,0))))</f>
        <v>#REF!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 t="e">
        <f t="shared" ca="1" si="4"/>
        <v>#REF!</v>
      </c>
      <c r="F196" s="168" t="e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#REF!</v>
      </c>
      <c r="G196" s="168" t="e">
        <f ca="1">IF($C196-G$1&lt;År1,0,F195*(1-VLOOKUP($A196,[1]Hugst!$R$5:$W$9,MATCH(ROUNDUP((G$1)/10,0)*10,[1]Hugst!$R$4:$W$4,0))))</f>
        <v>#REF!</v>
      </c>
      <c r="H196" s="168" t="e">
        <f ca="1">IF($C196-H$1&lt;År1,0,G195*(1-VLOOKUP($A196,[1]Hugst!$R$5:$W$9,MATCH(ROUNDUP((H$1)/10,0)*10,[1]Hugst!$R$4:$W$4,0))))</f>
        <v>#REF!</v>
      </c>
      <c r="I196" s="168" t="e">
        <f ca="1">IF($C196-I$1&lt;År1,0,H195*(1-VLOOKUP($A196,[1]Hugst!$R$5:$W$9,MATCH(ROUNDUP((I$1)/10,0)*10,[1]Hugst!$R$4:$W$4,0))))</f>
        <v>#REF!</v>
      </c>
      <c r="J196" s="168" t="e">
        <f ca="1">IF($C196-J$1&lt;År1,0,I195*(1-VLOOKUP($A196,[1]Hugst!$R$5:$W$9,MATCH(ROUNDUP((J$1)/10,0)*10,[1]Hugst!$R$4:$W$4,0))))</f>
        <v>#REF!</v>
      </c>
      <c r="K196" s="168" t="e">
        <f ca="1">IF($C196-K$1&lt;År1,0,J195*(1-VLOOKUP($A196,[1]Hugst!$R$5:$W$9,MATCH(ROUNDUP((K$1)/10,0)*10,[1]Hugst!$R$4:$W$4,0))))</f>
        <v>#REF!</v>
      </c>
      <c r="L196" s="168" t="e">
        <f ca="1">IF($C196-L$1&lt;År1,0,K195*(1-VLOOKUP($A196,[1]Hugst!$R$5:$W$9,MATCH(ROUNDUP((L$1)/10,0)*10,[1]Hugst!$R$4:$W$4,0))))</f>
        <v>#REF!</v>
      </c>
      <c r="M196" s="168" t="e">
        <f ca="1">IF($C196-M$1&lt;År1,0,L195*(1-VLOOKUP($A196,[1]Hugst!$R$5:$W$9,MATCH(ROUNDUP((M$1)/10,0)*10,[1]Hugst!$R$4:$W$4,0))))</f>
        <v>#REF!</v>
      </c>
      <c r="N196" s="168" t="e">
        <f ca="1">IF($C196-N$1&lt;År1,0,M195*(1-VLOOKUP($A196,[1]Hugst!$R$5:$W$9,MATCH(ROUNDUP((N$1)/10,0)*10,[1]Hugst!$R$4:$W$4,0))))</f>
        <v>#REF!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 t="e">
        <f t="shared" ca="1" si="4"/>
        <v>#REF!</v>
      </c>
      <c r="F197" s="168" t="e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#REF!</v>
      </c>
      <c r="G197" s="168" t="e">
        <f ca="1">IF($C197-G$1&lt;År1,0,F196*(1-VLOOKUP($A197,[1]Hugst!$R$5:$W$9,MATCH(ROUNDUP((G$1)/10,0)*10,[1]Hugst!$R$4:$W$4,0))))</f>
        <v>#REF!</v>
      </c>
      <c r="H197" s="168" t="e">
        <f ca="1">IF($C197-H$1&lt;År1,0,G196*(1-VLOOKUP($A197,[1]Hugst!$R$5:$W$9,MATCH(ROUNDUP((H$1)/10,0)*10,[1]Hugst!$R$4:$W$4,0))))</f>
        <v>#REF!</v>
      </c>
      <c r="I197" s="168" t="e">
        <f ca="1">IF($C197-I$1&lt;År1,0,H196*(1-VLOOKUP($A197,[1]Hugst!$R$5:$W$9,MATCH(ROUNDUP((I$1)/10,0)*10,[1]Hugst!$R$4:$W$4,0))))</f>
        <v>#REF!</v>
      </c>
      <c r="J197" s="168" t="e">
        <f ca="1">IF($C197-J$1&lt;År1,0,I196*(1-VLOOKUP($A197,[1]Hugst!$R$5:$W$9,MATCH(ROUNDUP((J$1)/10,0)*10,[1]Hugst!$R$4:$W$4,0))))</f>
        <v>#REF!</v>
      </c>
      <c r="K197" s="168" t="e">
        <f ca="1">IF($C197-K$1&lt;År1,0,J196*(1-VLOOKUP($A197,[1]Hugst!$R$5:$W$9,MATCH(ROUNDUP((K$1)/10,0)*10,[1]Hugst!$R$4:$W$4,0))))</f>
        <v>#REF!</v>
      </c>
      <c r="L197" s="168" t="e">
        <f ca="1">IF($C197-L$1&lt;År1,0,K196*(1-VLOOKUP($A197,[1]Hugst!$R$5:$W$9,MATCH(ROUNDUP((L$1)/10,0)*10,[1]Hugst!$R$4:$W$4,0))))</f>
        <v>#REF!</v>
      </c>
      <c r="M197" s="168" t="e">
        <f ca="1">IF($C197-M$1&lt;År1,0,L196*(1-VLOOKUP($A197,[1]Hugst!$R$5:$W$9,MATCH(ROUNDUP((M$1)/10,0)*10,[1]Hugst!$R$4:$W$4,0))))</f>
        <v>#REF!</v>
      </c>
      <c r="N197" s="168" t="e">
        <f ca="1">IF($C197-N$1&lt;År1,0,M196*(1-VLOOKUP($A197,[1]Hugst!$R$5:$W$9,MATCH(ROUNDUP((N$1)/10,0)*10,[1]Hugst!$R$4:$W$4,0))))</f>
        <v>#REF!</v>
      </c>
      <c r="O197" s="168" t="e">
        <f ca="1">IF($C197-O$1&lt;År1,0,N196*(1-VLOOKUP($A197,[1]Hugst!$R$5:$W$9,MATCH(ROUNDUP((O$1)/10,0)*10,[1]Hugst!$R$4:$W$4,0))))</f>
        <v>#REF!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 t="e">
        <f t="shared" ca="1" si="4"/>
        <v>#REF!</v>
      </c>
      <c r="F198" s="168" t="e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#REF!</v>
      </c>
      <c r="G198" s="168" t="e">
        <f ca="1">IF($C198-G$1&lt;År1,0,F197*(1-VLOOKUP($A198,[1]Hugst!$R$5:$W$9,MATCH(ROUNDUP((G$1)/10,0)*10,[1]Hugst!$R$4:$W$4,0))))</f>
        <v>#REF!</v>
      </c>
      <c r="H198" s="168" t="e">
        <f ca="1">IF($C198-H$1&lt;År1,0,G197*(1-VLOOKUP($A198,[1]Hugst!$R$5:$W$9,MATCH(ROUNDUP((H$1)/10,0)*10,[1]Hugst!$R$4:$W$4,0))))</f>
        <v>#REF!</v>
      </c>
      <c r="I198" s="168" t="e">
        <f ca="1">IF($C198-I$1&lt;År1,0,H197*(1-VLOOKUP($A198,[1]Hugst!$R$5:$W$9,MATCH(ROUNDUP((I$1)/10,0)*10,[1]Hugst!$R$4:$W$4,0))))</f>
        <v>#REF!</v>
      </c>
      <c r="J198" s="168" t="e">
        <f ca="1">IF($C198-J$1&lt;År1,0,I197*(1-VLOOKUP($A198,[1]Hugst!$R$5:$W$9,MATCH(ROUNDUP((J$1)/10,0)*10,[1]Hugst!$R$4:$W$4,0))))</f>
        <v>#REF!</v>
      </c>
      <c r="K198" s="168" t="e">
        <f ca="1">IF($C198-K$1&lt;År1,0,J197*(1-VLOOKUP($A198,[1]Hugst!$R$5:$W$9,MATCH(ROUNDUP((K$1)/10,0)*10,[1]Hugst!$R$4:$W$4,0))))</f>
        <v>#REF!</v>
      </c>
      <c r="L198" s="168" t="e">
        <f ca="1">IF($C198-L$1&lt;År1,0,K197*(1-VLOOKUP($A198,[1]Hugst!$R$5:$W$9,MATCH(ROUNDUP((L$1)/10,0)*10,[1]Hugst!$R$4:$W$4,0))))</f>
        <v>#REF!</v>
      </c>
      <c r="M198" s="168" t="e">
        <f ca="1">IF($C198-M$1&lt;År1,0,L197*(1-VLOOKUP($A198,[1]Hugst!$R$5:$W$9,MATCH(ROUNDUP((M$1)/10,0)*10,[1]Hugst!$R$4:$W$4,0))))</f>
        <v>#REF!</v>
      </c>
      <c r="N198" s="168" t="e">
        <f ca="1">IF($C198-N$1&lt;År1,0,M197*(1-VLOOKUP($A198,[1]Hugst!$R$5:$W$9,MATCH(ROUNDUP((N$1)/10,0)*10,[1]Hugst!$R$4:$W$4,0))))</f>
        <v>#REF!</v>
      </c>
      <c r="O198" s="168" t="e">
        <f ca="1">IF($C198-O$1&lt;År1,0,N197*(1-VLOOKUP($A198,[1]Hugst!$R$5:$W$9,MATCH(ROUNDUP((O$1)/10,0)*10,[1]Hugst!$R$4:$W$4,0))))</f>
        <v>#REF!</v>
      </c>
      <c r="P198" s="168" t="e">
        <f ca="1">IF($C198-P$1&lt;År1,0,O197*(1-VLOOKUP($A198,[1]Hugst!$R$5:$W$9,MATCH(ROUNDUP((P$1)/10,0)*10,[1]Hugst!$R$4:$W$4,0))))</f>
        <v>#REF!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 t="e">
        <f t="shared" ca="1" si="4"/>
        <v>#REF!</v>
      </c>
      <c r="F199" s="168" t="e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#REF!</v>
      </c>
      <c r="G199" s="168" t="e">
        <f ca="1">IF($C199-G$1&lt;År1,0,F198*(1-VLOOKUP($A199,[1]Hugst!$R$5:$W$9,MATCH(ROUNDUP((G$1)/10,0)*10,[1]Hugst!$R$4:$W$4,0))))</f>
        <v>#REF!</v>
      </c>
      <c r="H199" s="168" t="e">
        <f ca="1">IF($C199-H$1&lt;År1,0,G198*(1-VLOOKUP($A199,[1]Hugst!$R$5:$W$9,MATCH(ROUNDUP((H$1)/10,0)*10,[1]Hugst!$R$4:$W$4,0))))</f>
        <v>#REF!</v>
      </c>
      <c r="I199" s="168" t="e">
        <f ca="1">IF($C199-I$1&lt;År1,0,H198*(1-VLOOKUP($A199,[1]Hugst!$R$5:$W$9,MATCH(ROUNDUP((I$1)/10,0)*10,[1]Hugst!$R$4:$W$4,0))))</f>
        <v>#REF!</v>
      </c>
      <c r="J199" s="168" t="e">
        <f ca="1">IF($C199-J$1&lt;År1,0,I198*(1-VLOOKUP($A199,[1]Hugst!$R$5:$W$9,MATCH(ROUNDUP((J$1)/10,0)*10,[1]Hugst!$R$4:$W$4,0))))</f>
        <v>#REF!</v>
      </c>
      <c r="K199" s="168" t="e">
        <f ca="1">IF($C199-K$1&lt;År1,0,J198*(1-VLOOKUP($A199,[1]Hugst!$R$5:$W$9,MATCH(ROUNDUP((K$1)/10,0)*10,[1]Hugst!$R$4:$W$4,0))))</f>
        <v>#REF!</v>
      </c>
      <c r="L199" s="168" t="e">
        <f ca="1">IF($C199-L$1&lt;År1,0,K198*(1-VLOOKUP($A199,[1]Hugst!$R$5:$W$9,MATCH(ROUNDUP((L$1)/10,0)*10,[1]Hugst!$R$4:$W$4,0))))</f>
        <v>#REF!</v>
      </c>
      <c r="M199" s="168" t="e">
        <f ca="1">IF($C199-M$1&lt;År1,0,L198*(1-VLOOKUP($A199,[1]Hugst!$R$5:$W$9,MATCH(ROUNDUP((M$1)/10,0)*10,[1]Hugst!$R$4:$W$4,0))))</f>
        <v>#REF!</v>
      </c>
      <c r="N199" s="168" t="e">
        <f ca="1">IF($C199-N$1&lt;År1,0,M198*(1-VLOOKUP($A199,[1]Hugst!$R$5:$W$9,MATCH(ROUNDUP((N$1)/10,0)*10,[1]Hugst!$R$4:$W$4,0))))</f>
        <v>#REF!</v>
      </c>
      <c r="O199" s="168" t="e">
        <f ca="1">IF($C199-O$1&lt;År1,0,N198*(1-VLOOKUP($A199,[1]Hugst!$R$5:$W$9,MATCH(ROUNDUP((O$1)/10,0)*10,[1]Hugst!$R$4:$W$4,0))))</f>
        <v>#REF!</v>
      </c>
      <c r="P199" s="168" t="e">
        <f ca="1">IF($C199-P$1&lt;År1,0,O198*(1-VLOOKUP($A199,[1]Hugst!$R$5:$W$9,MATCH(ROUNDUP((P$1)/10,0)*10,[1]Hugst!$R$4:$W$4,0))))</f>
        <v>#REF!</v>
      </c>
      <c r="Q199" s="168" t="e">
        <f ca="1">IF($C199-Q$1&lt;År1,0,P198*(1-VLOOKUP($A199,[1]Hugst!$R$5:$W$9,MATCH(ROUNDUP((Q$1)/10,0)*10,[1]Hugst!$R$4:$W$4,0))))</f>
        <v>#REF!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 t="e">
        <f t="shared" ca="1" si="4"/>
        <v>#REF!</v>
      </c>
      <c r="F200" s="168" t="e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#REF!</v>
      </c>
      <c r="G200" s="168" t="e">
        <f ca="1">IF($C200-G$1&lt;År1,0,F199*(1-VLOOKUP($A200,[1]Hugst!$R$5:$W$9,MATCH(ROUNDUP((G$1)/10,0)*10,[1]Hugst!$R$4:$W$4,0))))</f>
        <v>#REF!</v>
      </c>
      <c r="H200" s="168" t="e">
        <f ca="1">IF($C200-H$1&lt;År1,0,G199*(1-VLOOKUP($A200,[1]Hugst!$R$5:$W$9,MATCH(ROUNDUP((H$1)/10,0)*10,[1]Hugst!$R$4:$W$4,0))))</f>
        <v>#REF!</v>
      </c>
      <c r="I200" s="168" t="e">
        <f ca="1">IF($C200-I$1&lt;År1,0,H199*(1-VLOOKUP($A200,[1]Hugst!$R$5:$W$9,MATCH(ROUNDUP((I$1)/10,0)*10,[1]Hugst!$R$4:$W$4,0))))</f>
        <v>#REF!</v>
      </c>
      <c r="J200" s="168" t="e">
        <f ca="1">IF($C200-J$1&lt;År1,0,I199*(1-VLOOKUP($A200,[1]Hugst!$R$5:$W$9,MATCH(ROUNDUP((J$1)/10,0)*10,[1]Hugst!$R$4:$W$4,0))))</f>
        <v>#REF!</v>
      </c>
      <c r="K200" s="168" t="e">
        <f ca="1">IF($C200-K$1&lt;År1,0,J199*(1-VLOOKUP($A200,[1]Hugst!$R$5:$W$9,MATCH(ROUNDUP((K$1)/10,0)*10,[1]Hugst!$R$4:$W$4,0))))</f>
        <v>#REF!</v>
      </c>
      <c r="L200" s="168" t="e">
        <f ca="1">IF($C200-L$1&lt;År1,0,K199*(1-VLOOKUP($A200,[1]Hugst!$R$5:$W$9,MATCH(ROUNDUP((L$1)/10,0)*10,[1]Hugst!$R$4:$W$4,0))))</f>
        <v>#REF!</v>
      </c>
      <c r="M200" s="168" t="e">
        <f ca="1">IF($C200-M$1&lt;År1,0,L199*(1-VLOOKUP($A200,[1]Hugst!$R$5:$W$9,MATCH(ROUNDUP((M$1)/10,0)*10,[1]Hugst!$R$4:$W$4,0))))</f>
        <v>#REF!</v>
      </c>
      <c r="N200" s="168" t="e">
        <f ca="1">IF($C200-N$1&lt;År1,0,M199*(1-VLOOKUP($A200,[1]Hugst!$R$5:$W$9,MATCH(ROUNDUP((N$1)/10,0)*10,[1]Hugst!$R$4:$W$4,0))))</f>
        <v>#REF!</v>
      </c>
      <c r="O200" s="168" t="e">
        <f ca="1">IF($C200-O$1&lt;År1,0,N199*(1-VLOOKUP($A200,[1]Hugst!$R$5:$W$9,MATCH(ROUNDUP((O$1)/10,0)*10,[1]Hugst!$R$4:$W$4,0))))</f>
        <v>#REF!</v>
      </c>
      <c r="P200" s="168" t="e">
        <f ca="1">IF($C200-P$1&lt;År1,0,O199*(1-VLOOKUP($A200,[1]Hugst!$R$5:$W$9,MATCH(ROUNDUP((P$1)/10,0)*10,[1]Hugst!$R$4:$W$4,0))))</f>
        <v>#REF!</v>
      </c>
      <c r="Q200" s="168" t="e">
        <f ca="1">IF($C200-Q$1&lt;År1,0,P199*(1-VLOOKUP($A200,[1]Hugst!$R$5:$W$9,MATCH(ROUNDUP((Q$1)/10,0)*10,[1]Hugst!$R$4:$W$4,0))))</f>
        <v>#REF!</v>
      </c>
      <c r="R200" s="168" t="e">
        <f ca="1">IF($C200-R$1&lt;År1,0,Q199*(1-VLOOKUP($A200,[1]Hugst!$R$5:$W$9,MATCH(ROUNDUP((R$1)/10,0)*10,[1]Hugst!$R$4:$W$4,0))))</f>
        <v>#REF!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 t="e">
        <f t="shared" ca="1" si="4"/>
        <v>#REF!</v>
      </c>
      <c r="F201" s="168" t="e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#REF!</v>
      </c>
      <c r="G201" s="168" t="e">
        <f ca="1">IF($C201-G$1&lt;År1,0,F200*(1-VLOOKUP($A201,[1]Hugst!$R$5:$W$9,MATCH(ROUNDUP((G$1)/10,0)*10,[1]Hugst!$R$4:$W$4,0))))</f>
        <v>#REF!</v>
      </c>
      <c r="H201" s="168" t="e">
        <f ca="1">IF($C201-H$1&lt;År1,0,G200*(1-VLOOKUP($A201,[1]Hugst!$R$5:$W$9,MATCH(ROUNDUP((H$1)/10,0)*10,[1]Hugst!$R$4:$W$4,0))))</f>
        <v>#REF!</v>
      </c>
      <c r="I201" s="168" t="e">
        <f ca="1">IF($C201-I$1&lt;År1,0,H200*(1-VLOOKUP($A201,[1]Hugst!$R$5:$W$9,MATCH(ROUNDUP((I$1)/10,0)*10,[1]Hugst!$R$4:$W$4,0))))</f>
        <v>#REF!</v>
      </c>
      <c r="J201" s="168" t="e">
        <f ca="1">IF($C201-J$1&lt;År1,0,I200*(1-VLOOKUP($A201,[1]Hugst!$R$5:$W$9,MATCH(ROUNDUP((J$1)/10,0)*10,[1]Hugst!$R$4:$W$4,0))))</f>
        <v>#REF!</v>
      </c>
      <c r="K201" s="168" t="e">
        <f ca="1">IF($C201-K$1&lt;År1,0,J200*(1-VLOOKUP($A201,[1]Hugst!$R$5:$W$9,MATCH(ROUNDUP((K$1)/10,0)*10,[1]Hugst!$R$4:$W$4,0))))</f>
        <v>#REF!</v>
      </c>
      <c r="L201" s="168" t="e">
        <f ca="1">IF($C201-L$1&lt;År1,0,K200*(1-VLOOKUP($A201,[1]Hugst!$R$5:$W$9,MATCH(ROUNDUP((L$1)/10,0)*10,[1]Hugst!$R$4:$W$4,0))))</f>
        <v>#REF!</v>
      </c>
      <c r="M201" s="168" t="e">
        <f ca="1">IF($C201-M$1&lt;År1,0,L200*(1-VLOOKUP($A201,[1]Hugst!$R$5:$W$9,MATCH(ROUNDUP((M$1)/10,0)*10,[1]Hugst!$R$4:$W$4,0))))</f>
        <v>#REF!</v>
      </c>
      <c r="N201" s="168" t="e">
        <f ca="1">IF($C201-N$1&lt;År1,0,M200*(1-VLOOKUP($A201,[1]Hugst!$R$5:$W$9,MATCH(ROUNDUP((N$1)/10,0)*10,[1]Hugst!$R$4:$W$4,0))))</f>
        <v>#REF!</v>
      </c>
      <c r="O201" s="168" t="e">
        <f ca="1">IF($C201-O$1&lt;År1,0,N200*(1-VLOOKUP($A201,[1]Hugst!$R$5:$W$9,MATCH(ROUNDUP((O$1)/10,0)*10,[1]Hugst!$R$4:$W$4,0))))</f>
        <v>#REF!</v>
      </c>
      <c r="P201" s="168" t="e">
        <f ca="1">IF($C201-P$1&lt;År1,0,O200*(1-VLOOKUP($A201,[1]Hugst!$R$5:$W$9,MATCH(ROUNDUP((P$1)/10,0)*10,[1]Hugst!$R$4:$W$4,0))))</f>
        <v>#REF!</v>
      </c>
      <c r="Q201" s="168" t="e">
        <f ca="1">IF($C201-Q$1&lt;År1,0,P200*(1-VLOOKUP($A201,[1]Hugst!$R$5:$W$9,MATCH(ROUNDUP((Q$1)/10,0)*10,[1]Hugst!$R$4:$W$4,0))))</f>
        <v>#REF!</v>
      </c>
      <c r="R201" s="168" t="e">
        <f ca="1">IF($C201-R$1&lt;År1,0,Q200*(1-VLOOKUP($A201,[1]Hugst!$R$5:$W$9,MATCH(ROUNDUP((R$1)/10,0)*10,[1]Hugst!$R$4:$W$4,0))))</f>
        <v>#REF!</v>
      </c>
      <c r="S201" s="168" t="e">
        <f ca="1">IF($C201-S$1&lt;År1,0,R200*(1-VLOOKUP($A201,[1]Hugst!$R$5:$W$9,MATCH(ROUNDUP((S$1)/10,0)*10,[1]Hugst!$R$4:$W$4,0))))</f>
        <v>#REF!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 t="e">
        <f t="shared" ca="1" si="4"/>
        <v>#REF!</v>
      </c>
      <c r="F202" s="168" t="e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#REF!</v>
      </c>
      <c r="G202" s="168" t="e">
        <f ca="1">IF($C202-G$1&lt;År1,0,F201*(1-VLOOKUP($A202,[1]Hugst!$R$5:$W$9,MATCH(ROUNDUP((G$1)/10,0)*10,[1]Hugst!$R$4:$W$4,0))))</f>
        <v>#REF!</v>
      </c>
      <c r="H202" s="168" t="e">
        <f ca="1">IF($C202-H$1&lt;År1,0,G201*(1-VLOOKUP($A202,[1]Hugst!$R$5:$W$9,MATCH(ROUNDUP((H$1)/10,0)*10,[1]Hugst!$R$4:$W$4,0))))</f>
        <v>#REF!</v>
      </c>
      <c r="I202" s="168" t="e">
        <f ca="1">IF($C202-I$1&lt;År1,0,H201*(1-VLOOKUP($A202,[1]Hugst!$R$5:$W$9,MATCH(ROUNDUP((I$1)/10,0)*10,[1]Hugst!$R$4:$W$4,0))))</f>
        <v>#REF!</v>
      </c>
      <c r="J202" s="168" t="e">
        <f ca="1">IF($C202-J$1&lt;År1,0,I201*(1-VLOOKUP($A202,[1]Hugst!$R$5:$W$9,MATCH(ROUNDUP((J$1)/10,0)*10,[1]Hugst!$R$4:$W$4,0))))</f>
        <v>#REF!</v>
      </c>
      <c r="K202" s="168" t="e">
        <f ca="1">IF($C202-K$1&lt;År1,0,J201*(1-VLOOKUP($A202,[1]Hugst!$R$5:$W$9,MATCH(ROUNDUP((K$1)/10,0)*10,[1]Hugst!$R$4:$W$4,0))))</f>
        <v>#REF!</v>
      </c>
      <c r="L202" s="168" t="e">
        <f ca="1">IF($C202-L$1&lt;År1,0,K201*(1-VLOOKUP($A202,[1]Hugst!$R$5:$W$9,MATCH(ROUNDUP((L$1)/10,0)*10,[1]Hugst!$R$4:$W$4,0))))</f>
        <v>#REF!</v>
      </c>
      <c r="M202" s="168" t="e">
        <f ca="1">IF($C202-M$1&lt;År1,0,L201*(1-VLOOKUP($A202,[1]Hugst!$R$5:$W$9,MATCH(ROUNDUP((M$1)/10,0)*10,[1]Hugst!$R$4:$W$4,0))))</f>
        <v>#REF!</v>
      </c>
      <c r="N202" s="168" t="e">
        <f ca="1">IF($C202-N$1&lt;År1,0,M201*(1-VLOOKUP($A202,[1]Hugst!$R$5:$W$9,MATCH(ROUNDUP((N$1)/10,0)*10,[1]Hugst!$R$4:$W$4,0))))</f>
        <v>#REF!</v>
      </c>
      <c r="O202" s="168" t="e">
        <f ca="1">IF($C202-O$1&lt;År1,0,N201*(1-VLOOKUP($A202,[1]Hugst!$R$5:$W$9,MATCH(ROUNDUP((O$1)/10,0)*10,[1]Hugst!$R$4:$W$4,0))))</f>
        <v>#REF!</v>
      </c>
      <c r="P202" s="168" t="e">
        <f ca="1">IF($C202-P$1&lt;År1,0,O201*(1-VLOOKUP($A202,[1]Hugst!$R$5:$W$9,MATCH(ROUNDUP((P$1)/10,0)*10,[1]Hugst!$R$4:$W$4,0))))</f>
        <v>#REF!</v>
      </c>
      <c r="Q202" s="168" t="e">
        <f ca="1">IF($C202-Q$1&lt;År1,0,P201*(1-VLOOKUP($A202,[1]Hugst!$R$5:$W$9,MATCH(ROUNDUP((Q$1)/10,0)*10,[1]Hugst!$R$4:$W$4,0))))</f>
        <v>#REF!</v>
      </c>
      <c r="R202" s="168" t="e">
        <f ca="1">IF($C202-R$1&lt;År1,0,Q201*(1-VLOOKUP($A202,[1]Hugst!$R$5:$W$9,MATCH(ROUNDUP((R$1)/10,0)*10,[1]Hugst!$R$4:$W$4,0))))</f>
        <v>#REF!</v>
      </c>
      <c r="S202" s="168" t="e">
        <f ca="1">IF($C202-S$1&lt;År1,0,R201*(1-VLOOKUP($A202,[1]Hugst!$R$5:$W$9,MATCH(ROUNDUP((S$1)/10,0)*10,[1]Hugst!$R$4:$W$4,0))))</f>
        <v>#REF!</v>
      </c>
      <c r="T202" s="168" t="e">
        <f ca="1">IF($C202-T$1&lt;År1,0,S201*(1-VLOOKUP($A202,[1]Hugst!$R$5:$W$9,MATCH(ROUNDUP((T$1)/10,0)*10,[1]Hugst!$R$4:$W$4,0))))</f>
        <v>#REF!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 t="e">
        <f t="shared" ca="1" si="4"/>
        <v>#REF!</v>
      </c>
      <c r="F203" s="168" t="e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#REF!</v>
      </c>
      <c r="G203" s="168" t="e">
        <f ca="1">IF($C203-G$1&lt;År1,0,F202*(1-VLOOKUP($A203,[1]Hugst!$R$5:$W$9,MATCH(ROUNDUP((G$1)/10,0)*10,[1]Hugst!$R$4:$W$4,0))))</f>
        <v>#REF!</v>
      </c>
      <c r="H203" s="168" t="e">
        <f ca="1">IF($C203-H$1&lt;År1,0,G202*(1-VLOOKUP($A203,[1]Hugst!$R$5:$W$9,MATCH(ROUNDUP((H$1)/10,0)*10,[1]Hugst!$R$4:$W$4,0))))</f>
        <v>#REF!</v>
      </c>
      <c r="I203" s="168" t="e">
        <f ca="1">IF($C203-I$1&lt;År1,0,H202*(1-VLOOKUP($A203,[1]Hugst!$R$5:$W$9,MATCH(ROUNDUP((I$1)/10,0)*10,[1]Hugst!$R$4:$W$4,0))))</f>
        <v>#REF!</v>
      </c>
      <c r="J203" s="168" t="e">
        <f ca="1">IF($C203-J$1&lt;År1,0,I202*(1-VLOOKUP($A203,[1]Hugst!$R$5:$W$9,MATCH(ROUNDUP((J$1)/10,0)*10,[1]Hugst!$R$4:$W$4,0))))</f>
        <v>#REF!</v>
      </c>
      <c r="K203" s="168" t="e">
        <f ca="1">IF($C203-K$1&lt;År1,0,J202*(1-VLOOKUP($A203,[1]Hugst!$R$5:$W$9,MATCH(ROUNDUP((K$1)/10,0)*10,[1]Hugst!$R$4:$W$4,0))))</f>
        <v>#REF!</v>
      </c>
      <c r="L203" s="168" t="e">
        <f ca="1">IF($C203-L$1&lt;År1,0,K202*(1-VLOOKUP($A203,[1]Hugst!$R$5:$W$9,MATCH(ROUNDUP((L$1)/10,0)*10,[1]Hugst!$R$4:$W$4,0))))</f>
        <v>#REF!</v>
      </c>
      <c r="M203" s="168" t="e">
        <f ca="1">IF($C203-M$1&lt;År1,0,L202*(1-VLOOKUP($A203,[1]Hugst!$R$5:$W$9,MATCH(ROUNDUP((M$1)/10,0)*10,[1]Hugst!$R$4:$W$4,0))))</f>
        <v>#REF!</v>
      </c>
      <c r="N203" s="168" t="e">
        <f ca="1">IF($C203-N$1&lt;År1,0,M202*(1-VLOOKUP($A203,[1]Hugst!$R$5:$W$9,MATCH(ROUNDUP((N$1)/10,0)*10,[1]Hugst!$R$4:$W$4,0))))</f>
        <v>#REF!</v>
      </c>
      <c r="O203" s="168" t="e">
        <f ca="1">IF($C203-O$1&lt;År1,0,N202*(1-VLOOKUP($A203,[1]Hugst!$R$5:$W$9,MATCH(ROUNDUP((O$1)/10,0)*10,[1]Hugst!$R$4:$W$4,0))))</f>
        <v>#REF!</v>
      </c>
      <c r="P203" s="168" t="e">
        <f ca="1">IF($C203-P$1&lt;År1,0,O202*(1-VLOOKUP($A203,[1]Hugst!$R$5:$W$9,MATCH(ROUNDUP((P$1)/10,0)*10,[1]Hugst!$R$4:$W$4,0))))</f>
        <v>#REF!</v>
      </c>
      <c r="Q203" s="168" t="e">
        <f ca="1">IF($C203-Q$1&lt;År1,0,P202*(1-VLOOKUP($A203,[1]Hugst!$R$5:$W$9,MATCH(ROUNDUP((Q$1)/10,0)*10,[1]Hugst!$R$4:$W$4,0))))</f>
        <v>#REF!</v>
      </c>
      <c r="R203" s="168" t="e">
        <f ca="1">IF($C203-R$1&lt;År1,0,Q202*(1-VLOOKUP($A203,[1]Hugst!$R$5:$W$9,MATCH(ROUNDUP((R$1)/10,0)*10,[1]Hugst!$R$4:$W$4,0))))</f>
        <v>#REF!</v>
      </c>
      <c r="S203" s="168" t="e">
        <f ca="1">IF($C203-S$1&lt;År1,0,R202*(1-VLOOKUP($A203,[1]Hugst!$R$5:$W$9,MATCH(ROUNDUP((S$1)/10,0)*10,[1]Hugst!$R$4:$W$4,0))))</f>
        <v>#REF!</v>
      </c>
      <c r="T203" s="168" t="e">
        <f ca="1">IF($C203-T$1&lt;År1,0,S202*(1-VLOOKUP($A203,[1]Hugst!$R$5:$W$9,MATCH(ROUNDUP((T$1)/10,0)*10,[1]Hugst!$R$4:$W$4,0))))</f>
        <v>#REF!</v>
      </c>
      <c r="U203" s="168" t="e">
        <f ca="1">IF($C203-U$1&lt;År1,0,T202*(1-VLOOKUP($A203,[1]Hugst!$R$5:$W$9,MATCH(ROUNDUP((U$1)/10,0)*10,[1]Hugst!$R$4:$W$4,0))))</f>
        <v>#REF!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 t="e">
        <f t="shared" ca="1" si="4"/>
        <v>#REF!</v>
      </c>
      <c r="F204" s="168" t="e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#REF!</v>
      </c>
      <c r="G204" s="168" t="e">
        <f ca="1">IF($C204-G$1&lt;År1,0,F203*(1-VLOOKUP($A204,[1]Hugst!$R$5:$W$9,MATCH(ROUNDUP((G$1)/10,0)*10,[1]Hugst!$R$4:$W$4,0))))</f>
        <v>#REF!</v>
      </c>
      <c r="H204" s="168" t="e">
        <f ca="1">IF($C204-H$1&lt;År1,0,G203*(1-VLOOKUP($A204,[1]Hugst!$R$5:$W$9,MATCH(ROUNDUP((H$1)/10,0)*10,[1]Hugst!$R$4:$W$4,0))))</f>
        <v>#REF!</v>
      </c>
      <c r="I204" s="168" t="e">
        <f ca="1">IF($C204-I$1&lt;År1,0,H203*(1-VLOOKUP($A204,[1]Hugst!$R$5:$W$9,MATCH(ROUNDUP((I$1)/10,0)*10,[1]Hugst!$R$4:$W$4,0))))</f>
        <v>#REF!</v>
      </c>
      <c r="J204" s="168" t="e">
        <f ca="1">IF($C204-J$1&lt;År1,0,I203*(1-VLOOKUP($A204,[1]Hugst!$R$5:$W$9,MATCH(ROUNDUP((J$1)/10,0)*10,[1]Hugst!$R$4:$W$4,0))))</f>
        <v>#REF!</v>
      </c>
      <c r="K204" s="168" t="e">
        <f ca="1">IF($C204-K$1&lt;År1,0,J203*(1-VLOOKUP($A204,[1]Hugst!$R$5:$W$9,MATCH(ROUNDUP((K$1)/10,0)*10,[1]Hugst!$R$4:$W$4,0))))</f>
        <v>#REF!</v>
      </c>
      <c r="L204" s="168" t="e">
        <f ca="1">IF($C204-L$1&lt;År1,0,K203*(1-VLOOKUP($A204,[1]Hugst!$R$5:$W$9,MATCH(ROUNDUP((L$1)/10,0)*10,[1]Hugst!$R$4:$W$4,0))))</f>
        <v>#REF!</v>
      </c>
      <c r="M204" s="168" t="e">
        <f ca="1">IF($C204-M$1&lt;År1,0,L203*(1-VLOOKUP($A204,[1]Hugst!$R$5:$W$9,MATCH(ROUNDUP((M$1)/10,0)*10,[1]Hugst!$R$4:$W$4,0))))</f>
        <v>#REF!</v>
      </c>
      <c r="N204" s="168" t="e">
        <f ca="1">IF($C204-N$1&lt;År1,0,M203*(1-VLOOKUP($A204,[1]Hugst!$R$5:$W$9,MATCH(ROUNDUP((N$1)/10,0)*10,[1]Hugst!$R$4:$W$4,0))))</f>
        <v>#REF!</v>
      </c>
      <c r="O204" s="168" t="e">
        <f ca="1">IF($C204-O$1&lt;År1,0,N203*(1-VLOOKUP($A204,[1]Hugst!$R$5:$W$9,MATCH(ROUNDUP((O$1)/10,0)*10,[1]Hugst!$R$4:$W$4,0))))</f>
        <v>#REF!</v>
      </c>
      <c r="P204" s="168" t="e">
        <f ca="1">IF($C204-P$1&lt;År1,0,O203*(1-VLOOKUP($A204,[1]Hugst!$R$5:$W$9,MATCH(ROUNDUP((P$1)/10,0)*10,[1]Hugst!$R$4:$W$4,0))))</f>
        <v>#REF!</v>
      </c>
      <c r="Q204" s="168" t="e">
        <f ca="1">IF($C204-Q$1&lt;År1,0,P203*(1-VLOOKUP($A204,[1]Hugst!$R$5:$W$9,MATCH(ROUNDUP((Q$1)/10,0)*10,[1]Hugst!$R$4:$W$4,0))))</f>
        <v>#REF!</v>
      </c>
      <c r="R204" s="168" t="e">
        <f ca="1">IF($C204-R$1&lt;År1,0,Q203*(1-VLOOKUP($A204,[1]Hugst!$R$5:$W$9,MATCH(ROUNDUP((R$1)/10,0)*10,[1]Hugst!$R$4:$W$4,0))))</f>
        <v>#REF!</v>
      </c>
      <c r="S204" s="168" t="e">
        <f ca="1">IF($C204-S$1&lt;År1,0,R203*(1-VLOOKUP($A204,[1]Hugst!$R$5:$W$9,MATCH(ROUNDUP((S$1)/10,0)*10,[1]Hugst!$R$4:$W$4,0))))</f>
        <v>#REF!</v>
      </c>
      <c r="T204" s="168" t="e">
        <f ca="1">IF($C204-T$1&lt;År1,0,S203*(1-VLOOKUP($A204,[1]Hugst!$R$5:$W$9,MATCH(ROUNDUP((T$1)/10,0)*10,[1]Hugst!$R$4:$W$4,0))))</f>
        <v>#REF!</v>
      </c>
      <c r="U204" s="168" t="e">
        <f ca="1">IF($C204-U$1&lt;År1,0,T203*(1-VLOOKUP($A204,[1]Hugst!$R$5:$W$9,MATCH(ROUNDUP((U$1)/10,0)*10,[1]Hugst!$R$4:$W$4,0))))</f>
        <v>#REF!</v>
      </c>
      <c r="V204" s="168" t="e">
        <f ca="1">IF($C204-V$1&lt;År1,0,U203*(1-VLOOKUP($A204,[1]Hugst!$R$5:$W$9,MATCH(ROUNDUP((V$1)/10,0)*10,[1]Hugst!$R$4:$W$4,0))))</f>
        <v>#REF!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 t="e">
        <f t="shared" ca="1" si="4"/>
        <v>#REF!</v>
      </c>
      <c r="F205" s="168" t="e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#REF!</v>
      </c>
      <c r="G205" s="168" t="e">
        <f ca="1">IF($C205-G$1&lt;År1,0,F204*(1-VLOOKUP($A205,[1]Hugst!$R$5:$W$9,MATCH(ROUNDUP((G$1)/10,0)*10,[1]Hugst!$R$4:$W$4,0))))</f>
        <v>#REF!</v>
      </c>
      <c r="H205" s="168" t="e">
        <f ca="1">IF($C205-H$1&lt;År1,0,G204*(1-VLOOKUP($A205,[1]Hugst!$R$5:$W$9,MATCH(ROUNDUP((H$1)/10,0)*10,[1]Hugst!$R$4:$W$4,0))))</f>
        <v>#REF!</v>
      </c>
      <c r="I205" s="168" t="e">
        <f ca="1">IF($C205-I$1&lt;År1,0,H204*(1-VLOOKUP($A205,[1]Hugst!$R$5:$W$9,MATCH(ROUNDUP((I$1)/10,0)*10,[1]Hugst!$R$4:$W$4,0))))</f>
        <v>#REF!</v>
      </c>
      <c r="J205" s="168" t="e">
        <f ca="1">IF($C205-J$1&lt;År1,0,I204*(1-VLOOKUP($A205,[1]Hugst!$R$5:$W$9,MATCH(ROUNDUP((J$1)/10,0)*10,[1]Hugst!$R$4:$W$4,0))))</f>
        <v>#REF!</v>
      </c>
      <c r="K205" s="168" t="e">
        <f ca="1">IF($C205-K$1&lt;År1,0,J204*(1-VLOOKUP($A205,[1]Hugst!$R$5:$W$9,MATCH(ROUNDUP((K$1)/10,0)*10,[1]Hugst!$R$4:$W$4,0))))</f>
        <v>#REF!</v>
      </c>
      <c r="L205" s="168" t="e">
        <f ca="1">IF($C205-L$1&lt;År1,0,K204*(1-VLOOKUP($A205,[1]Hugst!$R$5:$W$9,MATCH(ROUNDUP((L$1)/10,0)*10,[1]Hugst!$R$4:$W$4,0))))</f>
        <v>#REF!</v>
      </c>
      <c r="M205" s="168" t="e">
        <f ca="1">IF($C205-M$1&lt;År1,0,L204*(1-VLOOKUP($A205,[1]Hugst!$R$5:$W$9,MATCH(ROUNDUP((M$1)/10,0)*10,[1]Hugst!$R$4:$W$4,0))))</f>
        <v>#REF!</v>
      </c>
      <c r="N205" s="168" t="e">
        <f ca="1">IF($C205-N$1&lt;År1,0,M204*(1-VLOOKUP($A205,[1]Hugst!$R$5:$W$9,MATCH(ROUNDUP((N$1)/10,0)*10,[1]Hugst!$R$4:$W$4,0))))</f>
        <v>#REF!</v>
      </c>
      <c r="O205" s="168" t="e">
        <f ca="1">IF($C205-O$1&lt;År1,0,N204*(1-VLOOKUP($A205,[1]Hugst!$R$5:$W$9,MATCH(ROUNDUP((O$1)/10,0)*10,[1]Hugst!$R$4:$W$4,0))))</f>
        <v>#REF!</v>
      </c>
      <c r="P205" s="168" t="e">
        <f ca="1">IF($C205-P$1&lt;År1,0,O204*(1-VLOOKUP($A205,[1]Hugst!$R$5:$W$9,MATCH(ROUNDUP((P$1)/10,0)*10,[1]Hugst!$R$4:$W$4,0))))</f>
        <v>#REF!</v>
      </c>
      <c r="Q205" s="168" t="e">
        <f ca="1">IF($C205-Q$1&lt;År1,0,P204*(1-VLOOKUP($A205,[1]Hugst!$R$5:$W$9,MATCH(ROUNDUP((Q$1)/10,0)*10,[1]Hugst!$R$4:$W$4,0))))</f>
        <v>#REF!</v>
      </c>
      <c r="R205" s="168" t="e">
        <f ca="1">IF($C205-R$1&lt;År1,0,Q204*(1-VLOOKUP($A205,[1]Hugst!$R$5:$W$9,MATCH(ROUNDUP((R$1)/10,0)*10,[1]Hugst!$R$4:$W$4,0))))</f>
        <v>#REF!</v>
      </c>
      <c r="S205" s="168" t="e">
        <f ca="1">IF($C205-S$1&lt;År1,0,R204*(1-VLOOKUP($A205,[1]Hugst!$R$5:$W$9,MATCH(ROUNDUP((S$1)/10,0)*10,[1]Hugst!$R$4:$W$4,0))))</f>
        <v>#REF!</v>
      </c>
      <c r="T205" s="168" t="e">
        <f ca="1">IF($C205-T$1&lt;År1,0,S204*(1-VLOOKUP($A205,[1]Hugst!$R$5:$W$9,MATCH(ROUNDUP((T$1)/10,0)*10,[1]Hugst!$R$4:$W$4,0))))</f>
        <v>#REF!</v>
      </c>
      <c r="U205" s="168" t="e">
        <f ca="1">IF($C205-U$1&lt;År1,0,T204*(1-VLOOKUP($A205,[1]Hugst!$R$5:$W$9,MATCH(ROUNDUP((U$1)/10,0)*10,[1]Hugst!$R$4:$W$4,0))))</f>
        <v>#REF!</v>
      </c>
      <c r="V205" s="168" t="e">
        <f ca="1">IF($C205-V$1&lt;År1,0,U204*(1-VLOOKUP($A205,[1]Hugst!$R$5:$W$9,MATCH(ROUNDUP((V$1)/10,0)*10,[1]Hugst!$R$4:$W$4,0))))</f>
        <v>#REF!</v>
      </c>
      <c r="W205" s="168" t="e">
        <f ca="1">IF($C205-W$1&lt;År1,0,V204*(1-VLOOKUP($A205,[1]Hugst!$R$5:$W$9,MATCH(ROUNDUP((W$1)/10,0)*10,[1]Hugst!$R$4:$W$4,0))))</f>
        <v>#REF!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 t="e">
        <f t="shared" ca="1" si="4"/>
        <v>#REF!</v>
      </c>
      <c r="F206" s="168" t="e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#REF!</v>
      </c>
      <c r="G206" s="168" t="e">
        <f ca="1">IF($C206-G$1&lt;År1,0,F205*(1-VLOOKUP($A206,[1]Hugst!$R$5:$W$9,MATCH(ROUNDUP((G$1)/10,0)*10,[1]Hugst!$R$4:$W$4,0))))</f>
        <v>#REF!</v>
      </c>
      <c r="H206" s="168" t="e">
        <f ca="1">IF($C206-H$1&lt;År1,0,G205*(1-VLOOKUP($A206,[1]Hugst!$R$5:$W$9,MATCH(ROUNDUP((H$1)/10,0)*10,[1]Hugst!$R$4:$W$4,0))))</f>
        <v>#REF!</v>
      </c>
      <c r="I206" s="168" t="e">
        <f ca="1">IF($C206-I$1&lt;År1,0,H205*(1-VLOOKUP($A206,[1]Hugst!$R$5:$W$9,MATCH(ROUNDUP((I$1)/10,0)*10,[1]Hugst!$R$4:$W$4,0))))</f>
        <v>#REF!</v>
      </c>
      <c r="J206" s="168" t="e">
        <f ca="1">IF($C206-J$1&lt;År1,0,I205*(1-VLOOKUP($A206,[1]Hugst!$R$5:$W$9,MATCH(ROUNDUP((J$1)/10,0)*10,[1]Hugst!$R$4:$W$4,0))))</f>
        <v>#REF!</v>
      </c>
      <c r="K206" s="168" t="e">
        <f ca="1">IF($C206-K$1&lt;År1,0,J205*(1-VLOOKUP($A206,[1]Hugst!$R$5:$W$9,MATCH(ROUNDUP((K$1)/10,0)*10,[1]Hugst!$R$4:$W$4,0))))</f>
        <v>#REF!</v>
      </c>
      <c r="L206" s="168" t="e">
        <f ca="1">IF($C206-L$1&lt;År1,0,K205*(1-VLOOKUP($A206,[1]Hugst!$R$5:$W$9,MATCH(ROUNDUP((L$1)/10,0)*10,[1]Hugst!$R$4:$W$4,0))))</f>
        <v>#REF!</v>
      </c>
      <c r="M206" s="168" t="e">
        <f ca="1">IF($C206-M$1&lt;År1,0,L205*(1-VLOOKUP($A206,[1]Hugst!$R$5:$W$9,MATCH(ROUNDUP((M$1)/10,0)*10,[1]Hugst!$R$4:$W$4,0))))</f>
        <v>#REF!</v>
      </c>
      <c r="N206" s="168" t="e">
        <f ca="1">IF($C206-N$1&lt;År1,0,M205*(1-VLOOKUP($A206,[1]Hugst!$R$5:$W$9,MATCH(ROUNDUP((N$1)/10,0)*10,[1]Hugst!$R$4:$W$4,0))))</f>
        <v>#REF!</v>
      </c>
      <c r="O206" s="168" t="e">
        <f ca="1">IF($C206-O$1&lt;År1,0,N205*(1-VLOOKUP($A206,[1]Hugst!$R$5:$W$9,MATCH(ROUNDUP((O$1)/10,0)*10,[1]Hugst!$R$4:$W$4,0))))</f>
        <v>#REF!</v>
      </c>
      <c r="P206" s="168" t="e">
        <f ca="1">IF($C206-P$1&lt;År1,0,O205*(1-VLOOKUP($A206,[1]Hugst!$R$5:$W$9,MATCH(ROUNDUP((P$1)/10,0)*10,[1]Hugst!$R$4:$W$4,0))))</f>
        <v>#REF!</v>
      </c>
      <c r="Q206" s="168" t="e">
        <f ca="1">IF($C206-Q$1&lt;År1,0,P205*(1-VLOOKUP($A206,[1]Hugst!$R$5:$W$9,MATCH(ROUNDUP((Q$1)/10,0)*10,[1]Hugst!$R$4:$W$4,0))))</f>
        <v>#REF!</v>
      </c>
      <c r="R206" s="168" t="e">
        <f ca="1">IF($C206-R$1&lt;År1,0,Q205*(1-VLOOKUP($A206,[1]Hugst!$R$5:$W$9,MATCH(ROUNDUP((R$1)/10,0)*10,[1]Hugst!$R$4:$W$4,0))))</f>
        <v>#REF!</v>
      </c>
      <c r="S206" s="168" t="e">
        <f ca="1">IF($C206-S$1&lt;År1,0,R205*(1-VLOOKUP($A206,[1]Hugst!$R$5:$W$9,MATCH(ROUNDUP((S$1)/10,0)*10,[1]Hugst!$R$4:$W$4,0))))</f>
        <v>#REF!</v>
      </c>
      <c r="T206" s="168" t="e">
        <f ca="1">IF($C206-T$1&lt;År1,0,S205*(1-VLOOKUP($A206,[1]Hugst!$R$5:$W$9,MATCH(ROUNDUP((T$1)/10,0)*10,[1]Hugst!$R$4:$W$4,0))))</f>
        <v>#REF!</v>
      </c>
      <c r="U206" s="168" t="e">
        <f ca="1">IF($C206-U$1&lt;År1,0,T205*(1-VLOOKUP($A206,[1]Hugst!$R$5:$W$9,MATCH(ROUNDUP((U$1)/10,0)*10,[1]Hugst!$R$4:$W$4,0))))</f>
        <v>#REF!</v>
      </c>
      <c r="V206" s="168" t="e">
        <f ca="1">IF($C206-V$1&lt;År1,0,U205*(1-VLOOKUP($A206,[1]Hugst!$R$5:$W$9,MATCH(ROUNDUP((V$1)/10,0)*10,[1]Hugst!$R$4:$W$4,0))))</f>
        <v>#REF!</v>
      </c>
      <c r="W206" s="168" t="e">
        <f ca="1">IF($C206-W$1&lt;År1,0,V205*(1-VLOOKUP($A206,[1]Hugst!$R$5:$W$9,MATCH(ROUNDUP((W$1)/10,0)*10,[1]Hugst!$R$4:$W$4,0))))</f>
        <v>#REF!</v>
      </c>
      <c r="X206" s="168" t="e">
        <f ca="1">IF($C206-X$1&lt;År1,0,W205*(1-VLOOKUP($A206,[1]Hugst!$R$5:$W$9,MATCH(ROUNDUP((X$1)/10,0)*10,[1]Hugst!$R$4:$W$4,0))))</f>
        <v>#REF!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 t="e">
        <f t="shared" ca="1" si="4"/>
        <v>#REF!</v>
      </c>
      <c r="F207" s="168" t="e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#REF!</v>
      </c>
      <c r="G207" s="168" t="e">
        <f ca="1">IF($C207-G$1&lt;År1,0,F206*(1-VLOOKUP($A207,[1]Hugst!$R$5:$W$9,MATCH(ROUNDUP((G$1)/10,0)*10,[1]Hugst!$R$4:$W$4,0))))</f>
        <v>#REF!</v>
      </c>
      <c r="H207" s="168" t="e">
        <f ca="1">IF($C207-H$1&lt;År1,0,G206*(1-VLOOKUP($A207,[1]Hugst!$R$5:$W$9,MATCH(ROUNDUP((H$1)/10,0)*10,[1]Hugst!$R$4:$W$4,0))))</f>
        <v>#REF!</v>
      </c>
      <c r="I207" s="168" t="e">
        <f ca="1">IF($C207-I$1&lt;År1,0,H206*(1-VLOOKUP($A207,[1]Hugst!$R$5:$W$9,MATCH(ROUNDUP((I$1)/10,0)*10,[1]Hugst!$R$4:$W$4,0))))</f>
        <v>#REF!</v>
      </c>
      <c r="J207" s="168" t="e">
        <f ca="1">IF($C207-J$1&lt;År1,0,I206*(1-VLOOKUP($A207,[1]Hugst!$R$5:$W$9,MATCH(ROUNDUP((J$1)/10,0)*10,[1]Hugst!$R$4:$W$4,0))))</f>
        <v>#REF!</v>
      </c>
      <c r="K207" s="168" t="e">
        <f ca="1">IF($C207-K$1&lt;År1,0,J206*(1-VLOOKUP($A207,[1]Hugst!$R$5:$W$9,MATCH(ROUNDUP((K$1)/10,0)*10,[1]Hugst!$R$4:$W$4,0))))</f>
        <v>#REF!</v>
      </c>
      <c r="L207" s="168" t="e">
        <f ca="1">IF($C207-L$1&lt;År1,0,K206*(1-VLOOKUP($A207,[1]Hugst!$R$5:$W$9,MATCH(ROUNDUP((L$1)/10,0)*10,[1]Hugst!$R$4:$W$4,0))))</f>
        <v>#REF!</v>
      </c>
      <c r="M207" s="168" t="e">
        <f ca="1">IF($C207-M$1&lt;År1,0,L206*(1-VLOOKUP($A207,[1]Hugst!$R$5:$W$9,MATCH(ROUNDUP((M$1)/10,0)*10,[1]Hugst!$R$4:$W$4,0))))</f>
        <v>#REF!</v>
      </c>
      <c r="N207" s="168" t="e">
        <f ca="1">IF($C207-N$1&lt;År1,0,M206*(1-VLOOKUP($A207,[1]Hugst!$R$5:$W$9,MATCH(ROUNDUP((N$1)/10,0)*10,[1]Hugst!$R$4:$W$4,0))))</f>
        <v>#REF!</v>
      </c>
      <c r="O207" s="168" t="e">
        <f ca="1">IF($C207-O$1&lt;År1,0,N206*(1-VLOOKUP($A207,[1]Hugst!$R$5:$W$9,MATCH(ROUNDUP((O$1)/10,0)*10,[1]Hugst!$R$4:$W$4,0))))</f>
        <v>#REF!</v>
      </c>
      <c r="P207" s="168" t="e">
        <f ca="1">IF($C207-P$1&lt;År1,0,O206*(1-VLOOKUP($A207,[1]Hugst!$R$5:$W$9,MATCH(ROUNDUP((P$1)/10,0)*10,[1]Hugst!$R$4:$W$4,0))))</f>
        <v>#REF!</v>
      </c>
      <c r="Q207" s="168" t="e">
        <f ca="1">IF($C207-Q$1&lt;År1,0,P206*(1-VLOOKUP($A207,[1]Hugst!$R$5:$W$9,MATCH(ROUNDUP((Q$1)/10,0)*10,[1]Hugst!$R$4:$W$4,0))))</f>
        <v>#REF!</v>
      </c>
      <c r="R207" s="168" t="e">
        <f ca="1">IF($C207-R$1&lt;År1,0,Q206*(1-VLOOKUP($A207,[1]Hugst!$R$5:$W$9,MATCH(ROUNDUP((R$1)/10,0)*10,[1]Hugst!$R$4:$W$4,0))))</f>
        <v>#REF!</v>
      </c>
      <c r="S207" s="168" t="e">
        <f ca="1">IF($C207-S$1&lt;År1,0,R206*(1-VLOOKUP($A207,[1]Hugst!$R$5:$W$9,MATCH(ROUNDUP((S$1)/10,0)*10,[1]Hugst!$R$4:$W$4,0))))</f>
        <v>#REF!</v>
      </c>
      <c r="T207" s="168" t="e">
        <f ca="1">IF($C207-T$1&lt;År1,0,S206*(1-VLOOKUP($A207,[1]Hugst!$R$5:$W$9,MATCH(ROUNDUP((T$1)/10,0)*10,[1]Hugst!$R$4:$W$4,0))))</f>
        <v>#REF!</v>
      </c>
      <c r="U207" s="168" t="e">
        <f ca="1">IF($C207-U$1&lt;År1,0,T206*(1-VLOOKUP($A207,[1]Hugst!$R$5:$W$9,MATCH(ROUNDUP((U$1)/10,0)*10,[1]Hugst!$R$4:$W$4,0))))</f>
        <v>#REF!</v>
      </c>
      <c r="V207" s="168" t="e">
        <f ca="1">IF($C207-V$1&lt;År1,0,U206*(1-VLOOKUP($A207,[1]Hugst!$R$5:$W$9,MATCH(ROUNDUP((V$1)/10,0)*10,[1]Hugst!$R$4:$W$4,0))))</f>
        <v>#REF!</v>
      </c>
      <c r="W207" s="168" t="e">
        <f ca="1">IF($C207-W$1&lt;År1,0,V206*(1-VLOOKUP($A207,[1]Hugst!$R$5:$W$9,MATCH(ROUNDUP((W$1)/10,0)*10,[1]Hugst!$R$4:$W$4,0))))</f>
        <v>#REF!</v>
      </c>
      <c r="X207" s="168" t="e">
        <f ca="1">IF($C207-X$1&lt;År1,0,W206*(1-VLOOKUP($A207,[1]Hugst!$R$5:$W$9,MATCH(ROUNDUP((X$1)/10,0)*10,[1]Hugst!$R$4:$W$4,0))))</f>
        <v>#REF!</v>
      </c>
      <c r="Y207" s="168" t="e">
        <f ca="1">IF($C207-Y$1&lt;År1,0,X206*(1-VLOOKUP($A207,[1]Hugst!$R$5:$W$9,MATCH(ROUNDUP((Y$1)/10,0)*10,[1]Hugst!$R$4:$W$4,0))))</f>
        <v>#REF!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 t="e">
        <f t="shared" ca="1" si="4"/>
        <v>#REF!</v>
      </c>
      <c r="F208" s="168" t="e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#REF!</v>
      </c>
      <c r="G208" s="168" t="e">
        <f ca="1">IF($C208-G$1&lt;År1,0,F207*(1-VLOOKUP($A208,[1]Hugst!$R$5:$W$9,MATCH(ROUNDUP((G$1)/10,0)*10,[1]Hugst!$R$4:$W$4,0))))</f>
        <v>#REF!</v>
      </c>
      <c r="H208" s="168" t="e">
        <f ca="1">IF($C208-H$1&lt;År1,0,G207*(1-VLOOKUP($A208,[1]Hugst!$R$5:$W$9,MATCH(ROUNDUP((H$1)/10,0)*10,[1]Hugst!$R$4:$W$4,0))))</f>
        <v>#REF!</v>
      </c>
      <c r="I208" s="168" t="e">
        <f ca="1">IF($C208-I$1&lt;År1,0,H207*(1-VLOOKUP($A208,[1]Hugst!$R$5:$W$9,MATCH(ROUNDUP((I$1)/10,0)*10,[1]Hugst!$R$4:$W$4,0))))</f>
        <v>#REF!</v>
      </c>
      <c r="J208" s="168" t="e">
        <f ca="1">IF($C208-J$1&lt;År1,0,I207*(1-VLOOKUP($A208,[1]Hugst!$R$5:$W$9,MATCH(ROUNDUP((J$1)/10,0)*10,[1]Hugst!$R$4:$W$4,0))))</f>
        <v>#REF!</v>
      </c>
      <c r="K208" s="168" t="e">
        <f ca="1">IF($C208-K$1&lt;År1,0,J207*(1-VLOOKUP($A208,[1]Hugst!$R$5:$W$9,MATCH(ROUNDUP((K$1)/10,0)*10,[1]Hugst!$R$4:$W$4,0))))</f>
        <v>#REF!</v>
      </c>
      <c r="L208" s="168" t="e">
        <f ca="1">IF($C208-L$1&lt;År1,0,K207*(1-VLOOKUP($A208,[1]Hugst!$R$5:$W$9,MATCH(ROUNDUP((L$1)/10,0)*10,[1]Hugst!$R$4:$W$4,0))))</f>
        <v>#REF!</v>
      </c>
      <c r="M208" s="168" t="e">
        <f ca="1">IF($C208-M$1&lt;År1,0,L207*(1-VLOOKUP($A208,[1]Hugst!$R$5:$W$9,MATCH(ROUNDUP((M$1)/10,0)*10,[1]Hugst!$R$4:$W$4,0))))</f>
        <v>#REF!</v>
      </c>
      <c r="N208" s="168" t="e">
        <f ca="1">IF($C208-N$1&lt;År1,0,M207*(1-VLOOKUP($A208,[1]Hugst!$R$5:$W$9,MATCH(ROUNDUP((N$1)/10,0)*10,[1]Hugst!$R$4:$W$4,0))))</f>
        <v>#REF!</v>
      </c>
      <c r="O208" s="168" t="e">
        <f ca="1">IF($C208-O$1&lt;År1,0,N207*(1-VLOOKUP($A208,[1]Hugst!$R$5:$W$9,MATCH(ROUNDUP((O$1)/10,0)*10,[1]Hugst!$R$4:$W$4,0))))</f>
        <v>#REF!</v>
      </c>
      <c r="P208" s="168" t="e">
        <f ca="1">IF($C208-P$1&lt;År1,0,O207*(1-VLOOKUP($A208,[1]Hugst!$R$5:$W$9,MATCH(ROUNDUP((P$1)/10,0)*10,[1]Hugst!$R$4:$W$4,0))))</f>
        <v>#REF!</v>
      </c>
      <c r="Q208" s="168" t="e">
        <f ca="1">IF($C208-Q$1&lt;År1,0,P207*(1-VLOOKUP($A208,[1]Hugst!$R$5:$W$9,MATCH(ROUNDUP((Q$1)/10,0)*10,[1]Hugst!$R$4:$W$4,0))))</f>
        <v>#REF!</v>
      </c>
      <c r="R208" s="168" t="e">
        <f ca="1">IF($C208-R$1&lt;År1,0,Q207*(1-VLOOKUP($A208,[1]Hugst!$R$5:$W$9,MATCH(ROUNDUP((R$1)/10,0)*10,[1]Hugst!$R$4:$W$4,0))))</f>
        <v>#REF!</v>
      </c>
      <c r="S208" s="168" t="e">
        <f ca="1">IF($C208-S$1&lt;År1,0,R207*(1-VLOOKUP($A208,[1]Hugst!$R$5:$W$9,MATCH(ROUNDUP((S$1)/10,0)*10,[1]Hugst!$R$4:$W$4,0))))</f>
        <v>#REF!</v>
      </c>
      <c r="T208" s="168" t="e">
        <f ca="1">IF($C208-T$1&lt;År1,0,S207*(1-VLOOKUP($A208,[1]Hugst!$R$5:$W$9,MATCH(ROUNDUP((T$1)/10,0)*10,[1]Hugst!$R$4:$W$4,0))))</f>
        <v>#REF!</v>
      </c>
      <c r="U208" s="168" t="e">
        <f ca="1">IF($C208-U$1&lt;År1,0,T207*(1-VLOOKUP($A208,[1]Hugst!$R$5:$W$9,MATCH(ROUNDUP((U$1)/10,0)*10,[1]Hugst!$R$4:$W$4,0))))</f>
        <v>#REF!</v>
      </c>
      <c r="V208" s="168" t="e">
        <f ca="1">IF($C208-V$1&lt;År1,0,U207*(1-VLOOKUP($A208,[1]Hugst!$R$5:$W$9,MATCH(ROUNDUP((V$1)/10,0)*10,[1]Hugst!$R$4:$W$4,0))))</f>
        <v>#REF!</v>
      </c>
      <c r="W208" s="168" t="e">
        <f ca="1">IF($C208-W$1&lt;År1,0,V207*(1-VLOOKUP($A208,[1]Hugst!$R$5:$W$9,MATCH(ROUNDUP((W$1)/10,0)*10,[1]Hugst!$R$4:$W$4,0))))</f>
        <v>#REF!</v>
      </c>
      <c r="X208" s="168" t="e">
        <f ca="1">IF($C208-X$1&lt;År1,0,W207*(1-VLOOKUP($A208,[1]Hugst!$R$5:$W$9,MATCH(ROUNDUP((X$1)/10,0)*10,[1]Hugst!$R$4:$W$4,0))))</f>
        <v>#REF!</v>
      </c>
      <c r="Y208" s="168" t="e">
        <f ca="1">IF($C208-Y$1&lt;År1,0,X207*(1-VLOOKUP($A208,[1]Hugst!$R$5:$W$9,MATCH(ROUNDUP((Y$1)/10,0)*10,[1]Hugst!$R$4:$W$4,0))))</f>
        <v>#REF!</v>
      </c>
      <c r="Z208" s="168" t="e">
        <f ca="1">IF($C208-Z$1&lt;År1,0,Y207*(1-VLOOKUP($A208,[1]Hugst!$R$5:$W$9,MATCH(ROUNDUP((Z$1)/10,0)*10,[1]Hugst!$R$4:$W$4,0))))</f>
        <v>#REF!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 t="e">
        <f t="shared" ca="1" si="4"/>
        <v>#REF!</v>
      </c>
      <c r="F209" s="168" t="e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#REF!</v>
      </c>
      <c r="G209" s="168" t="e">
        <f ca="1">IF($C209-G$1&lt;År1,0,F208*(1-VLOOKUP($A209,[1]Hugst!$R$5:$W$9,MATCH(ROUNDUP((G$1)/10,0)*10,[1]Hugst!$R$4:$W$4,0))))</f>
        <v>#REF!</v>
      </c>
      <c r="H209" s="168" t="e">
        <f ca="1">IF($C209-H$1&lt;År1,0,G208*(1-VLOOKUP($A209,[1]Hugst!$R$5:$W$9,MATCH(ROUNDUP((H$1)/10,0)*10,[1]Hugst!$R$4:$W$4,0))))</f>
        <v>#REF!</v>
      </c>
      <c r="I209" s="168" t="e">
        <f ca="1">IF($C209-I$1&lt;År1,0,H208*(1-VLOOKUP($A209,[1]Hugst!$R$5:$W$9,MATCH(ROUNDUP((I$1)/10,0)*10,[1]Hugst!$R$4:$W$4,0))))</f>
        <v>#REF!</v>
      </c>
      <c r="J209" s="168" t="e">
        <f ca="1">IF($C209-J$1&lt;År1,0,I208*(1-VLOOKUP($A209,[1]Hugst!$R$5:$W$9,MATCH(ROUNDUP((J$1)/10,0)*10,[1]Hugst!$R$4:$W$4,0))))</f>
        <v>#REF!</v>
      </c>
      <c r="K209" s="168" t="e">
        <f ca="1">IF($C209-K$1&lt;År1,0,J208*(1-VLOOKUP($A209,[1]Hugst!$R$5:$W$9,MATCH(ROUNDUP((K$1)/10,0)*10,[1]Hugst!$R$4:$W$4,0))))</f>
        <v>#REF!</v>
      </c>
      <c r="L209" s="168" t="e">
        <f ca="1">IF($C209-L$1&lt;År1,0,K208*(1-VLOOKUP($A209,[1]Hugst!$R$5:$W$9,MATCH(ROUNDUP((L$1)/10,0)*10,[1]Hugst!$R$4:$W$4,0))))</f>
        <v>#REF!</v>
      </c>
      <c r="M209" s="168" t="e">
        <f ca="1">IF($C209-M$1&lt;År1,0,L208*(1-VLOOKUP($A209,[1]Hugst!$R$5:$W$9,MATCH(ROUNDUP((M$1)/10,0)*10,[1]Hugst!$R$4:$W$4,0))))</f>
        <v>#REF!</v>
      </c>
      <c r="N209" s="168" t="e">
        <f ca="1">IF($C209-N$1&lt;År1,0,M208*(1-VLOOKUP($A209,[1]Hugst!$R$5:$W$9,MATCH(ROUNDUP((N$1)/10,0)*10,[1]Hugst!$R$4:$W$4,0))))</f>
        <v>#REF!</v>
      </c>
      <c r="O209" s="168" t="e">
        <f ca="1">IF($C209-O$1&lt;År1,0,N208*(1-VLOOKUP($A209,[1]Hugst!$R$5:$W$9,MATCH(ROUNDUP((O$1)/10,0)*10,[1]Hugst!$R$4:$W$4,0))))</f>
        <v>#REF!</v>
      </c>
      <c r="P209" s="168" t="e">
        <f ca="1">IF($C209-P$1&lt;År1,0,O208*(1-VLOOKUP($A209,[1]Hugst!$R$5:$W$9,MATCH(ROUNDUP((P$1)/10,0)*10,[1]Hugst!$R$4:$W$4,0))))</f>
        <v>#REF!</v>
      </c>
      <c r="Q209" s="168" t="e">
        <f ca="1">IF($C209-Q$1&lt;År1,0,P208*(1-VLOOKUP($A209,[1]Hugst!$R$5:$W$9,MATCH(ROUNDUP((Q$1)/10,0)*10,[1]Hugst!$R$4:$W$4,0))))</f>
        <v>#REF!</v>
      </c>
      <c r="R209" s="168" t="e">
        <f ca="1">IF($C209-R$1&lt;År1,0,Q208*(1-VLOOKUP($A209,[1]Hugst!$R$5:$W$9,MATCH(ROUNDUP((R$1)/10,0)*10,[1]Hugst!$R$4:$W$4,0))))</f>
        <v>#REF!</v>
      </c>
      <c r="S209" s="168" t="e">
        <f ca="1">IF($C209-S$1&lt;År1,0,R208*(1-VLOOKUP($A209,[1]Hugst!$R$5:$W$9,MATCH(ROUNDUP((S$1)/10,0)*10,[1]Hugst!$R$4:$W$4,0))))</f>
        <v>#REF!</v>
      </c>
      <c r="T209" s="168" t="e">
        <f ca="1">IF($C209-T$1&lt;År1,0,S208*(1-VLOOKUP($A209,[1]Hugst!$R$5:$W$9,MATCH(ROUNDUP((T$1)/10,0)*10,[1]Hugst!$R$4:$W$4,0))))</f>
        <v>#REF!</v>
      </c>
      <c r="U209" s="168" t="e">
        <f ca="1">IF($C209-U$1&lt;År1,0,T208*(1-VLOOKUP($A209,[1]Hugst!$R$5:$W$9,MATCH(ROUNDUP((U$1)/10,0)*10,[1]Hugst!$R$4:$W$4,0))))</f>
        <v>#REF!</v>
      </c>
      <c r="V209" s="168" t="e">
        <f ca="1">IF($C209-V$1&lt;År1,0,U208*(1-VLOOKUP($A209,[1]Hugst!$R$5:$W$9,MATCH(ROUNDUP((V$1)/10,0)*10,[1]Hugst!$R$4:$W$4,0))))</f>
        <v>#REF!</v>
      </c>
      <c r="W209" s="168" t="e">
        <f ca="1">IF($C209-W$1&lt;År1,0,V208*(1-VLOOKUP($A209,[1]Hugst!$R$5:$W$9,MATCH(ROUNDUP((W$1)/10,0)*10,[1]Hugst!$R$4:$W$4,0))))</f>
        <v>#REF!</v>
      </c>
      <c r="X209" s="168" t="e">
        <f ca="1">IF($C209-X$1&lt;År1,0,W208*(1-VLOOKUP($A209,[1]Hugst!$R$5:$W$9,MATCH(ROUNDUP((X$1)/10,0)*10,[1]Hugst!$R$4:$W$4,0))))</f>
        <v>#REF!</v>
      </c>
      <c r="Y209" s="168" t="e">
        <f ca="1">IF($C209-Y$1&lt;År1,0,X208*(1-VLOOKUP($A209,[1]Hugst!$R$5:$W$9,MATCH(ROUNDUP((Y$1)/10,0)*10,[1]Hugst!$R$4:$W$4,0))))</f>
        <v>#REF!</v>
      </c>
      <c r="Z209" s="168" t="e">
        <f ca="1">IF($C209-Z$1&lt;År1,0,Y208*(1-VLOOKUP($A209,[1]Hugst!$R$5:$W$9,MATCH(ROUNDUP((Z$1)/10,0)*10,[1]Hugst!$R$4:$W$4,0))))</f>
        <v>#REF!</v>
      </c>
      <c r="AA209" s="168" t="e">
        <f ca="1">IF($C209-AA$1&lt;År1,0,Z208*(1-VLOOKUP($A209,[1]Hugst!$R$5:$W$9,MATCH(ROUNDUP((AA$1)/10,0)*10,[1]Hugst!$R$4:$W$4,0))))</f>
        <v>#REF!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 t="e">
        <f t="shared" ca="1" si="4"/>
        <v>#REF!</v>
      </c>
      <c r="F210" s="168" t="e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#REF!</v>
      </c>
      <c r="G210" s="168" t="e">
        <f ca="1">IF($C210-G$1&lt;År1,0,F209*(1-VLOOKUP($A210,[1]Hugst!$R$5:$W$9,MATCH(ROUNDUP((G$1)/10,0)*10,[1]Hugst!$R$4:$W$4,0))))</f>
        <v>#REF!</v>
      </c>
      <c r="H210" s="168" t="e">
        <f ca="1">IF($C210-H$1&lt;År1,0,G209*(1-VLOOKUP($A210,[1]Hugst!$R$5:$W$9,MATCH(ROUNDUP((H$1)/10,0)*10,[1]Hugst!$R$4:$W$4,0))))</f>
        <v>#REF!</v>
      </c>
      <c r="I210" s="168" t="e">
        <f ca="1">IF($C210-I$1&lt;År1,0,H209*(1-VLOOKUP($A210,[1]Hugst!$R$5:$W$9,MATCH(ROUNDUP((I$1)/10,0)*10,[1]Hugst!$R$4:$W$4,0))))</f>
        <v>#REF!</v>
      </c>
      <c r="J210" s="168" t="e">
        <f ca="1">IF($C210-J$1&lt;År1,0,I209*(1-VLOOKUP($A210,[1]Hugst!$R$5:$W$9,MATCH(ROUNDUP((J$1)/10,0)*10,[1]Hugst!$R$4:$W$4,0))))</f>
        <v>#REF!</v>
      </c>
      <c r="K210" s="168" t="e">
        <f ca="1">IF($C210-K$1&lt;År1,0,J209*(1-VLOOKUP($A210,[1]Hugst!$R$5:$W$9,MATCH(ROUNDUP((K$1)/10,0)*10,[1]Hugst!$R$4:$W$4,0))))</f>
        <v>#REF!</v>
      </c>
      <c r="L210" s="168" t="e">
        <f ca="1">IF($C210-L$1&lt;År1,0,K209*(1-VLOOKUP($A210,[1]Hugst!$R$5:$W$9,MATCH(ROUNDUP((L$1)/10,0)*10,[1]Hugst!$R$4:$W$4,0))))</f>
        <v>#REF!</v>
      </c>
      <c r="M210" s="168" t="e">
        <f ca="1">IF($C210-M$1&lt;År1,0,L209*(1-VLOOKUP($A210,[1]Hugst!$R$5:$W$9,MATCH(ROUNDUP((M$1)/10,0)*10,[1]Hugst!$R$4:$W$4,0))))</f>
        <v>#REF!</v>
      </c>
      <c r="N210" s="168" t="e">
        <f ca="1">IF($C210-N$1&lt;År1,0,M209*(1-VLOOKUP($A210,[1]Hugst!$R$5:$W$9,MATCH(ROUNDUP((N$1)/10,0)*10,[1]Hugst!$R$4:$W$4,0))))</f>
        <v>#REF!</v>
      </c>
      <c r="O210" s="168" t="e">
        <f ca="1">IF($C210-O$1&lt;År1,0,N209*(1-VLOOKUP($A210,[1]Hugst!$R$5:$W$9,MATCH(ROUNDUP((O$1)/10,0)*10,[1]Hugst!$R$4:$W$4,0))))</f>
        <v>#REF!</v>
      </c>
      <c r="P210" s="168" t="e">
        <f ca="1">IF($C210-P$1&lt;År1,0,O209*(1-VLOOKUP($A210,[1]Hugst!$R$5:$W$9,MATCH(ROUNDUP((P$1)/10,0)*10,[1]Hugst!$R$4:$W$4,0))))</f>
        <v>#REF!</v>
      </c>
      <c r="Q210" s="168" t="e">
        <f ca="1">IF($C210-Q$1&lt;År1,0,P209*(1-VLOOKUP($A210,[1]Hugst!$R$5:$W$9,MATCH(ROUNDUP((Q$1)/10,0)*10,[1]Hugst!$R$4:$W$4,0))))</f>
        <v>#REF!</v>
      </c>
      <c r="R210" s="168" t="e">
        <f ca="1">IF($C210-R$1&lt;År1,0,Q209*(1-VLOOKUP($A210,[1]Hugst!$R$5:$W$9,MATCH(ROUNDUP((R$1)/10,0)*10,[1]Hugst!$R$4:$W$4,0))))</f>
        <v>#REF!</v>
      </c>
      <c r="S210" s="168" t="e">
        <f ca="1">IF($C210-S$1&lt;År1,0,R209*(1-VLOOKUP($A210,[1]Hugst!$R$5:$W$9,MATCH(ROUNDUP((S$1)/10,0)*10,[1]Hugst!$R$4:$W$4,0))))</f>
        <v>#REF!</v>
      </c>
      <c r="T210" s="168" t="e">
        <f ca="1">IF($C210-T$1&lt;År1,0,S209*(1-VLOOKUP($A210,[1]Hugst!$R$5:$W$9,MATCH(ROUNDUP((T$1)/10,0)*10,[1]Hugst!$R$4:$W$4,0))))</f>
        <v>#REF!</v>
      </c>
      <c r="U210" s="168" t="e">
        <f ca="1">IF($C210-U$1&lt;År1,0,T209*(1-VLOOKUP($A210,[1]Hugst!$R$5:$W$9,MATCH(ROUNDUP((U$1)/10,0)*10,[1]Hugst!$R$4:$W$4,0))))</f>
        <v>#REF!</v>
      </c>
      <c r="V210" s="168" t="e">
        <f ca="1">IF($C210-V$1&lt;År1,0,U209*(1-VLOOKUP($A210,[1]Hugst!$R$5:$W$9,MATCH(ROUNDUP((V$1)/10,0)*10,[1]Hugst!$R$4:$W$4,0))))</f>
        <v>#REF!</v>
      </c>
      <c r="W210" s="168" t="e">
        <f ca="1">IF($C210-W$1&lt;År1,0,V209*(1-VLOOKUP($A210,[1]Hugst!$R$5:$W$9,MATCH(ROUNDUP((W$1)/10,0)*10,[1]Hugst!$R$4:$W$4,0))))</f>
        <v>#REF!</v>
      </c>
      <c r="X210" s="168" t="e">
        <f ca="1">IF($C210-X$1&lt;År1,0,W209*(1-VLOOKUP($A210,[1]Hugst!$R$5:$W$9,MATCH(ROUNDUP((X$1)/10,0)*10,[1]Hugst!$R$4:$W$4,0))))</f>
        <v>#REF!</v>
      </c>
      <c r="Y210" s="168" t="e">
        <f ca="1">IF($C210-Y$1&lt;År1,0,X209*(1-VLOOKUP($A210,[1]Hugst!$R$5:$W$9,MATCH(ROUNDUP((Y$1)/10,0)*10,[1]Hugst!$R$4:$W$4,0))))</f>
        <v>#REF!</v>
      </c>
      <c r="Z210" s="168" t="e">
        <f ca="1">IF($C210-Z$1&lt;År1,0,Y209*(1-VLOOKUP($A210,[1]Hugst!$R$5:$W$9,MATCH(ROUNDUP((Z$1)/10,0)*10,[1]Hugst!$R$4:$W$4,0))))</f>
        <v>#REF!</v>
      </c>
      <c r="AA210" s="168" t="e">
        <f ca="1">IF($C210-AA$1&lt;År1,0,Z209*(1-VLOOKUP($A210,[1]Hugst!$R$5:$W$9,MATCH(ROUNDUP((AA$1)/10,0)*10,[1]Hugst!$R$4:$W$4,0))))</f>
        <v>#REF!</v>
      </c>
      <c r="AB210" s="168" t="e">
        <f ca="1">IF($C210-AB$1&lt;År1,0,AA209*(1-VLOOKUP($A210,[1]Hugst!$R$5:$W$9,MATCH(ROUNDUP((AB$1)/10,0)*10,[1]Hugst!$R$4:$W$4,0))))</f>
        <v>#REF!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 t="e">
        <f t="shared" ca="1" si="4"/>
        <v>#REF!</v>
      </c>
      <c r="F211" s="168" t="e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#REF!</v>
      </c>
      <c r="G211" s="168" t="e">
        <f ca="1">IF($C211-G$1&lt;År1,0,F210*(1-VLOOKUP($A211,[1]Hugst!$R$5:$W$9,MATCH(ROUNDUP((G$1)/10,0)*10,[1]Hugst!$R$4:$W$4,0))))</f>
        <v>#REF!</v>
      </c>
      <c r="H211" s="168" t="e">
        <f ca="1">IF($C211-H$1&lt;År1,0,G210*(1-VLOOKUP($A211,[1]Hugst!$R$5:$W$9,MATCH(ROUNDUP((H$1)/10,0)*10,[1]Hugst!$R$4:$W$4,0))))</f>
        <v>#REF!</v>
      </c>
      <c r="I211" s="168" t="e">
        <f ca="1">IF($C211-I$1&lt;År1,0,H210*(1-VLOOKUP($A211,[1]Hugst!$R$5:$W$9,MATCH(ROUNDUP((I$1)/10,0)*10,[1]Hugst!$R$4:$W$4,0))))</f>
        <v>#REF!</v>
      </c>
      <c r="J211" s="168" t="e">
        <f ca="1">IF($C211-J$1&lt;År1,0,I210*(1-VLOOKUP($A211,[1]Hugst!$R$5:$W$9,MATCH(ROUNDUP((J$1)/10,0)*10,[1]Hugst!$R$4:$W$4,0))))</f>
        <v>#REF!</v>
      </c>
      <c r="K211" s="168" t="e">
        <f ca="1">IF($C211-K$1&lt;År1,0,J210*(1-VLOOKUP($A211,[1]Hugst!$R$5:$W$9,MATCH(ROUNDUP((K$1)/10,0)*10,[1]Hugst!$R$4:$W$4,0))))</f>
        <v>#REF!</v>
      </c>
      <c r="L211" s="168" t="e">
        <f ca="1">IF($C211-L$1&lt;År1,0,K210*(1-VLOOKUP($A211,[1]Hugst!$R$5:$W$9,MATCH(ROUNDUP((L$1)/10,0)*10,[1]Hugst!$R$4:$W$4,0))))</f>
        <v>#REF!</v>
      </c>
      <c r="M211" s="168" t="e">
        <f ca="1">IF($C211-M$1&lt;År1,0,L210*(1-VLOOKUP($A211,[1]Hugst!$R$5:$W$9,MATCH(ROUNDUP((M$1)/10,0)*10,[1]Hugst!$R$4:$W$4,0))))</f>
        <v>#REF!</v>
      </c>
      <c r="N211" s="168" t="e">
        <f ca="1">IF($C211-N$1&lt;År1,0,M210*(1-VLOOKUP($A211,[1]Hugst!$R$5:$W$9,MATCH(ROUNDUP((N$1)/10,0)*10,[1]Hugst!$R$4:$W$4,0))))</f>
        <v>#REF!</v>
      </c>
      <c r="O211" s="168" t="e">
        <f ca="1">IF($C211-O$1&lt;År1,0,N210*(1-VLOOKUP($A211,[1]Hugst!$R$5:$W$9,MATCH(ROUNDUP((O$1)/10,0)*10,[1]Hugst!$R$4:$W$4,0))))</f>
        <v>#REF!</v>
      </c>
      <c r="P211" s="168" t="e">
        <f ca="1">IF($C211-P$1&lt;År1,0,O210*(1-VLOOKUP($A211,[1]Hugst!$R$5:$W$9,MATCH(ROUNDUP((P$1)/10,0)*10,[1]Hugst!$R$4:$W$4,0))))</f>
        <v>#REF!</v>
      </c>
      <c r="Q211" s="168" t="e">
        <f ca="1">IF($C211-Q$1&lt;År1,0,P210*(1-VLOOKUP($A211,[1]Hugst!$R$5:$W$9,MATCH(ROUNDUP((Q$1)/10,0)*10,[1]Hugst!$R$4:$W$4,0))))</f>
        <v>#REF!</v>
      </c>
      <c r="R211" s="168" t="e">
        <f ca="1">IF($C211-R$1&lt;År1,0,Q210*(1-VLOOKUP($A211,[1]Hugst!$R$5:$W$9,MATCH(ROUNDUP((R$1)/10,0)*10,[1]Hugst!$R$4:$W$4,0))))</f>
        <v>#REF!</v>
      </c>
      <c r="S211" s="168" t="e">
        <f ca="1">IF($C211-S$1&lt;År1,0,R210*(1-VLOOKUP($A211,[1]Hugst!$R$5:$W$9,MATCH(ROUNDUP((S$1)/10,0)*10,[1]Hugst!$R$4:$W$4,0))))</f>
        <v>#REF!</v>
      </c>
      <c r="T211" s="168" t="e">
        <f ca="1">IF($C211-T$1&lt;År1,0,S210*(1-VLOOKUP($A211,[1]Hugst!$R$5:$W$9,MATCH(ROUNDUP((T$1)/10,0)*10,[1]Hugst!$R$4:$W$4,0))))</f>
        <v>#REF!</v>
      </c>
      <c r="U211" s="168" t="e">
        <f ca="1">IF($C211-U$1&lt;År1,0,T210*(1-VLOOKUP($A211,[1]Hugst!$R$5:$W$9,MATCH(ROUNDUP((U$1)/10,0)*10,[1]Hugst!$R$4:$W$4,0))))</f>
        <v>#REF!</v>
      </c>
      <c r="V211" s="168" t="e">
        <f ca="1">IF($C211-V$1&lt;År1,0,U210*(1-VLOOKUP($A211,[1]Hugst!$R$5:$W$9,MATCH(ROUNDUP((V$1)/10,0)*10,[1]Hugst!$R$4:$W$4,0))))</f>
        <v>#REF!</v>
      </c>
      <c r="W211" s="168" t="e">
        <f ca="1">IF($C211-W$1&lt;År1,0,V210*(1-VLOOKUP($A211,[1]Hugst!$R$5:$W$9,MATCH(ROUNDUP((W$1)/10,0)*10,[1]Hugst!$R$4:$W$4,0))))</f>
        <v>#REF!</v>
      </c>
      <c r="X211" s="168" t="e">
        <f ca="1">IF($C211-X$1&lt;År1,0,W210*(1-VLOOKUP($A211,[1]Hugst!$R$5:$W$9,MATCH(ROUNDUP((X$1)/10,0)*10,[1]Hugst!$R$4:$W$4,0))))</f>
        <v>#REF!</v>
      </c>
      <c r="Y211" s="168" t="e">
        <f ca="1">IF($C211-Y$1&lt;År1,0,X210*(1-VLOOKUP($A211,[1]Hugst!$R$5:$W$9,MATCH(ROUNDUP((Y$1)/10,0)*10,[1]Hugst!$R$4:$W$4,0))))</f>
        <v>#REF!</v>
      </c>
      <c r="Z211" s="168" t="e">
        <f ca="1">IF($C211-Z$1&lt;År1,0,Y210*(1-VLOOKUP($A211,[1]Hugst!$R$5:$W$9,MATCH(ROUNDUP((Z$1)/10,0)*10,[1]Hugst!$R$4:$W$4,0))))</f>
        <v>#REF!</v>
      </c>
      <c r="AA211" s="168" t="e">
        <f ca="1">IF($C211-AA$1&lt;År1,0,Z210*(1-VLOOKUP($A211,[1]Hugst!$R$5:$W$9,MATCH(ROUNDUP((AA$1)/10,0)*10,[1]Hugst!$R$4:$W$4,0))))</f>
        <v>#REF!</v>
      </c>
      <c r="AB211" s="168" t="e">
        <f ca="1">IF($C211-AB$1&lt;År1,0,AA210*(1-VLOOKUP($A211,[1]Hugst!$R$5:$W$9,MATCH(ROUNDUP((AB$1)/10,0)*10,[1]Hugst!$R$4:$W$4,0))))</f>
        <v>#REF!</v>
      </c>
      <c r="AC211" s="168" t="e">
        <f ca="1">IF($C211-AC$1&lt;År1,0,AB210*(1-VLOOKUP($A211,[1]Hugst!$R$5:$W$9,MATCH(ROUNDUP((AC$1)/10,0)*10,[1]Hugst!$R$4:$W$4,0))))</f>
        <v>#REF!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 t="e">
        <f t="shared" ca="1" si="4"/>
        <v>#REF!</v>
      </c>
      <c r="F212" s="168" t="e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#REF!</v>
      </c>
      <c r="G212" s="168" t="e">
        <f ca="1">IF($C212-G$1&lt;År1,0,F211*(1-VLOOKUP($A212,[1]Hugst!$R$5:$W$9,MATCH(ROUNDUP((G$1)/10,0)*10,[1]Hugst!$R$4:$W$4,0))))</f>
        <v>#REF!</v>
      </c>
      <c r="H212" s="168" t="e">
        <f ca="1">IF($C212-H$1&lt;År1,0,G211*(1-VLOOKUP($A212,[1]Hugst!$R$5:$W$9,MATCH(ROUNDUP((H$1)/10,0)*10,[1]Hugst!$R$4:$W$4,0))))</f>
        <v>#REF!</v>
      </c>
      <c r="I212" s="168" t="e">
        <f ca="1">IF($C212-I$1&lt;År1,0,H211*(1-VLOOKUP($A212,[1]Hugst!$R$5:$W$9,MATCH(ROUNDUP((I$1)/10,0)*10,[1]Hugst!$R$4:$W$4,0))))</f>
        <v>#REF!</v>
      </c>
      <c r="J212" s="168" t="e">
        <f ca="1">IF($C212-J$1&lt;År1,0,I211*(1-VLOOKUP($A212,[1]Hugst!$R$5:$W$9,MATCH(ROUNDUP((J$1)/10,0)*10,[1]Hugst!$R$4:$W$4,0))))</f>
        <v>#REF!</v>
      </c>
      <c r="K212" s="168" t="e">
        <f ca="1">IF($C212-K$1&lt;År1,0,J211*(1-VLOOKUP($A212,[1]Hugst!$R$5:$W$9,MATCH(ROUNDUP((K$1)/10,0)*10,[1]Hugst!$R$4:$W$4,0))))</f>
        <v>#REF!</v>
      </c>
      <c r="L212" s="168" t="e">
        <f ca="1">IF($C212-L$1&lt;År1,0,K211*(1-VLOOKUP($A212,[1]Hugst!$R$5:$W$9,MATCH(ROUNDUP((L$1)/10,0)*10,[1]Hugst!$R$4:$W$4,0))))</f>
        <v>#REF!</v>
      </c>
      <c r="M212" s="168" t="e">
        <f ca="1">IF($C212-M$1&lt;År1,0,L211*(1-VLOOKUP($A212,[1]Hugst!$R$5:$W$9,MATCH(ROUNDUP((M$1)/10,0)*10,[1]Hugst!$R$4:$W$4,0))))</f>
        <v>#REF!</v>
      </c>
      <c r="N212" s="168" t="e">
        <f ca="1">IF($C212-N$1&lt;År1,0,M211*(1-VLOOKUP($A212,[1]Hugst!$R$5:$W$9,MATCH(ROUNDUP((N$1)/10,0)*10,[1]Hugst!$R$4:$W$4,0))))</f>
        <v>#REF!</v>
      </c>
      <c r="O212" s="168" t="e">
        <f ca="1">IF($C212-O$1&lt;År1,0,N211*(1-VLOOKUP($A212,[1]Hugst!$R$5:$W$9,MATCH(ROUNDUP((O$1)/10,0)*10,[1]Hugst!$R$4:$W$4,0))))</f>
        <v>#REF!</v>
      </c>
      <c r="P212" s="168" t="e">
        <f ca="1">IF($C212-P$1&lt;År1,0,O211*(1-VLOOKUP($A212,[1]Hugst!$R$5:$W$9,MATCH(ROUNDUP((P$1)/10,0)*10,[1]Hugst!$R$4:$W$4,0))))</f>
        <v>#REF!</v>
      </c>
      <c r="Q212" s="168" t="e">
        <f ca="1">IF($C212-Q$1&lt;År1,0,P211*(1-VLOOKUP($A212,[1]Hugst!$R$5:$W$9,MATCH(ROUNDUP((Q$1)/10,0)*10,[1]Hugst!$R$4:$W$4,0))))</f>
        <v>#REF!</v>
      </c>
      <c r="R212" s="168" t="e">
        <f ca="1">IF($C212-R$1&lt;År1,0,Q211*(1-VLOOKUP($A212,[1]Hugst!$R$5:$W$9,MATCH(ROUNDUP((R$1)/10,0)*10,[1]Hugst!$R$4:$W$4,0))))</f>
        <v>#REF!</v>
      </c>
      <c r="S212" s="168" t="e">
        <f ca="1">IF($C212-S$1&lt;År1,0,R211*(1-VLOOKUP($A212,[1]Hugst!$R$5:$W$9,MATCH(ROUNDUP((S$1)/10,0)*10,[1]Hugst!$R$4:$W$4,0))))</f>
        <v>#REF!</v>
      </c>
      <c r="T212" s="168" t="e">
        <f ca="1">IF($C212-T$1&lt;År1,0,S211*(1-VLOOKUP($A212,[1]Hugst!$R$5:$W$9,MATCH(ROUNDUP((T$1)/10,0)*10,[1]Hugst!$R$4:$W$4,0))))</f>
        <v>#REF!</v>
      </c>
      <c r="U212" s="168" t="e">
        <f ca="1">IF($C212-U$1&lt;År1,0,T211*(1-VLOOKUP($A212,[1]Hugst!$R$5:$W$9,MATCH(ROUNDUP((U$1)/10,0)*10,[1]Hugst!$R$4:$W$4,0))))</f>
        <v>#REF!</v>
      </c>
      <c r="V212" s="168" t="e">
        <f ca="1">IF($C212-V$1&lt;År1,0,U211*(1-VLOOKUP($A212,[1]Hugst!$R$5:$W$9,MATCH(ROUNDUP((V$1)/10,0)*10,[1]Hugst!$R$4:$W$4,0))))</f>
        <v>#REF!</v>
      </c>
      <c r="W212" s="168" t="e">
        <f ca="1">IF($C212-W$1&lt;År1,0,V211*(1-VLOOKUP($A212,[1]Hugst!$R$5:$W$9,MATCH(ROUNDUP((W$1)/10,0)*10,[1]Hugst!$R$4:$W$4,0))))</f>
        <v>#REF!</v>
      </c>
      <c r="X212" s="168" t="e">
        <f ca="1">IF($C212-X$1&lt;År1,0,W211*(1-VLOOKUP($A212,[1]Hugst!$R$5:$W$9,MATCH(ROUNDUP((X$1)/10,0)*10,[1]Hugst!$R$4:$W$4,0))))</f>
        <v>#REF!</v>
      </c>
      <c r="Y212" s="168" t="e">
        <f ca="1">IF($C212-Y$1&lt;År1,0,X211*(1-VLOOKUP($A212,[1]Hugst!$R$5:$W$9,MATCH(ROUNDUP((Y$1)/10,0)*10,[1]Hugst!$R$4:$W$4,0))))</f>
        <v>#REF!</v>
      </c>
      <c r="Z212" s="168" t="e">
        <f ca="1">IF($C212-Z$1&lt;År1,0,Y211*(1-VLOOKUP($A212,[1]Hugst!$R$5:$W$9,MATCH(ROUNDUP((Z$1)/10,0)*10,[1]Hugst!$R$4:$W$4,0))))</f>
        <v>#REF!</v>
      </c>
      <c r="AA212" s="168" t="e">
        <f ca="1">IF($C212-AA$1&lt;År1,0,Z211*(1-VLOOKUP($A212,[1]Hugst!$R$5:$W$9,MATCH(ROUNDUP((AA$1)/10,0)*10,[1]Hugst!$R$4:$W$4,0))))</f>
        <v>#REF!</v>
      </c>
      <c r="AB212" s="168" t="e">
        <f ca="1">IF($C212-AB$1&lt;År1,0,AA211*(1-VLOOKUP($A212,[1]Hugst!$R$5:$W$9,MATCH(ROUNDUP((AB$1)/10,0)*10,[1]Hugst!$R$4:$W$4,0))))</f>
        <v>#REF!</v>
      </c>
      <c r="AC212" s="168" t="e">
        <f ca="1">IF($C212-AC$1&lt;År1,0,AB211*(1-VLOOKUP($A212,[1]Hugst!$R$5:$W$9,MATCH(ROUNDUP((AC$1)/10,0)*10,[1]Hugst!$R$4:$W$4,0))))</f>
        <v>#REF!</v>
      </c>
      <c r="AD212" s="168" t="e">
        <f ca="1">IF($C212-AD$1&lt;År1,0,AC211*(1-VLOOKUP($A212,[1]Hugst!$R$5:$W$9,MATCH(ROUNDUP((AD$1)/10,0)*10,[1]Hugst!$R$4:$W$4,0))))</f>
        <v>#REF!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 t="e">
        <f t="shared" ca="1" si="4"/>
        <v>#REF!</v>
      </c>
      <c r="F213" s="168" t="e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#REF!</v>
      </c>
      <c r="G213" s="168" t="e">
        <f ca="1">IF($C213-G$1&lt;År1,0,F212*(1-VLOOKUP($A213,[1]Hugst!$R$5:$W$9,MATCH(ROUNDUP((G$1)/10,0)*10,[1]Hugst!$R$4:$W$4,0))))</f>
        <v>#REF!</v>
      </c>
      <c r="H213" s="168" t="e">
        <f ca="1">IF($C213-H$1&lt;År1,0,G212*(1-VLOOKUP($A213,[1]Hugst!$R$5:$W$9,MATCH(ROUNDUP((H$1)/10,0)*10,[1]Hugst!$R$4:$W$4,0))))</f>
        <v>#REF!</v>
      </c>
      <c r="I213" s="168" t="e">
        <f ca="1">IF($C213-I$1&lt;År1,0,H212*(1-VLOOKUP($A213,[1]Hugst!$R$5:$W$9,MATCH(ROUNDUP((I$1)/10,0)*10,[1]Hugst!$R$4:$W$4,0))))</f>
        <v>#REF!</v>
      </c>
      <c r="J213" s="168" t="e">
        <f ca="1">IF($C213-J$1&lt;År1,0,I212*(1-VLOOKUP($A213,[1]Hugst!$R$5:$W$9,MATCH(ROUNDUP((J$1)/10,0)*10,[1]Hugst!$R$4:$W$4,0))))</f>
        <v>#REF!</v>
      </c>
      <c r="K213" s="168" t="e">
        <f ca="1">IF($C213-K$1&lt;År1,0,J212*(1-VLOOKUP($A213,[1]Hugst!$R$5:$W$9,MATCH(ROUNDUP((K$1)/10,0)*10,[1]Hugst!$R$4:$W$4,0))))</f>
        <v>#REF!</v>
      </c>
      <c r="L213" s="168" t="e">
        <f ca="1">IF($C213-L$1&lt;År1,0,K212*(1-VLOOKUP($A213,[1]Hugst!$R$5:$W$9,MATCH(ROUNDUP((L$1)/10,0)*10,[1]Hugst!$R$4:$W$4,0))))</f>
        <v>#REF!</v>
      </c>
      <c r="M213" s="168" t="e">
        <f ca="1">IF($C213-M$1&lt;År1,0,L212*(1-VLOOKUP($A213,[1]Hugst!$R$5:$W$9,MATCH(ROUNDUP((M$1)/10,0)*10,[1]Hugst!$R$4:$W$4,0))))</f>
        <v>#REF!</v>
      </c>
      <c r="N213" s="168" t="e">
        <f ca="1">IF($C213-N$1&lt;År1,0,M212*(1-VLOOKUP($A213,[1]Hugst!$R$5:$W$9,MATCH(ROUNDUP((N$1)/10,0)*10,[1]Hugst!$R$4:$W$4,0))))</f>
        <v>#REF!</v>
      </c>
      <c r="O213" s="168" t="e">
        <f ca="1">IF($C213-O$1&lt;År1,0,N212*(1-VLOOKUP($A213,[1]Hugst!$R$5:$W$9,MATCH(ROUNDUP((O$1)/10,0)*10,[1]Hugst!$R$4:$W$4,0))))</f>
        <v>#REF!</v>
      </c>
      <c r="P213" s="168" t="e">
        <f ca="1">IF($C213-P$1&lt;År1,0,O212*(1-VLOOKUP($A213,[1]Hugst!$R$5:$W$9,MATCH(ROUNDUP((P$1)/10,0)*10,[1]Hugst!$R$4:$W$4,0))))</f>
        <v>#REF!</v>
      </c>
      <c r="Q213" s="168" t="e">
        <f ca="1">IF($C213-Q$1&lt;År1,0,P212*(1-VLOOKUP($A213,[1]Hugst!$R$5:$W$9,MATCH(ROUNDUP((Q$1)/10,0)*10,[1]Hugst!$R$4:$W$4,0))))</f>
        <v>#REF!</v>
      </c>
      <c r="R213" s="168" t="e">
        <f ca="1">IF($C213-R$1&lt;År1,0,Q212*(1-VLOOKUP($A213,[1]Hugst!$R$5:$W$9,MATCH(ROUNDUP((R$1)/10,0)*10,[1]Hugst!$R$4:$W$4,0))))</f>
        <v>#REF!</v>
      </c>
      <c r="S213" s="168" t="e">
        <f ca="1">IF($C213-S$1&lt;År1,0,R212*(1-VLOOKUP($A213,[1]Hugst!$R$5:$W$9,MATCH(ROUNDUP((S$1)/10,0)*10,[1]Hugst!$R$4:$W$4,0))))</f>
        <v>#REF!</v>
      </c>
      <c r="T213" s="168" t="e">
        <f ca="1">IF($C213-T$1&lt;År1,0,S212*(1-VLOOKUP($A213,[1]Hugst!$R$5:$W$9,MATCH(ROUNDUP((T$1)/10,0)*10,[1]Hugst!$R$4:$W$4,0))))</f>
        <v>#REF!</v>
      </c>
      <c r="U213" s="168" t="e">
        <f ca="1">IF($C213-U$1&lt;År1,0,T212*(1-VLOOKUP($A213,[1]Hugst!$R$5:$W$9,MATCH(ROUNDUP((U$1)/10,0)*10,[1]Hugst!$R$4:$W$4,0))))</f>
        <v>#REF!</v>
      </c>
      <c r="V213" s="168" t="e">
        <f ca="1">IF($C213-V$1&lt;År1,0,U212*(1-VLOOKUP($A213,[1]Hugst!$R$5:$W$9,MATCH(ROUNDUP((V$1)/10,0)*10,[1]Hugst!$R$4:$W$4,0))))</f>
        <v>#REF!</v>
      </c>
      <c r="W213" s="168" t="e">
        <f ca="1">IF($C213-W$1&lt;År1,0,V212*(1-VLOOKUP($A213,[1]Hugst!$R$5:$W$9,MATCH(ROUNDUP((W$1)/10,0)*10,[1]Hugst!$R$4:$W$4,0))))</f>
        <v>#REF!</v>
      </c>
      <c r="X213" s="168" t="e">
        <f ca="1">IF($C213-X$1&lt;År1,0,W212*(1-VLOOKUP($A213,[1]Hugst!$R$5:$W$9,MATCH(ROUNDUP((X$1)/10,0)*10,[1]Hugst!$R$4:$W$4,0))))</f>
        <v>#REF!</v>
      </c>
      <c r="Y213" s="168" t="e">
        <f ca="1">IF($C213-Y$1&lt;År1,0,X212*(1-VLOOKUP($A213,[1]Hugst!$R$5:$W$9,MATCH(ROUNDUP((Y$1)/10,0)*10,[1]Hugst!$R$4:$W$4,0))))</f>
        <v>#REF!</v>
      </c>
      <c r="Z213" s="168" t="e">
        <f ca="1">IF($C213-Z$1&lt;År1,0,Y212*(1-VLOOKUP($A213,[1]Hugst!$R$5:$W$9,MATCH(ROUNDUP((Z$1)/10,0)*10,[1]Hugst!$R$4:$W$4,0))))</f>
        <v>#REF!</v>
      </c>
      <c r="AA213" s="168" t="e">
        <f ca="1">IF($C213-AA$1&lt;År1,0,Z212*(1-VLOOKUP($A213,[1]Hugst!$R$5:$W$9,MATCH(ROUNDUP((AA$1)/10,0)*10,[1]Hugst!$R$4:$W$4,0))))</f>
        <v>#REF!</v>
      </c>
      <c r="AB213" s="168" t="e">
        <f ca="1">IF($C213-AB$1&lt;År1,0,AA212*(1-VLOOKUP($A213,[1]Hugst!$R$5:$W$9,MATCH(ROUNDUP((AB$1)/10,0)*10,[1]Hugst!$R$4:$W$4,0))))</f>
        <v>#REF!</v>
      </c>
      <c r="AC213" s="168" t="e">
        <f ca="1">IF($C213-AC$1&lt;År1,0,AB212*(1-VLOOKUP($A213,[1]Hugst!$R$5:$W$9,MATCH(ROUNDUP((AC$1)/10,0)*10,[1]Hugst!$R$4:$W$4,0))))</f>
        <v>#REF!</v>
      </c>
      <c r="AD213" s="168" t="e">
        <f ca="1">IF($C213-AD$1&lt;År1,0,AC212*(1-VLOOKUP($A213,[1]Hugst!$R$5:$W$9,MATCH(ROUNDUP((AD$1)/10,0)*10,[1]Hugst!$R$4:$W$4,0))))</f>
        <v>#REF!</v>
      </c>
      <c r="AE213" s="168" t="e">
        <f ca="1">IF($C213-AE$1&lt;År1,0,AD212*(1-VLOOKUP($A213,[1]Hugst!$R$5:$W$9,MATCH(ROUNDUP((AE$1)/10,0)*10,[1]Hugst!$R$4:$W$4,0))))</f>
        <v>#REF!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 t="e">
        <f t="shared" ca="1" si="4"/>
        <v>#REF!</v>
      </c>
      <c r="F214" s="168" t="e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#REF!</v>
      </c>
      <c r="G214" s="168" t="e">
        <f ca="1">IF($C214-G$1&lt;År1,0,F213*(1-VLOOKUP($A214,[1]Hugst!$R$5:$W$9,MATCH(ROUNDUP((G$1)/10,0)*10,[1]Hugst!$R$4:$W$4,0))))</f>
        <v>#REF!</v>
      </c>
      <c r="H214" s="168" t="e">
        <f ca="1">IF($C214-H$1&lt;År1,0,G213*(1-VLOOKUP($A214,[1]Hugst!$R$5:$W$9,MATCH(ROUNDUP((H$1)/10,0)*10,[1]Hugst!$R$4:$W$4,0))))</f>
        <v>#REF!</v>
      </c>
      <c r="I214" s="168" t="e">
        <f ca="1">IF($C214-I$1&lt;År1,0,H213*(1-VLOOKUP($A214,[1]Hugst!$R$5:$W$9,MATCH(ROUNDUP((I$1)/10,0)*10,[1]Hugst!$R$4:$W$4,0))))</f>
        <v>#REF!</v>
      </c>
      <c r="J214" s="168" t="e">
        <f ca="1">IF($C214-J$1&lt;År1,0,I213*(1-VLOOKUP($A214,[1]Hugst!$R$5:$W$9,MATCH(ROUNDUP((J$1)/10,0)*10,[1]Hugst!$R$4:$W$4,0))))</f>
        <v>#REF!</v>
      </c>
      <c r="K214" s="168" t="e">
        <f ca="1">IF($C214-K$1&lt;År1,0,J213*(1-VLOOKUP($A214,[1]Hugst!$R$5:$W$9,MATCH(ROUNDUP((K$1)/10,0)*10,[1]Hugst!$R$4:$W$4,0))))</f>
        <v>#REF!</v>
      </c>
      <c r="L214" s="168" t="e">
        <f ca="1">IF($C214-L$1&lt;År1,0,K213*(1-VLOOKUP($A214,[1]Hugst!$R$5:$W$9,MATCH(ROUNDUP((L$1)/10,0)*10,[1]Hugst!$R$4:$W$4,0))))</f>
        <v>#REF!</v>
      </c>
      <c r="M214" s="168" t="e">
        <f ca="1">IF($C214-M$1&lt;År1,0,L213*(1-VLOOKUP($A214,[1]Hugst!$R$5:$W$9,MATCH(ROUNDUP((M$1)/10,0)*10,[1]Hugst!$R$4:$W$4,0))))</f>
        <v>#REF!</v>
      </c>
      <c r="N214" s="168" t="e">
        <f ca="1">IF($C214-N$1&lt;År1,0,M213*(1-VLOOKUP($A214,[1]Hugst!$R$5:$W$9,MATCH(ROUNDUP((N$1)/10,0)*10,[1]Hugst!$R$4:$W$4,0))))</f>
        <v>#REF!</v>
      </c>
      <c r="O214" s="168" t="e">
        <f ca="1">IF($C214-O$1&lt;År1,0,N213*(1-VLOOKUP($A214,[1]Hugst!$R$5:$W$9,MATCH(ROUNDUP((O$1)/10,0)*10,[1]Hugst!$R$4:$W$4,0))))</f>
        <v>#REF!</v>
      </c>
      <c r="P214" s="168" t="e">
        <f ca="1">IF($C214-P$1&lt;År1,0,O213*(1-VLOOKUP($A214,[1]Hugst!$R$5:$W$9,MATCH(ROUNDUP((P$1)/10,0)*10,[1]Hugst!$R$4:$W$4,0))))</f>
        <v>#REF!</v>
      </c>
      <c r="Q214" s="168" t="e">
        <f ca="1">IF($C214-Q$1&lt;År1,0,P213*(1-VLOOKUP($A214,[1]Hugst!$R$5:$W$9,MATCH(ROUNDUP((Q$1)/10,0)*10,[1]Hugst!$R$4:$W$4,0))))</f>
        <v>#REF!</v>
      </c>
      <c r="R214" s="168" t="e">
        <f ca="1">IF($C214-R$1&lt;År1,0,Q213*(1-VLOOKUP($A214,[1]Hugst!$R$5:$W$9,MATCH(ROUNDUP((R$1)/10,0)*10,[1]Hugst!$R$4:$W$4,0))))</f>
        <v>#REF!</v>
      </c>
      <c r="S214" s="168" t="e">
        <f ca="1">IF($C214-S$1&lt;År1,0,R213*(1-VLOOKUP($A214,[1]Hugst!$R$5:$W$9,MATCH(ROUNDUP((S$1)/10,0)*10,[1]Hugst!$R$4:$W$4,0))))</f>
        <v>#REF!</v>
      </c>
      <c r="T214" s="168" t="e">
        <f ca="1">IF($C214-T$1&lt;År1,0,S213*(1-VLOOKUP($A214,[1]Hugst!$R$5:$W$9,MATCH(ROUNDUP((T$1)/10,0)*10,[1]Hugst!$R$4:$W$4,0))))</f>
        <v>#REF!</v>
      </c>
      <c r="U214" s="168" t="e">
        <f ca="1">IF($C214-U$1&lt;År1,0,T213*(1-VLOOKUP($A214,[1]Hugst!$R$5:$W$9,MATCH(ROUNDUP((U$1)/10,0)*10,[1]Hugst!$R$4:$W$4,0))))</f>
        <v>#REF!</v>
      </c>
      <c r="V214" s="168" t="e">
        <f ca="1">IF($C214-V$1&lt;År1,0,U213*(1-VLOOKUP($A214,[1]Hugst!$R$5:$W$9,MATCH(ROUNDUP((V$1)/10,0)*10,[1]Hugst!$R$4:$W$4,0))))</f>
        <v>#REF!</v>
      </c>
      <c r="W214" s="168" t="e">
        <f ca="1">IF($C214-W$1&lt;År1,0,V213*(1-VLOOKUP($A214,[1]Hugst!$R$5:$W$9,MATCH(ROUNDUP((W$1)/10,0)*10,[1]Hugst!$R$4:$W$4,0))))</f>
        <v>#REF!</v>
      </c>
      <c r="X214" s="168" t="e">
        <f ca="1">IF($C214-X$1&lt;År1,0,W213*(1-VLOOKUP($A214,[1]Hugst!$R$5:$W$9,MATCH(ROUNDUP((X$1)/10,0)*10,[1]Hugst!$R$4:$W$4,0))))</f>
        <v>#REF!</v>
      </c>
      <c r="Y214" s="168" t="e">
        <f ca="1">IF($C214-Y$1&lt;År1,0,X213*(1-VLOOKUP($A214,[1]Hugst!$R$5:$W$9,MATCH(ROUNDUP((Y$1)/10,0)*10,[1]Hugst!$R$4:$W$4,0))))</f>
        <v>#REF!</v>
      </c>
      <c r="Z214" s="168" t="e">
        <f ca="1">IF($C214-Z$1&lt;År1,0,Y213*(1-VLOOKUP($A214,[1]Hugst!$R$5:$W$9,MATCH(ROUNDUP((Z$1)/10,0)*10,[1]Hugst!$R$4:$W$4,0))))</f>
        <v>#REF!</v>
      </c>
      <c r="AA214" s="168" t="e">
        <f ca="1">IF($C214-AA$1&lt;År1,0,Z213*(1-VLOOKUP($A214,[1]Hugst!$R$5:$W$9,MATCH(ROUNDUP((AA$1)/10,0)*10,[1]Hugst!$R$4:$W$4,0))))</f>
        <v>#REF!</v>
      </c>
      <c r="AB214" s="168" t="e">
        <f ca="1">IF($C214-AB$1&lt;År1,0,AA213*(1-VLOOKUP($A214,[1]Hugst!$R$5:$W$9,MATCH(ROUNDUP((AB$1)/10,0)*10,[1]Hugst!$R$4:$W$4,0))))</f>
        <v>#REF!</v>
      </c>
      <c r="AC214" s="168" t="e">
        <f ca="1">IF($C214-AC$1&lt;År1,0,AB213*(1-VLOOKUP($A214,[1]Hugst!$R$5:$W$9,MATCH(ROUNDUP((AC$1)/10,0)*10,[1]Hugst!$R$4:$W$4,0))))</f>
        <v>#REF!</v>
      </c>
      <c r="AD214" s="168" t="e">
        <f ca="1">IF($C214-AD$1&lt;År1,0,AC213*(1-VLOOKUP($A214,[1]Hugst!$R$5:$W$9,MATCH(ROUNDUP((AD$1)/10,0)*10,[1]Hugst!$R$4:$W$4,0))))</f>
        <v>#REF!</v>
      </c>
      <c r="AE214" s="168" t="e">
        <f ca="1">IF($C214-AE$1&lt;År1,0,AD213*(1-VLOOKUP($A214,[1]Hugst!$R$5:$W$9,MATCH(ROUNDUP((AE$1)/10,0)*10,[1]Hugst!$R$4:$W$4,0))))</f>
        <v>#REF!</v>
      </c>
      <c r="AF214" s="168" t="e">
        <f ca="1">IF($C214-AF$1&lt;År1,0,AE213*(1-VLOOKUP($A214,[1]Hugst!$R$5:$W$9,MATCH(ROUNDUP((AF$1)/10,0)*10,[1]Hugst!$R$4:$W$4,0))))</f>
        <v>#REF!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 t="e">
        <f t="shared" ca="1" si="4"/>
        <v>#REF!</v>
      </c>
      <c r="F215" s="168" t="e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#REF!</v>
      </c>
      <c r="G215" s="168" t="e">
        <f ca="1">IF($C215-G$1&lt;År1,0,F214*(1-VLOOKUP($A215,[1]Hugst!$R$5:$W$9,MATCH(ROUNDUP((G$1)/10,0)*10,[1]Hugst!$R$4:$W$4,0))))</f>
        <v>#REF!</v>
      </c>
      <c r="H215" s="168" t="e">
        <f ca="1">IF($C215-H$1&lt;År1,0,G214*(1-VLOOKUP($A215,[1]Hugst!$R$5:$W$9,MATCH(ROUNDUP((H$1)/10,0)*10,[1]Hugst!$R$4:$W$4,0))))</f>
        <v>#REF!</v>
      </c>
      <c r="I215" s="168" t="e">
        <f ca="1">IF($C215-I$1&lt;År1,0,H214*(1-VLOOKUP($A215,[1]Hugst!$R$5:$W$9,MATCH(ROUNDUP((I$1)/10,0)*10,[1]Hugst!$R$4:$W$4,0))))</f>
        <v>#REF!</v>
      </c>
      <c r="J215" s="168" t="e">
        <f ca="1">IF($C215-J$1&lt;År1,0,I214*(1-VLOOKUP($A215,[1]Hugst!$R$5:$W$9,MATCH(ROUNDUP((J$1)/10,0)*10,[1]Hugst!$R$4:$W$4,0))))</f>
        <v>#REF!</v>
      </c>
      <c r="K215" s="168" t="e">
        <f ca="1">IF($C215-K$1&lt;År1,0,J214*(1-VLOOKUP($A215,[1]Hugst!$R$5:$W$9,MATCH(ROUNDUP((K$1)/10,0)*10,[1]Hugst!$R$4:$W$4,0))))</f>
        <v>#REF!</v>
      </c>
      <c r="L215" s="168" t="e">
        <f ca="1">IF($C215-L$1&lt;År1,0,K214*(1-VLOOKUP($A215,[1]Hugst!$R$5:$W$9,MATCH(ROUNDUP((L$1)/10,0)*10,[1]Hugst!$R$4:$W$4,0))))</f>
        <v>#REF!</v>
      </c>
      <c r="M215" s="168" t="e">
        <f ca="1">IF($C215-M$1&lt;År1,0,L214*(1-VLOOKUP($A215,[1]Hugst!$R$5:$W$9,MATCH(ROUNDUP((M$1)/10,0)*10,[1]Hugst!$R$4:$W$4,0))))</f>
        <v>#REF!</v>
      </c>
      <c r="N215" s="168" t="e">
        <f ca="1">IF($C215-N$1&lt;År1,0,M214*(1-VLOOKUP($A215,[1]Hugst!$R$5:$W$9,MATCH(ROUNDUP((N$1)/10,0)*10,[1]Hugst!$R$4:$W$4,0))))</f>
        <v>#REF!</v>
      </c>
      <c r="O215" s="168" t="e">
        <f ca="1">IF($C215-O$1&lt;År1,0,N214*(1-VLOOKUP($A215,[1]Hugst!$R$5:$W$9,MATCH(ROUNDUP((O$1)/10,0)*10,[1]Hugst!$R$4:$W$4,0))))</f>
        <v>#REF!</v>
      </c>
      <c r="P215" s="168" t="e">
        <f ca="1">IF($C215-P$1&lt;År1,0,O214*(1-VLOOKUP($A215,[1]Hugst!$R$5:$W$9,MATCH(ROUNDUP((P$1)/10,0)*10,[1]Hugst!$R$4:$W$4,0))))</f>
        <v>#REF!</v>
      </c>
      <c r="Q215" s="168" t="e">
        <f ca="1">IF($C215-Q$1&lt;År1,0,P214*(1-VLOOKUP($A215,[1]Hugst!$R$5:$W$9,MATCH(ROUNDUP((Q$1)/10,0)*10,[1]Hugst!$R$4:$W$4,0))))</f>
        <v>#REF!</v>
      </c>
      <c r="R215" s="168" t="e">
        <f ca="1">IF($C215-R$1&lt;År1,0,Q214*(1-VLOOKUP($A215,[1]Hugst!$R$5:$W$9,MATCH(ROUNDUP((R$1)/10,0)*10,[1]Hugst!$R$4:$W$4,0))))</f>
        <v>#REF!</v>
      </c>
      <c r="S215" s="168" t="e">
        <f ca="1">IF($C215-S$1&lt;År1,0,R214*(1-VLOOKUP($A215,[1]Hugst!$R$5:$W$9,MATCH(ROUNDUP((S$1)/10,0)*10,[1]Hugst!$R$4:$W$4,0))))</f>
        <v>#REF!</v>
      </c>
      <c r="T215" s="168" t="e">
        <f ca="1">IF($C215-T$1&lt;År1,0,S214*(1-VLOOKUP($A215,[1]Hugst!$R$5:$W$9,MATCH(ROUNDUP((T$1)/10,0)*10,[1]Hugst!$R$4:$W$4,0))))</f>
        <v>#REF!</v>
      </c>
      <c r="U215" s="168" t="e">
        <f ca="1">IF($C215-U$1&lt;År1,0,T214*(1-VLOOKUP($A215,[1]Hugst!$R$5:$W$9,MATCH(ROUNDUP((U$1)/10,0)*10,[1]Hugst!$R$4:$W$4,0))))</f>
        <v>#REF!</v>
      </c>
      <c r="V215" s="168" t="e">
        <f ca="1">IF($C215-V$1&lt;År1,0,U214*(1-VLOOKUP($A215,[1]Hugst!$R$5:$W$9,MATCH(ROUNDUP((V$1)/10,0)*10,[1]Hugst!$R$4:$W$4,0))))</f>
        <v>#REF!</v>
      </c>
      <c r="W215" s="168" t="e">
        <f ca="1">IF($C215-W$1&lt;År1,0,V214*(1-VLOOKUP($A215,[1]Hugst!$R$5:$W$9,MATCH(ROUNDUP((W$1)/10,0)*10,[1]Hugst!$R$4:$W$4,0))))</f>
        <v>#REF!</v>
      </c>
      <c r="X215" s="168" t="e">
        <f ca="1">IF($C215-X$1&lt;År1,0,W214*(1-VLOOKUP($A215,[1]Hugst!$R$5:$W$9,MATCH(ROUNDUP((X$1)/10,0)*10,[1]Hugst!$R$4:$W$4,0))))</f>
        <v>#REF!</v>
      </c>
      <c r="Y215" s="168" t="e">
        <f ca="1">IF($C215-Y$1&lt;År1,0,X214*(1-VLOOKUP($A215,[1]Hugst!$R$5:$W$9,MATCH(ROUNDUP((Y$1)/10,0)*10,[1]Hugst!$R$4:$W$4,0))))</f>
        <v>#REF!</v>
      </c>
      <c r="Z215" s="168" t="e">
        <f ca="1">IF($C215-Z$1&lt;År1,0,Y214*(1-VLOOKUP($A215,[1]Hugst!$R$5:$W$9,MATCH(ROUNDUP((Z$1)/10,0)*10,[1]Hugst!$R$4:$W$4,0))))</f>
        <v>#REF!</v>
      </c>
      <c r="AA215" s="168" t="e">
        <f ca="1">IF($C215-AA$1&lt;År1,0,Z214*(1-VLOOKUP($A215,[1]Hugst!$R$5:$W$9,MATCH(ROUNDUP((AA$1)/10,0)*10,[1]Hugst!$R$4:$W$4,0))))</f>
        <v>#REF!</v>
      </c>
      <c r="AB215" s="168" t="e">
        <f ca="1">IF($C215-AB$1&lt;År1,0,AA214*(1-VLOOKUP($A215,[1]Hugst!$R$5:$W$9,MATCH(ROUNDUP((AB$1)/10,0)*10,[1]Hugst!$R$4:$W$4,0))))</f>
        <v>#REF!</v>
      </c>
      <c r="AC215" s="168" t="e">
        <f ca="1">IF($C215-AC$1&lt;År1,0,AB214*(1-VLOOKUP($A215,[1]Hugst!$R$5:$W$9,MATCH(ROUNDUP((AC$1)/10,0)*10,[1]Hugst!$R$4:$W$4,0))))</f>
        <v>#REF!</v>
      </c>
      <c r="AD215" s="168" t="e">
        <f ca="1">IF($C215-AD$1&lt;År1,0,AC214*(1-VLOOKUP($A215,[1]Hugst!$R$5:$W$9,MATCH(ROUNDUP((AD$1)/10,0)*10,[1]Hugst!$R$4:$W$4,0))))</f>
        <v>#REF!</v>
      </c>
      <c r="AE215" s="168" t="e">
        <f ca="1">IF($C215-AE$1&lt;År1,0,AD214*(1-VLOOKUP($A215,[1]Hugst!$R$5:$W$9,MATCH(ROUNDUP((AE$1)/10,0)*10,[1]Hugst!$R$4:$W$4,0))))</f>
        <v>#REF!</v>
      </c>
      <c r="AF215" s="168" t="e">
        <f ca="1">IF($C215-AF$1&lt;År1,0,AE214*(1-VLOOKUP($A215,[1]Hugst!$R$5:$W$9,MATCH(ROUNDUP((AF$1)/10,0)*10,[1]Hugst!$R$4:$W$4,0))))</f>
        <v>#REF!</v>
      </c>
      <c r="AG215" s="168" t="e">
        <f ca="1">IF($C215-AG$1&lt;År1,0,AF214*(1-VLOOKUP($A215,[1]Hugst!$R$5:$W$9,MATCH(ROUNDUP((AG$1)/10,0)*10,[1]Hugst!$R$4:$W$4,0))))</f>
        <v>#REF!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 t="e">
        <f t="shared" ca="1" si="4"/>
        <v>#REF!</v>
      </c>
      <c r="F216" s="168" t="e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#REF!</v>
      </c>
      <c r="G216" s="168" t="e">
        <f ca="1">IF($C216-G$1&lt;År1,0,F215*(1-VLOOKUP($A216,[1]Hugst!$R$5:$W$9,MATCH(ROUNDUP((G$1)/10,0)*10,[1]Hugst!$R$4:$W$4,0))))</f>
        <v>#REF!</v>
      </c>
      <c r="H216" s="168" t="e">
        <f ca="1">IF($C216-H$1&lt;År1,0,G215*(1-VLOOKUP($A216,[1]Hugst!$R$5:$W$9,MATCH(ROUNDUP((H$1)/10,0)*10,[1]Hugst!$R$4:$W$4,0))))</f>
        <v>#REF!</v>
      </c>
      <c r="I216" s="168" t="e">
        <f ca="1">IF($C216-I$1&lt;År1,0,H215*(1-VLOOKUP($A216,[1]Hugst!$R$5:$W$9,MATCH(ROUNDUP((I$1)/10,0)*10,[1]Hugst!$R$4:$W$4,0))))</f>
        <v>#REF!</v>
      </c>
      <c r="J216" s="168" t="e">
        <f ca="1">IF($C216-J$1&lt;År1,0,I215*(1-VLOOKUP($A216,[1]Hugst!$R$5:$W$9,MATCH(ROUNDUP((J$1)/10,0)*10,[1]Hugst!$R$4:$W$4,0))))</f>
        <v>#REF!</v>
      </c>
      <c r="K216" s="168" t="e">
        <f ca="1">IF($C216-K$1&lt;År1,0,J215*(1-VLOOKUP($A216,[1]Hugst!$R$5:$W$9,MATCH(ROUNDUP((K$1)/10,0)*10,[1]Hugst!$R$4:$W$4,0))))</f>
        <v>#REF!</v>
      </c>
      <c r="L216" s="168" t="e">
        <f ca="1">IF($C216-L$1&lt;År1,0,K215*(1-VLOOKUP($A216,[1]Hugst!$R$5:$W$9,MATCH(ROUNDUP((L$1)/10,0)*10,[1]Hugst!$R$4:$W$4,0))))</f>
        <v>#REF!</v>
      </c>
      <c r="M216" s="168" t="e">
        <f ca="1">IF($C216-M$1&lt;År1,0,L215*(1-VLOOKUP($A216,[1]Hugst!$R$5:$W$9,MATCH(ROUNDUP((M$1)/10,0)*10,[1]Hugst!$R$4:$W$4,0))))</f>
        <v>#REF!</v>
      </c>
      <c r="N216" s="168" t="e">
        <f ca="1">IF($C216-N$1&lt;År1,0,M215*(1-VLOOKUP($A216,[1]Hugst!$R$5:$W$9,MATCH(ROUNDUP((N$1)/10,0)*10,[1]Hugst!$R$4:$W$4,0))))</f>
        <v>#REF!</v>
      </c>
      <c r="O216" s="168" t="e">
        <f ca="1">IF($C216-O$1&lt;År1,0,N215*(1-VLOOKUP($A216,[1]Hugst!$R$5:$W$9,MATCH(ROUNDUP((O$1)/10,0)*10,[1]Hugst!$R$4:$W$4,0))))</f>
        <v>#REF!</v>
      </c>
      <c r="P216" s="168" t="e">
        <f ca="1">IF($C216-P$1&lt;År1,0,O215*(1-VLOOKUP($A216,[1]Hugst!$R$5:$W$9,MATCH(ROUNDUP((P$1)/10,0)*10,[1]Hugst!$R$4:$W$4,0))))</f>
        <v>#REF!</v>
      </c>
      <c r="Q216" s="168" t="e">
        <f ca="1">IF($C216-Q$1&lt;År1,0,P215*(1-VLOOKUP($A216,[1]Hugst!$R$5:$W$9,MATCH(ROUNDUP((Q$1)/10,0)*10,[1]Hugst!$R$4:$W$4,0))))</f>
        <v>#REF!</v>
      </c>
      <c r="R216" s="168" t="e">
        <f ca="1">IF($C216-R$1&lt;År1,0,Q215*(1-VLOOKUP($A216,[1]Hugst!$R$5:$W$9,MATCH(ROUNDUP((R$1)/10,0)*10,[1]Hugst!$R$4:$W$4,0))))</f>
        <v>#REF!</v>
      </c>
      <c r="S216" s="168" t="e">
        <f ca="1">IF($C216-S$1&lt;År1,0,R215*(1-VLOOKUP($A216,[1]Hugst!$R$5:$W$9,MATCH(ROUNDUP((S$1)/10,0)*10,[1]Hugst!$R$4:$W$4,0))))</f>
        <v>#REF!</v>
      </c>
      <c r="T216" s="168" t="e">
        <f ca="1">IF($C216-T$1&lt;År1,0,S215*(1-VLOOKUP($A216,[1]Hugst!$R$5:$W$9,MATCH(ROUNDUP((T$1)/10,0)*10,[1]Hugst!$R$4:$W$4,0))))</f>
        <v>#REF!</v>
      </c>
      <c r="U216" s="168" t="e">
        <f ca="1">IF($C216-U$1&lt;År1,0,T215*(1-VLOOKUP($A216,[1]Hugst!$R$5:$W$9,MATCH(ROUNDUP((U$1)/10,0)*10,[1]Hugst!$R$4:$W$4,0))))</f>
        <v>#REF!</v>
      </c>
      <c r="V216" s="168" t="e">
        <f ca="1">IF($C216-V$1&lt;År1,0,U215*(1-VLOOKUP($A216,[1]Hugst!$R$5:$W$9,MATCH(ROUNDUP((V$1)/10,0)*10,[1]Hugst!$R$4:$W$4,0))))</f>
        <v>#REF!</v>
      </c>
      <c r="W216" s="168" t="e">
        <f ca="1">IF($C216-W$1&lt;År1,0,V215*(1-VLOOKUP($A216,[1]Hugst!$R$5:$W$9,MATCH(ROUNDUP((W$1)/10,0)*10,[1]Hugst!$R$4:$W$4,0))))</f>
        <v>#REF!</v>
      </c>
      <c r="X216" s="168" t="e">
        <f ca="1">IF($C216-X$1&lt;År1,0,W215*(1-VLOOKUP($A216,[1]Hugst!$R$5:$W$9,MATCH(ROUNDUP((X$1)/10,0)*10,[1]Hugst!$R$4:$W$4,0))))</f>
        <v>#REF!</v>
      </c>
      <c r="Y216" s="168" t="e">
        <f ca="1">IF($C216-Y$1&lt;År1,0,X215*(1-VLOOKUP($A216,[1]Hugst!$R$5:$W$9,MATCH(ROUNDUP((Y$1)/10,0)*10,[1]Hugst!$R$4:$W$4,0))))</f>
        <v>#REF!</v>
      </c>
      <c r="Z216" s="168" t="e">
        <f ca="1">IF($C216-Z$1&lt;År1,0,Y215*(1-VLOOKUP($A216,[1]Hugst!$R$5:$W$9,MATCH(ROUNDUP((Z$1)/10,0)*10,[1]Hugst!$R$4:$W$4,0))))</f>
        <v>#REF!</v>
      </c>
      <c r="AA216" s="168" t="e">
        <f ca="1">IF($C216-AA$1&lt;År1,0,Z215*(1-VLOOKUP($A216,[1]Hugst!$R$5:$W$9,MATCH(ROUNDUP((AA$1)/10,0)*10,[1]Hugst!$R$4:$W$4,0))))</f>
        <v>#REF!</v>
      </c>
      <c r="AB216" s="168" t="e">
        <f ca="1">IF($C216-AB$1&lt;År1,0,AA215*(1-VLOOKUP($A216,[1]Hugst!$R$5:$W$9,MATCH(ROUNDUP((AB$1)/10,0)*10,[1]Hugst!$R$4:$W$4,0))))</f>
        <v>#REF!</v>
      </c>
      <c r="AC216" s="168" t="e">
        <f ca="1">IF($C216-AC$1&lt;År1,0,AB215*(1-VLOOKUP($A216,[1]Hugst!$R$5:$W$9,MATCH(ROUNDUP((AC$1)/10,0)*10,[1]Hugst!$R$4:$W$4,0))))</f>
        <v>#REF!</v>
      </c>
      <c r="AD216" s="168" t="e">
        <f ca="1">IF($C216-AD$1&lt;År1,0,AC215*(1-VLOOKUP($A216,[1]Hugst!$R$5:$W$9,MATCH(ROUNDUP((AD$1)/10,0)*10,[1]Hugst!$R$4:$W$4,0))))</f>
        <v>#REF!</v>
      </c>
      <c r="AE216" s="168" t="e">
        <f ca="1">IF($C216-AE$1&lt;År1,0,AD215*(1-VLOOKUP($A216,[1]Hugst!$R$5:$W$9,MATCH(ROUNDUP((AE$1)/10,0)*10,[1]Hugst!$R$4:$W$4,0))))</f>
        <v>#REF!</v>
      </c>
      <c r="AF216" s="168" t="e">
        <f ca="1">IF($C216-AF$1&lt;År1,0,AE215*(1-VLOOKUP($A216,[1]Hugst!$R$5:$W$9,MATCH(ROUNDUP((AF$1)/10,0)*10,[1]Hugst!$R$4:$W$4,0))))</f>
        <v>#REF!</v>
      </c>
      <c r="AG216" s="168" t="e">
        <f ca="1">IF($C216-AG$1&lt;År1,0,AF215*(1-VLOOKUP($A216,[1]Hugst!$R$5:$W$9,MATCH(ROUNDUP((AG$1)/10,0)*10,[1]Hugst!$R$4:$W$4,0))))</f>
        <v>#REF!</v>
      </c>
      <c r="AH216" s="168" t="e">
        <f ca="1">IF($C216-AH$1&lt;År1,0,AG215*(1-VLOOKUP($A216,[1]Hugst!$R$5:$W$9,MATCH(ROUNDUP((AH$1)/10,0)*10,[1]Hugst!$R$4:$W$4,0))))</f>
        <v>#REF!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 t="e">
        <f t="shared" ca="1" si="4"/>
        <v>#REF!</v>
      </c>
      <c r="F217" s="168" t="e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#REF!</v>
      </c>
      <c r="G217" s="168" t="e">
        <f ca="1">IF($C217-G$1&lt;År1,0,F216*(1-VLOOKUP($A217,[1]Hugst!$R$5:$W$9,MATCH(ROUNDUP((G$1)/10,0)*10,[1]Hugst!$R$4:$W$4,0))))</f>
        <v>#REF!</v>
      </c>
      <c r="H217" s="168" t="e">
        <f ca="1">IF($C217-H$1&lt;År1,0,G216*(1-VLOOKUP($A217,[1]Hugst!$R$5:$W$9,MATCH(ROUNDUP((H$1)/10,0)*10,[1]Hugst!$R$4:$W$4,0))))</f>
        <v>#REF!</v>
      </c>
      <c r="I217" s="168" t="e">
        <f ca="1">IF($C217-I$1&lt;År1,0,H216*(1-VLOOKUP($A217,[1]Hugst!$R$5:$W$9,MATCH(ROUNDUP((I$1)/10,0)*10,[1]Hugst!$R$4:$W$4,0))))</f>
        <v>#REF!</v>
      </c>
      <c r="J217" s="168" t="e">
        <f ca="1">IF($C217-J$1&lt;År1,0,I216*(1-VLOOKUP($A217,[1]Hugst!$R$5:$W$9,MATCH(ROUNDUP((J$1)/10,0)*10,[1]Hugst!$R$4:$W$4,0))))</f>
        <v>#REF!</v>
      </c>
      <c r="K217" s="168" t="e">
        <f ca="1">IF($C217-K$1&lt;År1,0,J216*(1-VLOOKUP($A217,[1]Hugst!$R$5:$W$9,MATCH(ROUNDUP((K$1)/10,0)*10,[1]Hugst!$R$4:$W$4,0))))</f>
        <v>#REF!</v>
      </c>
      <c r="L217" s="168" t="e">
        <f ca="1">IF($C217-L$1&lt;År1,0,K216*(1-VLOOKUP($A217,[1]Hugst!$R$5:$W$9,MATCH(ROUNDUP((L$1)/10,0)*10,[1]Hugst!$R$4:$W$4,0))))</f>
        <v>#REF!</v>
      </c>
      <c r="M217" s="168" t="e">
        <f ca="1">IF($C217-M$1&lt;År1,0,L216*(1-VLOOKUP($A217,[1]Hugst!$R$5:$W$9,MATCH(ROUNDUP((M$1)/10,0)*10,[1]Hugst!$R$4:$W$4,0))))</f>
        <v>#REF!</v>
      </c>
      <c r="N217" s="168" t="e">
        <f ca="1">IF($C217-N$1&lt;År1,0,M216*(1-VLOOKUP($A217,[1]Hugst!$R$5:$W$9,MATCH(ROUNDUP((N$1)/10,0)*10,[1]Hugst!$R$4:$W$4,0))))</f>
        <v>#REF!</v>
      </c>
      <c r="O217" s="168" t="e">
        <f ca="1">IF($C217-O$1&lt;År1,0,N216*(1-VLOOKUP($A217,[1]Hugst!$R$5:$W$9,MATCH(ROUNDUP((O$1)/10,0)*10,[1]Hugst!$R$4:$W$4,0))))</f>
        <v>#REF!</v>
      </c>
      <c r="P217" s="168" t="e">
        <f ca="1">IF($C217-P$1&lt;År1,0,O216*(1-VLOOKUP($A217,[1]Hugst!$R$5:$W$9,MATCH(ROUNDUP((P$1)/10,0)*10,[1]Hugst!$R$4:$W$4,0))))</f>
        <v>#REF!</v>
      </c>
      <c r="Q217" s="168" t="e">
        <f ca="1">IF($C217-Q$1&lt;År1,0,P216*(1-VLOOKUP($A217,[1]Hugst!$R$5:$W$9,MATCH(ROUNDUP((Q$1)/10,0)*10,[1]Hugst!$R$4:$W$4,0))))</f>
        <v>#REF!</v>
      </c>
      <c r="R217" s="168" t="e">
        <f ca="1">IF($C217-R$1&lt;År1,0,Q216*(1-VLOOKUP($A217,[1]Hugst!$R$5:$W$9,MATCH(ROUNDUP((R$1)/10,0)*10,[1]Hugst!$R$4:$W$4,0))))</f>
        <v>#REF!</v>
      </c>
      <c r="S217" s="168" t="e">
        <f ca="1">IF($C217-S$1&lt;År1,0,R216*(1-VLOOKUP($A217,[1]Hugst!$R$5:$W$9,MATCH(ROUNDUP((S$1)/10,0)*10,[1]Hugst!$R$4:$W$4,0))))</f>
        <v>#REF!</v>
      </c>
      <c r="T217" s="168" t="e">
        <f ca="1">IF($C217-T$1&lt;År1,0,S216*(1-VLOOKUP($A217,[1]Hugst!$R$5:$W$9,MATCH(ROUNDUP((T$1)/10,0)*10,[1]Hugst!$R$4:$W$4,0))))</f>
        <v>#REF!</v>
      </c>
      <c r="U217" s="168" t="e">
        <f ca="1">IF($C217-U$1&lt;År1,0,T216*(1-VLOOKUP($A217,[1]Hugst!$R$5:$W$9,MATCH(ROUNDUP((U$1)/10,0)*10,[1]Hugst!$R$4:$W$4,0))))</f>
        <v>#REF!</v>
      </c>
      <c r="V217" s="168" t="e">
        <f ca="1">IF($C217-V$1&lt;År1,0,U216*(1-VLOOKUP($A217,[1]Hugst!$R$5:$W$9,MATCH(ROUNDUP((V$1)/10,0)*10,[1]Hugst!$R$4:$W$4,0))))</f>
        <v>#REF!</v>
      </c>
      <c r="W217" s="168" t="e">
        <f ca="1">IF($C217-W$1&lt;År1,0,V216*(1-VLOOKUP($A217,[1]Hugst!$R$5:$W$9,MATCH(ROUNDUP((W$1)/10,0)*10,[1]Hugst!$R$4:$W$4,0))))</f>
        <v>#REF!</v>
      </c>
      <c r="X217" s="168" t="e">
        <f ca="1">IF($C217-X$1&lt;År1,0,W216*(1-VLOOKUP($A217,[1]Hugst!$R$5:$W$9,MATCH(ROUNDUP((X$1)/10,0)*10,[1]Hugst!$R$4:$W$4,0))))</f>
        <v>#REF!</v>
      </c>
      <c r="Y217" s="168" t="e">
        <f ca="1">IF($C217-Y$1&lt;År1,0,X216*(1-VLOOKUP($A217,[1]Hugst!$R$5:$W$9,MATCH(ROUNDUP((Y$1)/10,0)*10,[1]Hugst!$R$4:$W$4,0))))</f>
        <v>#REF!</v>
      </c>
      <c r="Z217" s="168" t="e">
        <f ca="1">IF($C217-Z$1&lt;År1,0,Y216*(1-VLOOKUP($A217,[1]Hugst!$R$5:$W$9,MATCH(ROUNDUP((Z$1)/10,0)*10,[1]Hugst!$R$4:$W$4,0))))</f>
        <v>#REF!</v>
      </c>
      <c r="AA217" s="168" t="e">
        <f ca="1">IF($C217-AA$1&lt;År1,0,Z216*(1-VLOOKUP($A217,[1]Hugst!$R$5:$W$9,MATCH(ROUNDUP((AA$1)/10,0)*10,[1]Hugst!$R$4:$W$4,0))))</f>
        <v>#REF!</v>
      </c>
      <c r="AB217" s="168" t="e">
        <f ca="1">IF($C217-AB$1&lt;År1,0,AA216*(1-VLOOKUP($A217,[1]Hugst!$R$5:$W$9,MATCH(ROUNDUP((AB$1)/10,0)*10,[1]Hugst!$R$4:$W$4,0))))</f>
        <v>#REF!</v>
      </c>
      <c r="AC217" s="168" t="e">
        <f ca="1">IF($C217-AC$1&lt;År1,0,AB216*(1-VLOOKUP($A217,[1]Hugst!$R$5:$W$9,MATCH(ROUNDUP((AC$1)/10,0)*10,[1]Hugst!$R$4:$W$4,0))))</f>
        <v>#REF!</v>
      </c>
      <c r="AD217" s="168" t="e">
        <f ca="1">IF($C217-AD$1&lt;År1,0,AC216*(1-VLOOKUP($A217,[1]Hugst!$R$5:$W$9,MATCH(ROUNDUP((AD$1)/10,0)*10,[1]Hugst!$R$4:$W$4,0))))</f>
        <v>#REF!</v>
      </c>
      <c r="AE217" s="168" t="e">
        <f ca="1">IF($C217-AE$1&lt;År1,0,AD216*(1-VLOOKUP($A217,[1]Hugst!$R$5:$W$9,MATCH(ROUNDUP((AE$1)/10,0)*10,[1]Hugst!$R$4:$W$4,0))))</f>
        <v>#REF!</v>
      </c>
      <c r="AF217" s="168" t="e">
        <f ca="1">IF($C217-AF$1&lt;År1,0,AE216*(1-VLOOKUP($A217,[1]Hugst!$R$5:$W$9,MATCH(ROUNDUP((AF$1)/10,0)*10,[1]Hugst!$R$4:$W$4,0))))</f>
        <v>#REF!</v>
      </c>
      <c r="AG217" s="168" t="e">
        <f ca="1">IF($C217-AG$1&lt;År1,0,AF216*(1-VLOOKUP($A217,[1]Hugst!$R$5:$W$9,MATCH(ROUNDUP((AG$1)/10,0)*10,[1]Hugst!$R$4:$W$4,0))))</f>
        <v>#REF!</v>
      </c>
      <c r="AH217" s="168" t="e">
        <f ca="1">IF($C217-AH$1&lt;År1,0,AG216*(1-VLOOKUP($A217,[1]Hugst!$R$5:$W$9,MATCH(ROUNDUP((AH$1)/10,0)*10,[1]Hugst!$R$4:$W$4,0))))</f>
        <v>#REF!</v>
      </c>
      <c r="AI217" s="168" t="e">
        <f ca="1">IF($C217-AI$1&lt;År1,0,AH216*(1-VLOOKUP($A217,[1]Hugst!$R$5:$W$9,MATCH(ROUNDUP((AI$1)/10,0)*10,[1]Hugst!$R$4:$W$4,0))))</f>
        <v>#REF!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 t="e">
        <f t="shared" ca="1" si="4"/>
        <v>#REF!</v>
      </c>
      <c r="F218" s="168" t="e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#REF!</v>
      </c>
      <c r="G218" s="168" t="e">
        <f ca="1">IF($C218-G$1&lt;År1,0,F217*(1-VLOOKUP($A218,[1]Hugst!$R$5:$W$9,MATCH(ROUNDUP((G$1)/10,0)*10,[1]Hugst!$R$4:$W$4,0))))</f>
        <v>#REF!</v>
      </c>
      <c r="H218" s="168" t="e">
        <f ca="1">IF($C218-H$1&lt;År1,0,G217*(1-VLOOKUP($A218,[1]Hugst!$R$5:$W$9,MATCH(ROUNDUP((H$1)/10,0)*10,[1]Hugst!$R$4:$W$4,0))))</f>
        <v>#REF!</v>
      </c>
      <c r="I218" s="168" t="e">
        <f ca="1">IF($C218-I$1&lt;År1,0,H217*(1-VLOOKUP($A218,[1]Hugst!$R$5:$W$9,MATCH(ROUNDUP((I$1)/10,0)*10,[1]Hugst!$R$4:$W$4,0))))</f>
        <v>#REF!</v>
      </c>
      <c r="J218" s="168" t="e">
        <f ca="1">IF($C218-J$1&lt;År1,0,I217*(1-VLOOKUP($A218,[1]Hugst!$R$5:$W$9,MATCH(ROUNDUP((J$1)/10,0)*10,[1]Hugst!$R$4:$W$4,0))))</f>
        <v>#REF!</v>
      </c>
      <c r="K218" s="168" t="e">
        <f ca="1">IF($C218-K$1&lt;År1,0,J217*(1-VLOOKUP($A218,[1]Hugst!$R$5:$W$9,MATCH(ROUNDUP((K$1)/10,0)*10,[1]Hugst!$R$4:$W$4,0))))</f>
        <v>#REF!</v>
      </c>
      <c r="L218" s="168" t="e">
        <f ca="1">IF($C218-L$1&lt;År1,0,K217*(1-VLOOKUP($A218,[1]Hugst!$R$5:$W$9,MATCH(ROUNDUP((L$1)/10,0)*10,[1]Hugst!$R$4:$W$4,0))))</f>
        <v>#REF!</v>
      </c>
      <c r="M218" s="168" t="e">
        <f ca="1">IF($C218-M$1&lt;År1,0,L217*(1-VLOOKUP($A218,[1]Hugst!$R$5:$W$9,MATCH(ROUNDUP((M$1)/10,0)*10,[1]Hugst!$R$4:$W$4,0))))</f>
        <v>#REF!</v>
      </c>
      <c r="N218" s="168" t="e">
        <f ca="1">IF($C218-N$1&lt;År1,0,M217*(1-VLOOKUP($A218,[1]Hugst!$R$5:$W$9,MATCH(ROUNDUP((N$1)/10,0)*10,[1]Hugst!$R$4:$W$4,0))))</f>
        <v>#REF!</v>
      </c>
      <c r="O218" s="168" t="e">
        <f ca="1">IF($C218-O$1&lt;År1,0,N217*(1-VLOOKUP($A218,[1]Hugst!$R$5:$W$9,MATCH(ROUNDUP((O$1)/10,0)*10,[1]Hugst!$R$4:$W$4,0))))</f>
        <v>#REF!</v>
      </c>
      <c r="P218" s="168" t="e">
        <f ca="1">IF($C218-P$1&lt;År1,0,O217*(1-VLOOKUP($A218,[1]Hugst!$R$5:$W$9,MATCH(ROUNDUP((P$1)/10,0)*10,[1]Hugst!$R$4:$W$4,0))))</f>
        <v>#REF!</v>
      </c>
      <c r="Q218" s="168" t="e">
        <f ca="1">IF($C218-Q$1&lt;År1,0,P217*(1-VLOOKUP($A218,[1]Hugst!$R$5:$W$9,MATCH(ROUNDUP((Q$1)/10,0)*10,[1]Hugst!$R$4:$W$4,0))))</f>
        <v>#REF!</v>
      </c>
      <c r="R218" s="168" t="e">
        <f ca="1">IF($C218-R$1&lt;År1,0,Q217*(1-VLOOKUP($A218,[1]Hugst!$R$5:$W$9,MATCH(ROUNDUP((R$1)/10,0)*10,[1]Hugst!$R$4:$W$4,0))))</f>
        <v>#REF!</v>
      </c>
      <c r="S218" s="168" t="e">
        <f ca="1">IF($C218-S$1&lt;År1,0,R217*(1-VLOOKUP($A218,[1]Hugst!$R$5:$W$9,MATCH(ROUNDUP((S$1)/10,0)*10,[1]Hugst!$R$4:$W$4,0))))</f>
        <v>#REF!</v>
      </c>
      <c r="T218" s="168" t="e">
        <f ca="1">IF($C218-T$1&lt;År1,0,S217*(1-VLOOKUP($A218,[1]Hugst!$R$5:$W$9,MATCH(ROUNDUP((T$1)/10,0)*10,[1]Hugst!$R$4:$W$4,0))))</f>
        <v>#REF!</v>
      </c>
      <c r="U218" s="168" t="e">
        <f ca="1">IF($C218-U$1&lt;År1,0,T217*(1-VLOOKUP($A218,[1]Hugst!$R$5:$W$9,MATCH(ROUNDUP((U$1)/10,0)*10,[1]Hugst!$R$4:$W$4,0))))</f>
        <v>#REF!</v>
      </c>
      <c r="V218" s="168" t="e">
        <f ca="1">IF($C218-V$1&lt;År1,0,U217*(1-VLOOKUP($A218,[1]Hugst!$R$5:$W$9,MATCH(ROUNDUP((V$1)/10,0)*10,[1]Hugst!$R$4:$W$4,0))))</f>
        <v>#REF!</v>
      </c>
      <c r="W218" s="168" t="e">
        <f ca="1">IF($C218-W$1&lt;År1,0,V217*(1-VLOOKUP($A218,[1]Hugst!$R$5:$W$9,MATCH(ROUNDUP((W$1)/10,0)*10,[1]Hugst!$R$4:$W$4,0))))</f>
        <v>#REF!</v>
      </c>
      <c r="X218" s="168" t="e">
        <f ca="1">IF($C218-X$1&lt;År1,0,W217*(1-VLOOKUP($A218,[1]Hugst!$R$5:$W$9,MATCH(ROUNDUP((X$1)/10,0)*10,[1]Hugst!$R$4:$W$4,0))))</f>
        <v>#REF!</v>
      </c>
      <c r="Y218" s="168" t="e">
        <f ca="1">IF($C218-Y$1&lt;År1,0,X217*(1-VLOOKUP($A218,[1]Hugst!$R$5:$W$9,MATCH(ROUNDUP((Y$1)/10,0)*10,[1]Hugst!$R$4:$W$4,0))))</f>
        <v>#REF!</v>
      </c>
      <c r="Z218" s="168" t="e">
        <f ca="1">IF($C218-Z$1&lt;År1,0,Y217*(1-VLOOKUP($A218,[1]Hugst!$R$5:$W$9,MATCH(ROUNDUP((Z$1)/10,0)*10,[1]Hugst!$R$4:$W$4,0))))</f>
        <v>#REF!</v>
      </c>
      <c r="AA218" s="168" t="e">
        <f ca="1">IF($C218-AA$1&lt;År1,0,Z217*(1-VLOOKUP($A218,[1]Hugst!$R$5:$W$9,MATCH(ROUNDUP((AA$1)/10,0)*10,[1]Hugst!$R$4:$W$4,0))))</f>
        <v>#REF!</v>
      </c>
      <c r="AB218" s="168" t="e">
        <f ca="1">IF($C218-AB$1&lt;År1,0,AA217*(1-VLOOKUP($A218,[1]Hugst!$R$5:$W$9,MATCH(ROUNDUP((AB$1)/10,0)*10,[1]Hugst!$R$4:$W$4,0))))</f>
        <v>#REF!</v>
      </c>
      <c r="AC218" s="168" t="e">
        <f ca="1">IF($C218-AC$1&lt;År1,0,AB217*(1-VLOOKUP($A218,[1]Hugst!$R$5:$W$9,MATCH(ROUNDUP((AC$1)/10,0)*10,[1]Hugst!$R$4:$W$4,0))))</f>
        <v>#REF!</v>
      </c>
      <c r="AD218" s="168" t="e">
        <f ca="1">IF($C218-AD$1&lt;År1,0,AC217*(1-VLOOKUP($A218,[1]Hugst!$R$5:$W$9,MATCH(ROUNDUP((AD$1)/10,0)*10,[1]Hugst!$R$4:$W$4,0))))</f>
        <v>#REF!</v>
      </c>
      <c r="AE218" s="168" t="e">
        <f ca="1">IF($C218-AE$1&lt;År1,0,AD217*(1-VLOOKUP($A218,[1]Hugst!$R$5:$W$9,MATCH(ROUNDUP((AE$1)/10,0)*10,[1]Hugst!$R$4:$W$4,0))))</f>
        <v>#REF!</v>
      </c>
      <c r="AF218" s="168" t="e">
        <f ca="1">IF($C218-AF$1&lt;År1,0,AE217*(1-VLOOKUP($A218,[1]Hugst!$R$5:$W$9,MATCH(ROUNDUP((AF$1)/10,0)*10,[1]Hugst!$R$4:$W$4,0))))</f>
        <v>#REF!</v>
      </c>
      <c r="AG218" s="168" t="e">
        <f ca="1">IF($C218-AG$1&lt;År1,0,AF217*(1-VLOOKUP($A218,[1]Hugst!$R$5:$W$9,MATCH(ROUNDUP((AG$1)/10,0)*10,[1]Hugst!$R$4:$W$4,0))))</f>
        <v>#REF!</v>
      </c>
      <c r="AH218" s="168" t="e">
        <f ca="1">IF($C218-AH$1&lt;År1,0,AG217*(1-VLOOKUP($A218,[1]Hugst!$R$5:$W$9,MATCH(ROUNDUP((AH$1)/10,0)*10,[1]Hugst!$R$4:$W$4,0))))</f>
        <v>#REF!</v>
      </c>
      <c r="AI218" s="168" t="e">
        <f ca="1">IF($C218-AI$1&lt;År1,0,AH217*(1-VLOOKUP($A218,[1]Hugst!$R$5:$W$9,MATCH(ROUNDUP((AI$1)/10,0)*10,[1]Hugst!$R$4:$W$4,0))))</f>
        <v>#REF!</v>
      </c>
      <c r="AJ218" s="168" t="e">
        <f ca="1">IF($C218-AJ$1&lt;År1,0,AI217*(1-VLOOKUP($A218,[1]Hugst!$R$5:$W$9,MATCH(ROUNDUP((AJ$1)/10,0)*10,[1]Hugst!$R$4:$W$4,0))))</f>
        <v>#REF!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 t="e">
        <f t="shared" ref="E220:E248" ca="1" si="5">IF(C220=2020,SUM(G220:AJ220),SUM(F219:AJ219)-SUM(G220:AJ220))</f>
        <v>#REF!</v>
      </c>
      <c r="F220" s="168" t="e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#REF!</v>
      </c>
      <c r="G220" s="168" t="e">
        <f ca="1">IF($C220-G$1&lt;År1,0,F219*(1-VLOOKUP($A220,[1]Hugst!$R$5:$W$9,MATCH(ROUNDUP((G$1)/10,0)*10,[1]Hugst!$R$4:$W$4,0))))</f>
        <v>#REF!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 t="e">
        <f t="shared" ca="1" si="5"/>
        <v>#REF!</v>
      </c>
      <c r="F221" s="168" t="e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#REF!</v>
      </c>
      <c r="G221" s="168" t="e">
        <f ca="1">IF($C221-G$1&lt;År1,0,F220*(1-VLOOKUP($A221,[1]Hugst!$R$5:$W$9,MATCH(ROUNDUP((G$1)/10,0)*10,[1]Hugst!$R$4:$W$4,0))))</f>
        <v>#REF!</v>
      </c>
      <c r="H221" s="168" t="e">
        <f ca="1">IF($C221-H$1&lt;År1,0,G220*(1-VLOOKUP($A221,[1]Hugst!$R$5:$W$9,MATCH(ROUNDUP((H$1)/10,0)*10,[1]Hugst!$R$4:$W$4,0))))</f>
        <v>#REF!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 t="e">
        <f t="shared" ca="1" si="5"/>
        <v>#REF!</v>
      </c>
      <c r="F222" s="168" t="e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#REF!</v>
      </c>
      <c r="G222" s="168" t="e">
        <f ca="1">IF($C222-G$1&lt;År1,0,F221*(1-VLOOKUP($A222,[1]Hugst!$R$5:$W$9,MATCH(ROUNDUP((G$1)/10,0)*10,[1]Hugst!$R$4:$W$4,0))))</f>
        <v>#REF!</v>
      </c>
      <c r="H222" s="168" t="e">
        <f ca="1">IF($C222-H$1&lt;År1,0,G221*(1-VLOOKUP($A222,[1]Hugst!$R$5:$W$9,MATCH(ROUNDUP((H$1)/10,0)*10,[1]Hugst!$R$4:$W$4,0))))</f>
        <v>#REF!</v>
      </c>
      <c r="I222" s="168" t="e">
        <f ca="1">IF($C222-I$1&lt;År1,0,H221*(1-VLOOKUP($A222,[1]Hugst!$R$5:$W$9,MATCH(ROUNDUP((I$1)/10,0)*10,[1]Hugst!$R$4:$W$4,0))))</f>
        <v>#REF!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 t="e">
        <f t="shared" ca="1" si="5"/>
        <v>#REF!</v>
      </c>
      <c r="F223" s="168" t="e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#REF!</v>
      </c>
      <c r="G223" s="168" t="e">
        <f ca="1">IF($C223-G$1&lt;År1,0,F222*(1-VLOOKUP($A223,[1]Hugst!$R$5:$W$9,MATCH(ROUNDUP((G$1)/10,0)*10,[1]Hugst!$R$4:$W$4,0))))</f>
        <v>#REF!</v>
      </c>
      <c r="H223" s="168" t="e">
        <f ca="1">IF($C223-H$1&lt;År1,0,G222*(1-VLOOKUP($A223,[1]Hugst!$R$5:$W$9,MATCH(ROUNDUP((H$1)/10,0)*10,[1]Hugst!$R$4:$W$4,0))))</f>
        <v>#REF!</v>
      </c>
      <c r="I223" s="168" t="e">
        <f ca="1">IF($C223-I$1&lt;År1,0,H222*(1-VLOOKUP($A223,[1]Hugst!$R$5:$W$9,MATCH(ROUNDUP((I$1)/10,0)*10,[1]Hugst!$R$4:$W$4,0))))</f>
        <v>#REF!</v>
      </c>
      <c r="J223" s="168" t="e">
        <f ca="1">IF($C223-J$1&lt;År1,0,I222*(1-VLOOKUP($A223,[1]Hugst!$R$5:$W$9,MATCH(ROUNDUP((J$1)/10,0)*10,[1]Hugst!$R$4:$W$4,0))))</f>
        <v>#REF!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 t="e">
        <f t="shared" ca="1" si="5"/>
        <v>#REF!</v>
      </c>
      <c r="F224" s="168" t="e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#REF!</v>
      </c>
      <c r="G224" s="168" t="e">
        <f ca="1">IF($C224-G$1&lt;År1,0,F223*(1-VLOOKUP($A224,[1]Hugst!$R$5:$W$9,MATCH(ROUNDUP((G$1)/10,0)*10,[1]Hugst!$R$4:$W$4,0))))</f>
        <v>#REF!</v>
      </c>
      <c r="H224" s="168" t="e">
        <f ca="1">IF($C224-H$1&lt;År1,0,G223*(1-VLOOKUP($A224,[1]Hugst!$R$5:$W$9,MATCH(ROUNDUP((H$1)/10,0)*10,[1]Hugst!$R$4:$W$4,0))))</f>
        <v>#REF!</v>
      </c>
      <c r="I224" s="168" t="e">
        <f ca="1">IF($C224-I$1&lt;År1,0,H223*(1-VLOOKUP($A224,[1]Hugst!$R$5:$W$9,MATCH(ROUNDUP((I$1)/10,0)*10,[1]Hugst!$R$4:$W$4,0))))</f>
        <v>#REF!</v>
      </c>
      <c r="J224" s="168" t="e">
        <f ca="1">IF($C224-J$1&lt;År1,0,I223*(1-VLOOKUP($A224,[1]Hugst!$R$5:$W$9,MATCH(ROUNDUP((J$1)/10,0)*10,[1]Hugst!$R$4:$W$4,0))))</f>
        <v>#REF!</v>
      </c>
      <c r="K224" s="168" t="e">
        <f ca="1">IF($C224-K$1&lt;År1,0,J223*(1-VLOOKUP($A224,[1]Hugst!$R$5:$W$9,MATCH(ROUNDUP((K$1)/10,0)*10,[1]Hugst!$R$4:$W$4,0))))</f>
        <v>#REF!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 t="e">
        <f t="shared" ca="1" si="5"/>
        <v>#REF!</v>
      </c>
      <c r="F225" s="168" t="e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#REF!</v>
      </c>
      <c r="G225" s="168" t="e">
        <f ca="1">IF($C225-G$1&lt;År1,0,F224*(1-VLOOKUP($A225,[1]Hugst!$R$5:$W$9,MATCH(ROUNDUP((G$1)/10,0)*10,[1]Hugst!$R$4:$W$4,0))))</f>
        <v>#REF!</v>
      </c>
      <c r="H225" s="168" t="e">
        <f ca="1">IF($C225-H$1&lt;År1,0,G224*(1-VLOOKUP($A225,[1]Hugst!$R$5:$W$9,MATCH(ROUNDUP((H$1)/10,0)*10,[1]Hugst!$R$4:$W$4,0))))</f>
        <v>#REF!</v>
      </c>
      <c r="I225" s="168" t="e">
        <f ca="1">IF($C225-I$1&lt;År1,0,H224*(1-VLOOKUP($A225,[1]Hugst!$R$5:$W$9,MATCH(ROUNDUP((I$1)/10,0)*10,[1]Hugst!$R$4:$W$4,0))))</f>
        <v>#REF!</v>
      </c>
      <c r="J225" s="168" t="e">
        <f ca="1">IF($C225-J$1&lt;År1,0,I224*(1-VLOOKUP($A225,[1]Hugst!$R$5:$W$9,MATCH(ROUNDUP((J$1)/10,0)*10,[1]Hugst!$R$4:$W$4,0))))</f>
        <v>#REF!</v>
      </c>
      <c r="K225" s="168" t="e">
        <f ca="1">IF($C225-K$1&lt;År1,0,J224*(1-VLOOKUP($A225,[1]Hugst!$R$5:$W$9,MATCH(ROUNDUP((K$1)/10,0)*10,[1]Hugst!$R$4:$W$4,0))))</f>
        <v>#REF!</v>
      </c>
      <c r="L225" s="168" t="e">
        <f ca="1">IF($C225-L$1&lt;År1,0,K224*(1-VLOOKUP($A225,[1]Hugst!$R$5:$W$9,MATCH(ROUNDUP((L$1)/10,0)*10,[1]Hugst!$R$4:$W$4,0))))</f>
        <v>#REF!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 t="e">
        <f t="shared" ca="1" si="5"/>
        <v>#REF!</v>
      </c>
      <c r="F226" s="168" t="e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#REF!</v>
      </c>
      <c r="G226" s="168" t="e">
        <f ca="1">IF($C226-G$1&lt;År1,0,F225*(1-VLOOKUP($A226,[1]Hugst!$R$5:$W$9,MATCH(ROUNDUP((G$1)/10,0)*10,[1]Hugst!$R$4:$W$4,0))))</f>
        <v>#REF!</v>
      </c>
      <c r="H226" s="168" t="e">
        <f ca="1">IF($C226-H$1&lt;År1,0,G225*(1-VLOOKUP($A226,[1]Hugst!$R$5:$W$9,MATCH(ROUNDUP((H$1)/10,0)*10,[1]Hugst!$R$4:$W$4,0))))</f>
        <v>#REF!</v>
      </c>
      <c r="I226" s="168" t="e">
        <f ca="1">IF($C226-I$1&lt;År1,0,H225*(1-VLOOKUP($A226,[1]Hugst!$R$5:$W$9,MATCH(ROUNDUP((I$1)/10,0)*10,[1]Hugst!$R$4:$W$4,0))))</f>
        <v>#REF!</v>
      </c>
      <c r="J226" s="168" t="e">
        <f ca="1">IF($C226-J$1&lt;År1,0,I225*(1-VLOOKUP($A226,[1]Hugst!$R$5:$W$9,MATCH(ROUNDUP((J$1)/10,0)*10,[1]Hugst!$R$4:$W$4,0))))</f>
        <v>#REF!</v>
      </c>
      <c r="K226" s="168" t="e">
        <f ca="1">IF($C226-K$1&lt;År1,0,J225*(1-VLOOKUP($A226,[1]Hugst!$R$5:$W$9,MATCH(ROUNDUP((K$1)/10,0)*10,[1]Hugst!$R$4:$W$4,0))))</f>
        <v>#REF!</v>
      </c>
      <c r="L226" s="168" t="e">
        <f ca="1">IF($C226-L$1&lt;År1,0,K225*(1-VLOOKUP($A226,[1]Hugst!$R$5:$W$9,MATCH(ROUNDUP((L$1)/10,0)*10,[1]Hugst!$R$4:$W$4,0))))</f>
        <v>#REF!</v>
      </c>
      <c r="M226" s="168" t="e">
        <f ca="1">IF($C226-M$1&lt;År1,0,L225*(1-VLOOKUP($A226,[1]Hugst!$R$5:$W$9,MATCH(ROUNDUP((M$1)/10,0)*10,[1]Hugst!$R$4:$W$4,0))))</f>
        <v>#REF!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 t="e">
        <f t="shared" ca="1" si="5"/>
        <v>#REF!</v>
      </c>
      <c r="F227" s="168" t="e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#REF!</v>
      </c>
      <c r="G227" s="168" t="e">
        <f ca="1">IF($C227-G$1&lt;År1,0,F226*(1-VLOOKUP($A227,[1]Hugst!$R$5:$W$9,MATCH(ROUNDUP((G$1)/10,0)*10,[1]Hugst!$R$4:$W$4,0))))</f>
        <v>#REF!</v>
      </c>
      <c r="H227" s="168" t="e">
        <f ca="1">IF($C227-H$1&lt;År1,0,G226*(1-VLOOKUP($A227,[1]Hugst!$R$5:$W$9,MATCH(ROUNDUP((H$1)/10,0)*10,[1]Hugst!$R$4:$W$4,0))))</f>
        <v>#REF!</v>
      </c>
      <c r="I227" s="168" t="e">
        <f ca="1">IF($C227-I$1&lt;År1,0,H226*(1-VLOOKUP($A227,[1]Hugst!$R$5:$W$9,MATCH(ROUNDUP((I$1)/10,0)*10,[1]Hugst!$R$4:$W$4,0))))</f>
        <v>#REF!</v>
      </c>
      <c r="J227" s="168" t="e">
        <f ca="1">IF($C227-J$1&lt;År1,0,I226*(1-VLOOKUP($A227,[1]Hugst!$R$5:$W$9,MATCH(ROUNDUP((J$1)/10,0)*10,[1]Hugst!$R$4:$W$4,0))))</f>
        <v>#REF!</v>
      </c>
      <c r="K227" s="168" t="e">
        <f ca="1">IF($C227-K$1&lt;År1,0,J226*(1-VLOOKUP($A227,[1]Hugst!$R$5:$W$9,MATCH(ROUNDUP((K$1)/10,0)*10,[1]Hugst!$R$4:$W$4,0))))</f>
        <v>#REF!</v>
      </c>
      <c r="L227" s="168" t="e">
        <f ca="1">IF($C227-L$1&lt;År1,0,K226*(1-VLOOKUP($A227,[1]Hugst!$R$5:$W$9,MATCH(ROUNDUP((L$1)/10,0)*10,[1]Hugst!$R$4:$W$4,0))))</f>
        <v>#REF!</v>
      </c>
      <c r="M227" s="168" t="e">
        <f ca="1">IF($C227-M$1&lt;År1,0,L226*(1-VLOOKUP($A227,[1]Hugst!$R$5:$W$9,MATCH(ROUNDUP((M$1)/10,0)*10,[1]Hugst!$R$4:$W$4,0))))</f>
        <v>#REF!</v>
      </c>
      <c r="N227" s="168" t="e">
        <f ca="1">IF($C227-N$1&lt;År1,0,M226*(1-VLOOKUP($A227,[1]Hugst!$R$5:$W$9,MATCH(ROUNDUP((N$1)/10,0)*10,[1]Hugst!$R$4:$W$4,0))))</f>
        <v>#REF!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 t="e">
        <f t="shared" ca="1" si="5"/>
        <v>#REF!</v>
      </c>
      <c r="F228" s="168" t="e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#REF!</v>
      </c>
      <c r="G228" s="168" t="e">
        <f ca="1">IF($C228-G$1&lt;År1,0,F227*(1-VLOOKUP($A228,[1]Hugst!$R$5:$W$9,MATCH(ROUNDUP((G$1)/10,0)*10,[1]Hugst!$R$4:$W$4,0))))</f>
        <v>#REF!</v>
      </c>
      <c r="H228" s="168" t="e">
        <f ca="1">IF($C228-H$1&lt;År1,0,G227*(1-VLOOKUP($A228,[1]Hugst!$R$5:$W$9,MATCH(ROUNDUP((H$1)/10,0)*10,[1]Hugst!$R$4:$W$4,0))))</f>
        <v>#REF!</v>
      </c>
      <c r="I228" s="168" t="e">
        <f ca="1">IF($C228-I$1&lt;År1,0,H227*(1-VLOOKUP($A228,[1]Hugst!$R$5:$W$9,MATCH(ROUNDUP((I$1)/10,0)*10,[1]Hugst!$R$4:$W$4,0))))</f>
        <v>#REF!</v>
      </c>
      <c r="J228" s="168" t="e">
        <f ca="1">IF($C228-J$1&lt;År1,0,I227*(1-VLOOKUP($A228,[1]Hugst!$R$5:$W$9,MATCH(ROUNDUP((J$1)/10,0)*10,[1]Hugst!$R$4:$W$4,0))))</f>
        <v>#REF!</v>
      </c>
      <c r="K228" s="168" t="e">
        <f ca="1">IF($C228-K$1&lt;År1,0,J227*(1-VLOOKUP($A228,[1]Hugst!$R$5:$W$9,MATCH(ROUNDUP((K$1)/10,0)*10,[1]Hugst!$R$4:$W$4,0))))</f>
        <v>#REF!</v>
      </c>
      <c r="L228" s="168" t="e">
        <f ca="1">IF($C228-L$1&lt;År1,0,K227*(1-VLOOKUP($A228,[1]Hugst!$R$5:$W$9,MATCH(ROUNDUP((L$1)/10,0)*10,[1]Hugst!$R$4:$W$4,0))))</f>
        <v>#REF!</v>
      </c>
      <c r="M228" s="168" t="e">
        <f ca="1">IF($C228-M$1&lt;År1,0,L227*(1-VLOOKUP($A228,[1]Hugst!$R$5:$W$9,MATCH(ROUNDUP((M$1)/10,0)*10,[1]Hugst!$R$4:$W$4,0))))</f>
        <v>#REF!</v>
      </c>
      <c r="N228" s="168" t="e">
        <f ca="1">IF($C228-N$1&lt;År1,0,M227*(1-VLOOKUP($A228,[1]Hugst!$R$5:$W$9,MATCH(ROUNDUP((N$1)/10,0)*10,[1]Hugst!$R$4:$W$4,0))))</f>
        <v>#REF!</v>
      </c>
      <c r="O228" s="168" t="e">
        <f ca="1">IF($C228-O$1&lt;År1,0,N227*(1-VLOOKUP($A228,[1]Hugst!$R$5:$W$9,MATCH(ROUNDUP((O$1)/10,0)*10,[1]Hugst!$R$4:$W$4,0))))</f>
        <v>#REF!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 t="e">
        <f t="shared" ca="1" si="5"/>
        <v>#REF!</v>
      </c>
      <c r="F229" s="168" t="e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#REF!</v>
      </c>
      <c r="G229" s="168" t="e">
        <f ca="1">IF($C229-G$1&lt;År1,0,F228*(1-VLOOKUP($A229,[1]Hugst!$R$5:$W$9,MATCH(ROUNDUP((G$1)/10,0)*10,[1]Hugst!$R$4:$W$4,0))))</f>
        <v>#REF!</v>
      </c>
      <c r="H229" s="168" t="e">
        <f ca="1">IF($C229-H$1&lt;År1,0,G228*(1-VLOOKUP($A229,[1]Hugst!$R$5:$W$9,MATCH(ROUNDUP((H$1)/10,0)*10,[1]Hugst!$R$4:$W$4,0))))</f>
        <v>#REF!</v>
      </c>
      <c r="I229" s="168" t="e">
        <f ca="1">IF($C229-I$1&lt;År1,0,H228*(1-VLOOKUP($A229,[1]Hugst!$R$5:$W$9,MATCH(ROUNDUP((I$1)/10,0)*10,[1]Hugst!$R$4:$W$4,0))))</f>
        <v>#REF!</v>
      </c>
      <c r="J229" s="168" t="e">
        <f ca="1">IF($C229-J$1&lt;År1,0,I228*(1-VLOOKUP($A229,[1]Hugst!$R$5:$W$9,MATCH(ROUNDUP((J$1)/10,0)*10,[1]Hugst!$R$4:$W$4,0))))</f>
        <v>#REF!</v>
      </c>
      <c r="K229" s="168" t="e">
        <f ca="1">IF($C229-K$1&lt;År1,0,J228*(1-VLOOKUP($A229,[1]Hugst!$R$5:$W$9,MATCH(ROUNDUP((K$1)/10,0)*10,[1]Hugst!$R$4:$W$4,0))))</f>
        <v>#REF!</v>
      </c>
      <c r="L229" s="168" t="e">
        <f ca="1">IF($C229-L$1&lt;År1,0,K228*(1-VLOOKUP($A229,[1]Hugst!$R$5:$W$9,MATCH(ROUNDUP((L$1)/10,0)*10,[1]Hugst!$R$4:$W$4,0))))</f>
        <v>#REF!</v>
      </c>
      <c r="M229" s="168" t="e">
        <f ca="1">IF($C229-M$1&lt;År1,0,L228*(1-VLOOKUP($A229,[1]Hugst!$R$5:$W$9,MATCH(ROUNDUP((M$1)/10,0)*10,[1]Hugst!$R$4:$W$4,0))))</f>
        <v>#REF!</v>
      </c>
      <c r="N229" s="168" t="e">
        <f ca="1">IF($C229-N$1&lt;År1,0,M228*(1-VLOOKUP($A229,[1]Hugst!$R$5:$W$9,MATCH(ROUNDUP((N$1)/10,0)*10,[1]Hugst!$R$4:$W$4,0))))</f>
        <v>#REF!</v>
      </c>
      <c r="O229" s="168" t="e">
        <f ca="1">IF($C229-O$1&lt;År1,0,N228*(1-VLOOKUP($A229,[1]Hugst!$R$5:$W$9,MATCH(ROUNDUP((O$1)/10,0)*10,[1]Hugst!$R$4:$W$4,0))))</f>
        <v>#REF!</v>
      </c>
      <c r="P229" s="168" t="e">
        <f ca="1">IF($C229-P$1&lt;År1,0,O228*(1-VLOOKUP($A229,[1]Hugst!$R$5:$W$9,MATCH(ROUNDUP((P$1)/10,0)*10,[1]Hugst!$R$4:$W$4,0))))</f>
        <v>#REF!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 t="e">
        <f t="shared" ca="1" si="5"/>
        <v>#REF!</v>
      </c>
      <c r="F230" s="168" t="e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#REF!</v>
      </c>
      <c r="G230" s="168" t="e">
        <f ca="1">IF($C230-G$1&lt;År1,0,F229*(1-VLOOKUP($A230,[1]Hugst!$R$5:$W$9,MATCH(ROUNDUP((G$1)/10,0)*10,[1]Hugst!$R$4:$W$4,0))))</f>
        <v>#REF!</v>
      </c>
      <c r="H230" s="168" t="e">
        <f ca="1">IF($C230-H$1&lt;År1,0,G229*(1-VLOOKUP($A230,[1]Hugst!$R$5:$W$9,MATCH(ROUNDUP((H$1)/10,0)*10,[1]Hugst!$R$4:$W$4,0))))</f>
        <v>#REF!</v>
      </c>
      <c r="I230" s="168" t="e">
        <f ca="1">IF($C230-I$1&lt;År1,0,H229*(1-VLOOKUP($A230,[1]Hugst!$R$5:$W$9,MATCH(ROUNDUP((I$1)/10,0)*10,[1]Hugst!$R$4:$W$4,0))))</f>
        <v>#REF!</v>
      </c>
      <c r="J230" s="168" t="e">
        <f ca="1">IF($C230-J$1&lt;År1,0,I229*(1-VLOOKUP($A230,[1]Hugst!$R$5:$W$9,MATCH(ROUNDUP((J$1)/10,0)*10,[1]Hugst!$R$4:$W$4,0))))</f>
        <v>#REF!</v>
      </c>
      <c r="K230" s="168" t="e">
        <f ca="1">IF($C230-K$1&lt;År1,0,J229*(1-VLOOKUP($A230,[1]Hugst!$R$5:$W$9,MATCH(ROUNDUP((K$1)/10,0)*10,[1]Hugst!$R$4:$W$4,0))))</f>
        <v>#REF!</v>
      </c>
      <c r="L230" s="168" t="e">
        <f ca="1">IF($C230-L$1&lt;År1,0,K229*(1-VLOOKUP($A230,[1]Hugst!$R$5:$W$9,MATCH(ROUNDUP((L$1)/10,0)*10,[1]Hugst!$R$4:$W$4,0))))</f>
        <v>#REF!</v>
      </c>
      <c r="M230" s="168" t="e">
        <f ca="1">IF($C230-M$1&lt;År1,0,L229*(1-VLOOKUP($A230,[1]Hugst!$R$5:$W$9,MATCH(ROUNDUP((M$1)/10,0)*10,[1]Hugst!$R$4:$W$4,0))))</f>
        <v>#REF!</v>
      </c>
      <c r="N230" s="168" t="e">
        <f ca="1">IF($C230-N$1&lt;År1,0,M229*(1-VLOOKUP($A230,[1]Hugst!$R$5:$W$9,MATCH(ROUNDUP((N$1)/10,0)*10,[1]Hugst!$R$4:$W$4,0))))</f>
        <v>#REF!</v>
      </c>
      <c r="O230" s="168" t="e">
        <f ca="1">IF($C230-O$1&lt;År1,0,N229*(1-VLOOKUP($A230,[1]Hugst!$R$5:$W$9,MATCH(ROUNDUP((O$1)/10,0)*10,[1]Hugst!$R$4:$W$4,0))))</f>
        <v>#REF!</v>
      </c>
      <c r="P230" s="168" t="e">
        <f ca="1">IF($C230-P$1&lt;År1,0,O229*(1-VLOOKUP($A230,[1]Hugst!$R$5:$W$9,MATCH(ROUNDUP((P$1)/10,0)*10,[1]Hugst!$R$4:$W$4,0))))</f>
        <v>#REF!</v>
      </c>
      <c r="Q230" s="168" t="e">
        <f ca="1">IF($C230-Q$1&lt;År1,0,P229*(1-VLOOKUP($A230,[1]Hugst!$R$5:$W$9,MATCH(ROUNDUP((Q$1)/10,0)*10,[1]Hugst!$R$4:$W$4,0))))</f>
        <v>#REF!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 t="e">
        <f t="shared" ca="1" si="5"/>
        <v>#REF!</v>
      </c>
      <c r="F231" s="168" t="e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#REF!</v>
      </c>
      <c r="G231" s="168" t="e">
        <f ca="1">IF($C231-G$1&lt;År1,0,F230*(1-VLOOKUP($A231,[1]Hugst!$R$5:$W$9,MATCH(ROUNDUP((G$1)/10,0)*10,[1]Hugst!$R$4:$W$4,0))))</f>
        <v>#REF!</v>
      </c>
      <c r="H231" s="168" t="e">
        <f ca="1">IF($C231-H$1&lt;År1,0,G230*(1-VLOOKUP($A231,[1]Hugst!$R$5:$W$9,MATCH(ROUNDUP((H$1)/10,0)*10,[1]Hugst!$R$4:$W$4,0))))</f>
        <v>#REF!</v>
      </c>
      <c r="I231" s="168" t="e">
        <f ca="1">IF($C231-I$1&lt;År1,0,H230*(1-VLOOKUP($A231,[1]Hugst!$R$5:$W$9,MATCH(ROUNDUP((I$1)/10,0)*10,[1]Hugst!$R$4:$W$4,0))))</f>
        <v>#REF!</v>
      </c>
      <c r="J231" s="168" t="e">
        <f ca="1">IF($C231-J$1&lt;År1,0,I230*(1-VLOOKUP($A231,[1]Hugst!$R$5:$W$9,MATCH(ROUNDUP((J$1)/10,0)*10,[1]Hugst!$R$4:$W$4,0))))</f>
        <v>#REF!</v>
      </c>
      <c r="K231" s="168" t="e">
        <f ca="1">IF($C231-K$1&lt;År1,0,J230*(1-VLOOKUP($A231,[1]Hugst!$R$5:$W$9,MATCH(ROUNDUP((K$1)/10,0)*10,[1]Hugst!$R$4:$W$4,0))))</f>
        <v>#REF!</v>
      </c>
      <c r="L231" s="168" t="e">
        <f ca="1">IF($C231-L$1&lt;År1,0,K230*(1-VLOOKUP($A231,[1]Hugst!$R$5:$W$9,MATCH(ROUNDUP((L$1)/10,0)*10,[1]Hugst!$R$4:$W$4,0))))</f>
        <v>#REF!</v>
      </c>
      <c r="M231" s="168" t="e">
        <f ca="1">IF($C231-M$1&lt;År1,0,L230*(1-VLOOKUP($A231,[1]Hugst!$R$5:$W$9,MATCH(ROUNDUP((M$1)/10,0)*10,[1]Hugst!$R$4:$W$4,0))))</f>
        <v>#REF!</v>
      </c>
      <c r="N231" s="168" t="e">
        <f ca="1">IF($C231-N$1&lt;År1,0,M230*(1-VLOOKUP($A231,[1]Hugst!$R$5:$W$9,MATCH(ROUNDUP((N$1)/10,0)*10,[1]Hugst!$R$4:$W$4,0))))</f>
        <v>#REF!</v>
      </c>
      <c r="O231" s="168" t="e">
        <f ca="1">IF($C231-O$1&lt;År1,0,N230*(1-VLOOKUP($A231,[1]Hugst!$R$5:$W$9,MATCH(ROUNDUP((O$1)/10,0)*10,[1]Hugst!$R$4:$W$4,0))))</f>
        <v>#REF!</v>
      </c>
      <c r="P231" s="168" t="e">
        <f ca="1">IF($C231-P$1&lt;År1,0,O230*(1-VLOOKUP($A231,[1]Hugst!$R$5:$W$9,MATCH(ROUNDUP((P$1)/10,0)*10,[1]Hugst!$R$4:$W$4,0))))</f>
        <v>#REF!</v>
      </c>
      <c r="Q231" s="168" t="e">
        <f ca="1">IF($C231-Q$1&lt;År1,0,P230*(1-VLOOKUP($A231,[1]Hugst!$R$5:$W$9,MATCH(ROUNDUP((Q$1)/10,0)*10,[1]Hugst!$R$4:$W$4,0))))</f>
        <v>#REF!</v>
      </c>
      <c r="R231" s="168" t="e">
        <f ca="1">IF($C231-R$1&lt;År1,0,Q230*(1-VLOOKUP($A231,[1]Hugst!$R$5:$W$9,MATCH(ROUNDUP((R$1)/10,0)*10,[1]Hugst!$R$4:$W$4,0))))</f>
        <v>#REF!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 t="e">
        <f t="shared" ca="1" si="5"/>
        <v>#REF!</v>
      </c>
      <c r="F232" s="168" t="e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#REF!</v>
      </c>
      <c r="G232" s="168" t="e">
        <f ca="1">IF($C232-G$1&lt;År1,0,F231*(1-VLOOKUP($A232,[1]Hugst!$R$5:$W$9,MATCH(ROUNDUP((G$1)/10,0)*10,[1]Hugst!$R$4:$W$4,0))))</f>
        <v>#REF!</v>
      </c>
      <c r="H232" s="168" t="e">
        <f ca="1">IF($C232-H$1&lt;År1,0,G231*(1-VLOOKUP($A232,[1]Hugst!$R$5:$W$9,MATCH(ROUNDUP((H$1)/10,0)*10,[1]Hugst!$R$4:$W$4,0))))</f>
        <v>#REF!</v>
      </c>
      <c r="I232" s="168" t="e">
        <f ca="1">IF($C232-I$1&lt;År1,0,H231*(1-VLOOKUP($A232,[1]Hugst!$R$5:$W$9,MATCH(ROUNDUP((I$1)/10,0)*10,[1]Hugst!$R$4:$W$4,0))))</f>
        <v>#REF!</v>
      </c>
      <c r="J232" s="168" t="e">
        <f ca="1">IF($C232-J$1&lt;År1,0,I231*(1-VLOOKUP($A232,[1]Hugst!$R$5:$W$9,MATCH(ROUNDUP((J$1)/10,0)*10,[1]Hugst!$R$4:$W$4,0))))</f>
        <v>#REF!</v>
      </c>
      <c r="K232" s="168" t="e">
        <f ca="1">IF($C232-K$1&lt;År1,0,J231*(1-VLOOKUP($A232,[1]Hugst!$R$5:$W$9,MATCH(ROUNDUP((K$1)/10,0)*10,[1]Hugst!$R$4:$W$4,0))))</f>
        <v>#REF!</v>
      </c>
      <c r="L232" s="168" t="e">
        <f ca="1">IF($C232-L$1&lt;År1,0,K231*(1-VLOOKUP($A232,[1]Hugst!$R$5:$W$9,MATCH(ROUNDUP((L$1)/10,0)*10,[1]Hugst!$R$4:$W$4,0))))</f>
        <v>#REF!</v>
      </c>
      <c r="M232" s="168" t="e">
        <f ca="1">IF($C232-M$1&lt;År1,0,L231*(1-VLOOKUP($A232,[1]Hugst!$R$5:$W$9,MATCH(ROUNDUP((M$1)/10,0)*10,[1]Hugst!$R$4:$W$4,0))))</f>
        <v>#REF!</v>
      </c>
      <c r="N232" s="168" t="e">
        <f ca="1">IF($C232-N$1&lt;År1,0,M231*(1-VLOOKUP($A232,[1]Hugst!$R$5:$W$9,MATCH(ROUNDUP((N$1)/10,0)*10,[1]Hugst!$R$4:$W$4,0))))</f>
        <v>#REF!</v>
      </c>
      <c r="O232" s="168" t="e">
        <f ca="1">IF($C232-O$1&lt;År1,0,N231*(1-VLOOKUP($A232,[1]Hugst!$R$5:$W$9,MATCH(ROUNDUP((O$1)/10,0)*10,[1]Hugst!$R$4:$W$4,0))))</f>
        <v>#REF!</v>
      </c>
      <c r="P232" s="168" t="e">
        <f ca="1">IF($C232-P$1&lt;År1,0,O231*(1-VLOOKUP($A232,[1]Hugst!$R$5:$W$9,MATCH(ROUNDUP((P$1)/10,0)*10,[1]Hugst!$R$4:$W$4,0))))</f>
        <v>#REF!</v>
      </c>
      <c r="Q232" s="168" t="e">
        <f ca="1">IF($C232-Q$1&lt;År1,0,P231*(1-VLOOKUP($A232,[1]Hugst!$R$5:$W$9,MATCH(ROUNDUP((Q$1)/10,0)*10,[1]Hugst!$R$4:$W$4,0))))</f>
        <v>#REF!</v>
      </c>
      <c r="R232" s="168" t="e">
        <f ca="1">IF($C232-R$1&lt;År1,0,Q231*(1-VLOOKUP($A232,[1]Hugst!$R$5:$W$9,MATCH(ROUNDUP((R$1)/10,0)*10,[1]Hugst!$R$4:$W$4,0))))</f>
        <v>#REF!</v>
      </c>
      <c r="S232" s="168" t="e">
        <f ca="1">IF($C232-S$1&lt;År1,0,R231*(1-VLOOKUP($A232,[1]Hugst!$R$5:$W$9,MATCH(ROUNDUP((S$1)/10,0)*10,[1]Hugst!$R$4:$W$4,0))))</f>
        <v>#REF!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 t="e">
        <f t="shared" ca="1" si="5"/>
        <v>#REF!</v>
      </c>
      <c r="F233" s="168" t="e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#REF!</v>
      </c>
      <c r="G233" s="168" t="e">
        <f ca="1">IF($C233-G$1&lt;År1,0,F232*(1-VLOOKUP($A233,[1]Hugst!$R$5:$W$9,MATCH(ROUNDUP((G$1)/10,0)*10,[1]Hugst!$R$4:$W$4,0))))</f>
        <v>#REF!</v>
      </c>
      <c r="H233" s="168" t="e">
        <f ca="1">IF($C233-H$1&lt;År1,0,G232*(1-VLOOKUP($A233,[1]Hugst!$R$5:$W$9,MATCH(ROUNDUP((H$1)/10,0)*10,[1]Hugst!$R$4:$W$4,0))))</f>
        <v>#REF!</v>
      </c>
      <c r="I233" s="168" t="e">
        <f ca="1">IF($C233-I$1&lt;År1,0,H232*(1-VLOOKUP($A233,[1]Hugst!$R$5:$W$9,MATCH(ROUNDUP((I$1)/10,0)*10,[1]Hugst!$R$4:$W$4,0))))</f>
        <v>#REF!</v>
      </c>
      <c r="J233" s="168" t="e">
        <f ca="1">IF($C233-J$1&lt;År1,0,I232*(1-VLOOKUP($A233,[1]Hugst!$R$5:$W$9,MATCH(ROUNDUP((J$1)/10,0)*10,[1]Hugst!$R$4:$W$4,0))))</f>
        <v>#REF!</v>
      </c>
      <c r="K233" s="168" t="e">
        <f ca="1">IF($C233-K$1&lt;År1,0,J232*(1-VLOOKUP($A233,[1]Hugst!$R$5:$W$9,MATCH(ROUNDUP((K$1)/10,0)*10,[1]Hugst!$R$4:$W$4,0))))</f>
        <v>#REF!</v>
      </c>
      <c r="L233" s="168" t="e">
        <f ca="1">IF($C233-L$1&lt;År1,0,K232*(1-VLOOKUP($A233,[1]Hugst!$R$5:$W$9,MATCH(ROUNDUP((L$1)/10,0)*10,[1]Hugst!$R$4:$W$4,0))))</f>
        <v>#REF!</v>
      </c>
      <c r="M233" s="168" t="e">
        <f ca="1">IF($C233-M$1&lt;År1,0,L232*(1-VLOOKUP($A233,[1]Hugst!$R$5:$W$9,MATCH(ROUNDUP((M$1)/10,0)*10,[1]Hugst!$R$4:$W$4,0))))</f>
        <v>#REF!</v>
      </c>
      <c r="N233" s="168" t="e">
        <f ca="1">IF($C233-N$1&lt;År1,0,M232*(1-VLOOKUP($A233,[1]Hugst!$R$5:$W$9,MATCH(ROUNDUP((N$1)/10,0)*10,[1]Hugst!$R$4:$W$4,0))))</f>
        <v>#REF!</v>
      </c>
      <c r="O233" s="168" t="e">
        <f ca="1">IF($C233-O$1&lt;År1,0,N232*(1-VLOOKUP($A233,[1]Hugst!$R$5:$W$9,MATCH(ROUNDUP((O$1)/10,0)*10,[1]Hugst!$R$4:$W$4,0))))</f>
        <v>#REF!</v>
      </c>
      <c r="P233" s="168" t="e">
        <f ca="1">IF($C233-P$1&lt;År1,0,O232*(1-VLOOKUP($A233,[1]Hugst!$R$5:$W$9,MATCH(ROUNDUP((P$1)/10,0)*10,[1]Hugst!$R$4:$W$4,0))))</f>
        <v>#REF!</v>
      </c>
      <c r="Q233" s="168" t="e">
        <f ca="1">IF($C233-Q$1&lt;År1,0,P232*(1-VLOOKUP($A233,[1]Hugst!$R$5:$W$9,MATCH(ROUNDUP((Q$1)/10,0)*10,[1]Hugst!$R$4:$W$4,0))))</f>
        <v>#REF!</v>
      </c>
      <c r="R233" s="168" t="e">
        <f ca="1">IF($C233-R$1&lt;År1,0,Q232*(1-VLOOKUP($A233,[1]Hugst!$R$5:$W$9,MATCH(ROUNDUP((R$1)/10,0)*10,[1]Hugst!$R$4:$W$4,0))))</f>
        <v>#REF!</v>
      </c>
      <c r="S233" s="168" t="e">
        <f ca="1">IF($C233-S$1&lt;År1,0,R232*(1-VLOOKUP($A233,[1]Hugst!$R$5:$W$9,MATCH(ROUNDUP((S$1)/10,0)*10,[1]Hugst!$R$4:$W$4,0))))</f>
        <v>#REF!</v>
      </c>
      <c r="T233" s="168" t="e">
        <f ca="1">IF($C233-T$1&lt;År1,0,S232*(1-VLOOKUP($A233,[1]Hugst!$R$5:$W$9,MATCH(ROUNDUP((T$1)/10,0)*10,[1]Hugst!$R$4:$W$4,0))))</f>
        <v>#REF!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 t="e">
        <f t="shared" ca="1" si="5"/>
        <v>#REF!</v>
      </c>
      <c r="F234" s="168" t="e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#REF!</v>
      </c>
      <c r="G234" s="168" t="e">
        <f ca="1">IF($C234-G$1&lt;År1,0,F233*(1-VLOOKUP($A234,[1]Hugst!$R$5:$W$9,MATCH(ROUNDUP((G$1)/10,0)*10,[1]Hugst!$R$4:$W$4,0))))</f>
        <v>#REF!</v>
      </c>
      <c r="H234" s="168" t="e">
        <f ca="1">IF($C234-H$1&lt;År1,0,G233*(1-VLOOKUP($A234,[1]Hugst!$R$5:$W$9,MATCH(ROUNDUP((H$1)/10,0)*10,[1]Hugst!$R$4:$W$4,0))))</f>
        <v>#REF!</v>
      </c>
      <c r="I234" s="168" t="e">
        <f ca="1">IF($C234-I$1&lt;År1,0,H233*(1-VLOOKUP($A234,[1]Hugst!$R$5:$W$9,MATCH(ROUNDUP((I$1)/10,0)*10,[1]Hugst!$R$4:$W$4,0))))</f>
        <v>#REF!</v>
      </c>
      <c r="J234" s="168" t="e">
        <f ca="1">IF($C234-J$1&lt;År1,0,I233*(1-VLOOKUP($A234,[1]Hugst!$R$5:$W$9,MATCH(ROUNDUP((J$1)/10,0)*10,[1]Hugst!$R$4:$W$4,0))))</f>
        <v>#REF!</v>
      </c>
      <c r="K234" s="168" t="e">
        <f ca="1">IF($C234-K$1&lt;År1,0,J233*(1-VLOOKUP($A234,[1]Hugst!$R$5:$W$9,MATCH(ROUNDUP((K$1)/10,0)*10,[1]Hugst!$R$4:$W$4,0))))</f>
        <v>#REF!</v>
      </c>
      <c r="L234" s="168" t="e">
        <f ca="1">IF($C234-L$1&lt;År1,0,K233*(1-VLOOKUP($A234,[1]Hugst!$R$5:$W$9,MATCH(ROUNDUP((L$1)/10,0)*10,[1]Hugst!$R$4:$W$4,0))))</f>
        <v>#REF!</v>
      </c>
      <c r="M234" s="168" t="e">
        <f ca="1">IF($C234-M$1&lt;År1,0,L233*(1-VLOOKUP($A234,[1]Hugst!$R$5:$W$9,MATCH(ROUNDUP((M$1)/10,0)*10,[1]Hugst!$R$4:$W$4,0))))</f>
        <v>#REF!</v>
      </c>
      <c r="N234" s="168" t="e">
        <f ca="1">IF($C234-N$1&lt;År1,0,M233*(1-VLOOKUP($A234,[1]Hugst!$R$5:$W$9,MATCH(ROUNDUP((N$1)/10,0)*10,[1]Hugst!$R$4:$W$4,0))))</f>
        <v>#REF!</v>
      </c>
      <c r="O234" s="168" t="e">
        <f ca="1">IF($C234-O$1&lt;År1,0,N233*(1-VLOOKUP($A234,[1]Hugst!$R$5:$W$9,MATCH(ROUNDUP((O$1)/10,0)*10,[1]Hugst!$R$4:$W$4,0))))</f>
        <v>#REF!</v>
      </c>
      <c r="P234" s="168" t="e">
        <f ca="1">IF($C234-P$1&lt;År1,0,O233*(1-VLOOKUP($A234,[1]Hugst!$R$5:$W$9,MATCH(ROUNDUP((P$1)/10,0)*10,[1]Hugst!$R$4:$W$4,0))))</f>
        <v>#REF!</v>
      </c>
      <c r="Q234" s="168" t="e">
        <f ca="1">IF($C234-Q$1&lt;År1,0,P233*(1-VLOOKUP($A234,[1]Hugst!$R$5:$W$9,MATCH(ROUNDUP((Q$1)/10,0)*10,[1]Hugst!$R$4:$W$4,0))))</f>
        <v>#REF!</v>
      </c>
      <c r="R234" s="168" t="e">
        <f ca="1">IF($C234-R$1&lt;År1,0,Q233*(1-VLOOKUP($A234,[1]Hugst!$R$5:$W$9,MATCH(ROUNDUP((R$1)/10,0)*10,[1]Hugst!$R$4:$W$4,0))))</f>
        <v>#REF!</v>
      </c>
      <c r="S234" s="168" t="e">
        <f ca="1">IF($C234-S$1&lt;År1,0,R233*(1-VLOOKUP($A234,[1]Hugst!$R$5:$W$9,MATCH(ROUNDUP((S$1)/10,0)*10,[1]Hugst!$R$4:$W$4,0))))</f>
        <v>#REF!</v>
      </c>
      <c r="T234" s="168" t="e">
        <f ca="1">IF($C234-T$1&lt;År1,0,S233*(1-VLOOKUP($A234,[1]Hugst!$R$5:$W$9,MATCH(ROUNDUP((T$1)/10,0)*10,[1]Hugst!$R$4:$W$4,0))))</f>
        <v>#REF!</v>
      </c>
      <c r="U234" s="168" t="e">
        <f ca="1">IF($C234-U$1&lt;År1,0,T233*(1-VLOOKUP($A234,[1]Hugst!$R$5:$W$9,MATCH(ROUNDUP((U$1)/10,0)*10,[1]Hugst!$R$4:$W$4,0))))</f>
        <v>#REF!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 t="e">
        <f t="shared" ca="1" si="5"/>
        <v>#REF!</v>
      </c>
      <c r="F235" s="168" t="e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#REF!</v>
      </c>
      <c r="G235" s="168" t="e">
        <f ca="1">IF($C235-G$1&lt;År1,0,F234*(1-VLOOKUP($A235,[1]Hugst!$R$5:$W$9,MATCH(ROUNDUP((G$1)/10,0)*10,[1]Hugst!$R$4:$W$4,0))))</f>
        <v>#REF!</v>
      </c>
      <c r="H235" s="168" t="e">
        <f ca="1">IF($C235-H$1&lt;År1,0,G234*(1-VLOOKUP($A235,[1]Hugst!$R$5:$W$9,MATCH(ROUNDUP((H$1)/10,0)*10,[1]Hugst!$R$4:$W$4,0))))</f>
        <v>#REF!</v>
      </c>
      <c r="I235" s="168" t="e">
        <f ca="1">IF($C235-I$1&lt;År1,0,H234*(1-VLOOKUP($A235,[1]Hugst!$R$5:$W$9,MATCH(ROUNDUP((I$1)/10,0)*10,[1]Hugst!$R$4:$W$4,0))))</f>
        <v>#REF!</v>
      </c>
      <c r="J235" s="168" t="e">
        <f ca="1">IF($C235-J$1&lt;År1,0,I234*(1-VLOOKUP($A235,[1]Hugst!$R$5:$W$9,MATCH(ROUNDUP((J$1)/10,0)*10,[1]Hugst!$R$4:$W$4,0))))</f>
        <v>#REF!</v>
      </c>
      <c r="K235" s="168" t="e">
        <f ca="1">IF($C235-K$1&lt;År1,0,J234*(1-VLOOKUP($A235,[1]Hugst!$R$5:$W$9,MATCH(ROUNDUP((K$1)/10,0)*10,[1]Hugst!$R$4:$W$4,0))))</f>
        <v>#REF!</v>
      </c>
      <c r="L235" s="168" t="e">
        <f ca="1">IF($C235-L$1&lt;År1,0,K234*(1-VLOOKUP($A235,[1]Hugst!$R$5:$W$9,MATCH(ROUNDUP((L$1)/10,0)*10,[1]Hugst!$R$4:$W$4,0))))</f>
        <v>#REF!</v>
      </c>
      <c r="M235" s="168" t="e">
        <f ca="1">IF($C235-M$1&lt;År1,0,L234*(1-VLOOKUP($A235,[1]Hugst!$R$5:$W$9,MATCH(ROUNDUP((M$1)/10,0)*10,[1]Hugst!$R$4:$W$4,0))))</f>
        <v>#REF!</v>
      </c>
      <c r="N235" s="168" t="e">
        <f ca="1">IF($C235-N$1&lt;År1,0,M234*(1-VLOOKUP($A235,[1]Hugst!$R$5:$W$9,MATCH(ROUNDUP((N$1)/10,0)*10,[1]Hugst!$R$4:$W$4,0))))</f>
        <v>#REF!</v>
      </c>
      <c r="O235" s="168" t="e">
        <f ca="1">IF($C235-O$1&lt;År1,0,N234*(1-VLOOKUP($A235,[1]Hugst!$R$5:$W$9,MATCH(ROUNDUP((O$1)/10,0)*10,[1]Hugst!$R$4:$W$4,0))))</f>
        <v>#REF!</v>
      </c>
      <c r="P235" s="168" t="e">
        <f ca="1">IF($C235-P$1&lt;År1,0,O234*(1-VLOOKUP($A235,[1]Hugst!$R$5:$W$9,MATCH(ROUNDUP((P$1)/10,0)*10,[1]Hugst!$R$4:$W$4,0))))</f>
        <v>#REF!</v>
      </c>
      <c r="Q235" s="168" t="e">
        <f ca="1">IF($C235-Q$1&lt;År1,0,P234*(1-VLOOKUP($A235,[1]Hugst!$R$5:$W$9,MATCH(ROUNDUP((Q$1)/10,0)*10,[1]Hugst!$R$4:$W$4,0))))</f>
        <v>#REF!</v>
      </c>
      <c r="R235" s="168" t="e">
        <f ca="1">IF($C235-R$1&lt;År1,0,Q234*(1-VLOOKUP($A235,[1]Hugst!$R$5:$W$9,MATCH(ROUNDUP((R$1)/10,0)*10,[1]Hugst!$R$4:$W$4,0))))</f>
        <v>#REF!</v>
      </c>
      <c r="S235" s="168" t="e">
        <f ca="1">IF($C235-S$1&lt;År1,0,R234*(1-VLOOKUP($A235,[1]Hugst!$R$5:$W$9,MATCH(ROUNDUP((S$1)/10,0)*10,[1]Hugst!$R$4:$W$4,0))))</f>
        <v>#REF!</v>
      </c>
      <c r="T235" s="168" t="e">
        <f ca="1">IF($C235-T$1&lt;År1,0,S234*(1-VLOOKUP($A235,[1]Hugst!$R$5:$W$9,MATCH(ROUNDUP((T$1)/10,0)*10,[1]Hugst!$R$4:$W$4,0))))</f>
        <v>#REF!</v>
      </c>
      <c r="U235" s="168" t="e">
        <f ca="1">IF($C235-U$1&lt;År1,0,T234*(1-VLOOKUP($A235,[1]Hugst!$R$5:$W$9,MATCH(ROUNDUP((U$1)/10,0)*10,[1]Hugst!$R$4:$W$4,0))))</f>
        <v>#REF!</v>
      </c>
      <c r="V235" s="168" t="e">
        <f ca="1">IF($C235-V$1&lt;År1,0,U234*(1-VLOOKUP($A235,[1]Hugst!$R$5:$W$9,MATCH(ROUNDUP((V$1)/10,0)*10,[1]Hugst!$R$4:$W$4,0))))</f>
        <v>#REF!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 t="e">
        <f t="shared" ca="1" si="5"/>
        <v>#REF!</v>
      </c>
      <c r="F236" s="168" t="e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#REF!</v>
      </c>
      <c r="G236" s="168" t="e">
        <f ca="1">IF($C236-G$1&lt;År1,0,F235*(1-VLOOKUP($A236,[1]Hugst!$R$5:$W$9,MATCH(ROUNDUP((G$1)/10,0)*10,[1]Hugst!$R$4:$W$4,0))))</f>
        <v>#REF!</v>
      </c>
      <c r="H236" s="168" t="e">
        <f ca="1">IF($C236-H$1&lt;År1,0,G235*(1-VLOOKUP($A236,[1]Hugst!$R$5:$W$9,MATCH(ROUNDUP((H$1)/10,0)*10,[1]Hugst!$R$4:$W$4,0))))</f>
        <v>#REF!</v>
      </c>
      <c r="I236" s="168" t="e">
        <f ca="1">IF($C236-I$1&lt;År1,0,H235*(1-VLOOKUP($A236,[1]Hugst!$R$5:$W$9,MATCH(ROUNDUP((I$1)/10,0)*10,[1]Hugst!$R$4:$W$4,0))))</f>
        <v>#REF!</v>
      </c>
      <c r="J236" s="168" t="e">
        <f ca="1">IF($C236-J$1&lt;År1,0,I235*(1-VLOOKUP($A236,[1]Hugst!$R$5:$W$9,MATCH(ROUNDUP((J$1)/10,0)*10,[1]Hugst!$R$4:$W$4,0))))</f>
        <v>#REF!</v>
      </c>
      <c r="K236" s="168" t="e">
        <f ca="1">IF($C236-K$1&lt;År1,0,J235*(1-VLOOKUP($A236,[1]Hugst!$R$5:$W$9,MATCH(ROUNDUP((K$1)/10,0)*10,[1]Hugst!$R$4:$W$4,0))))</f>
        <v>#REF!</v>
      </c>
      <c r="L236" s="168" t="e">
        <f ca="1">IF($C236-L$1&lt;År1,0,K235*(1-VLOOKUP($A236,[1]Hugst!$R$5:$W$9,MATCH(ROUNDUP((L$1)/10,0)*10,[1]Hugst!$R$4:$W$4,0))))</f>
        <v>#REF!</v>
      </c>
      <c r="M236" s="168" t="e">
        <f ca="1">IF($C236-M$1&lt;År1,0,L235*(1-VLOOKUP($A236,[1]Hugst!$R$5:$W$9,MATCH(ROUNDUP((M$1)/10,0)*10,[1]Hugst!$R$4:$W$4,0))))</f>
        <v>#REF!</v>
      </c>
      <c r="N236" s="168" t="e">
        <f ca="1">IF($C236-N$1&lt;År1,0,M235*(1-VLOOKUP($A236,[1]Hugst!$R$5:$W$9,MATCH(ROUNDUP((N$1)/10,0)*10,[1]Hugst!$R$4:$W$4,0))))</f>
        <v>#REF!</v>
      </c>
      <c r="O236" s="168" t="e">
        <f ca="1">IF($C236-O$1&lt;År1,0,N235*(1-VLOOKUP($A236,[1]Hugst!$R$5:$W$9,MATCH(ROUNDUP((O$1)/10,0)*10,[1]Hugst!$R$4:$W$4,0))))</f>
        <v>#REF!</v>
      </c>
      <c r="P236" s="168" t="e">
        <f ca="1">IF($C236-P$1&lt;År1,0,O235*(1-VLOOKUP($A236,[1]Hugst!$R$5:$W$9,MATCH(ROUNDUP((P$1)/10,0)*10,[1]Hugst!$R$4:$W$4,0))))</f>
        <v>#REF!</v>
      </c>
      <c r="Q236" s="168" t="e">
        <f ca="1">IF($C236-Q$1&lt;År1,0,P235*(1-VLOOKUP($A236,[1]Hugst!$R$5:$W$9,MATCH(ROUNDUP((Q$1)/10,0)*10,[1]Hugst!$R$4:$W$4,0))))</f>
        <v>#REF!</v>
      </c>
      <c r="R236" s="168" t="e">
        <f ca="1">IF($C236-R$1&lt;År1,0,Q235*(1-VLOOKUP($A236,[1]Hugst!$R$5:$W$9,MATCH(ROUNDUP((R$1)/10,0)*10,[1]Hugst!$R$4:$W$4,0))))</f>
        <v>#REF!</v>
      </c>
      <c r="S236" s="168" t="e">
        <f ca="1">IF($C236-S$1&lt;År1,0,R235*(1-VLOOKUP($A236,[1]Hugst!$R$5:$W$9,MATCH(ROUNDUP((S$1)/10,0)*10,[1]Hugst!$R$4:$W$4,0))))</f>
        <v>#REF!</v>
      </c>
      <c r="T236" s="168" t="e">
        <f ca="1">IF($C236-T$1&lt;År1,0,S235*(1-VLOOKUP($A236,[1]Hugst!$R$5:$W$9,MATCH(ROUNDUP((T$1)/10,0)*10,[1]Hugst!$R$4:$W$4,0))))</f>
        <v>#REF!</v>
      </c>
      <c r="U236" s="168" t="e">
        <f ca="1">IF($C236-U$1&lt;År1,0,T235*(1-VLOOKUP($A236,[1]Hugst!$R$5:$W$9,MATCH(ROUNDUP((U$1)/10,0)*10,[1]Hugst!$R$4:$W$4,0))))</f>
        <v>#REF!</v>
      </c>
      <c r="V236" s="168" t="e">
        <f ca="1">IF($C236-V$1&lt;År1,0,U235*(1-VLOOKUP($A236,[1]Hugst!$R$5:$W$9,MATCH(ROUNDUP((V$1)/10,0)*10,[1]Hugst!$R$4:$W$4,0))))</f>
        <v>#REF!</v>
      </c>
      <c r="W236" s="168" t="e">
        <f ca="1">IF($C236-W$1&lt;År1,0,V235*(1-VLOOKUP($A236,[1]Hugst!$R$5:$W$9,MATCH(ROUNDUP((W$1)/10,0)*10,[1]Hugst!$R$4:$W$4,0))))</f>
        <v>#REF!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 t="e">
        <f t="shared" ca="1" si="5"/>
        <v>#REF!</v>
      </c>
      <c r="F237" s="168" t="e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#REF!</v>
      </c>
      <c r="G237" s="168" t="e">
        <f ca="1">IF($C237-G$1&lt;År1,0,F236*(1-VLOOKUP($A237,[1]Hugst!$R$5:$W$9,MATCH(ROUNDUP((G$1)/10,0)*10,[1]Hugst!$R$4:$W$4,0))))</f>
        <v>#REF!</v>
      </c>
      <c r="H237" s="168" t="e">
        <f ca="1">IF($C237-H$1&lt;År1,0,G236*(1-VLOOKUP($A237,[1]Hugst!$R$5:$W$9,MATCH(ROUNDUP((H$1)/10,0)*10,[1]Hugst!$R$4:$W$4,0))))</f>
        <v>#REF!</v>
      </c>
      <c r="I237" s="168" t="e">
        <f ca="1">IF($C237-I$1&lt;År1,0,H236*(1-VLOOKUP($A237,[1]Hugst!$R$5:$W$9,MATCH(ROUNDUP((I$1)/10,0)*10,[1]Hugst!$R$4:$W$4,0))))</f>
        <v>#REF!</v>
      </c>
      <c r="J237" s="168" t="e">
        <f ca="1">IF($C237-J$1&lt;År1,0,I236*(1-VLOOKUP($A237,[1]Hugst!$R$5:$W$9,MATCH(ROUNDUP((J$1)/10,0)*10,[1]Hugst!$R$4:$W$4,0))))</f>
        <v>#REF!</v>
      </c>
      <c r="K237" s="168" t="e">
        <f ca="1">IF($C237-K$1&lt;År1,0,J236*(1-VLOOKUP($A237,[1]Hugst!$R$5:$W$9,MATCH(ROUNDUP((K$1)/10,0)*10,[1]Hugst!$R$4:$W$4,0))))</f>
        <v>#REF!</v>
      </c>
      <c r="L237" s="168" t="e">
        <f ca="1">IF($C237-L$1&lt;År1,0,K236*(1-VLOOKUP($A237,[1]Hugst!$R$5:$W$9,MATCH(ROUNDUP((L$1)/10,0)*10,[1]Hugst!$R$4:$W$4,0))))</f>
        <v>#REF!</v>
      </c>
      <c r="M237" s="168" t="e">
        <f ca="1">IF($C237-M$1&lt;År1,0,L236*(1-VLOOKUP($A237,[1]Hugst!$R$5:$W$9,MATCH(ROUNDUP((M$1)/10,0)*10,[1]Hugst!$R$4:$W$4,0))))</f>
        <v>#REF!</v>
      </c>
      <c r="N237" s="168" t="e">
        <f ca="1">IF($C237-N$1&lt;År1,0,M236*(1-VLOOKUP($A237,[1]Hugst!$R$5:$W$9,MATCH(ROUNDUP((N$1)/10,0)*10,[1]Hugst!$R$4:$W$4,0))))</f>
        <v>#REF!</v>
      </c>
      <c r="O237" s="168" t="e">
        <f ca="1">IF($C237-O$1&lt;År1,0,N236*(1-VLOOKUP($A237,[1]Hugst!$R$5:$W$9,MATCH(ROUNDUP((O$1)/10,0)*10,[1]Hugst!$R$4:$W$4,0))))</f>
        <v>#REF!</v>
      </c>
      <c r="P237" s="168" t="e">
        <f ca="1">IF($C237-P$1&lt;År1,0,O236*(1-VLOOKUP($A237,[1]Hugst!$R$5:$W$9,MATCH(ROUNDUP((P$1)/10,0)*10,[1]Hugst!$R$4:$W$4,0))))</f>
        <v>#REF!</v>
      </c>
      <c r="Q237" s="168" t="e">
        <f ca="1">IF($C237-Q$1&lt;År1,0,P236*(1-VLOOKUP($A237,[1]Hugst!$R$5:$W$9,MATCH(ROUNDUP((Q$1)/10,0)*10,[1]Hugst!$R$4:$W$4,0))))</f>
        <v>#REF!</v>
      </c>
      <c r="R237" s="168" t="e">
        <f ca="1">IF($C237-R$1&lt;År1,0,Q236*(1-VLOOKUP($A237,[1]Hugst!$R$5:$W$9,MATCH(ROUNDUP((R$1)/10,0)*10,[1]Hugst!$R$4:$W$4,0))))</f>
        <v>#REF!</v>
      </c>
      <c r="S237" s="168" t="e">
        <f ca="1">IF($C237-S$1&lt;År1,0,R236*(1-VLOOKUP($A237,[1]Hugst!$R$5:$W$9,MATCH(ROUNDUP((S$1)/10,0)*10,[1]Hugst!$R$4:$W$4,0))))</f>
        <v>#REF!</v>
      </c>
      <c r="T237" s="168" t="e">
        <f ca="1">IF($C237-T$1&lt;År1,0,S236*(1-VLOOKUP($A237,[1]Hugst!$R$5:$W$9,MATCH(ROUNDUP((T$1)/10,0)*10,[1]Hugst!$R$4:$W$4,0))))</f>
        <v>#REF!</v>
      </c>
      <c r="U237" s="168" t="e">
        <f ca="1">IF($C237-U$1&lt;År1,0,T236*(1-VLOOKUP($A237,[1]Hugst!$R$5:$W$9,MATCH(ROUNDUP((U$1)/10,0)*10,[1]Hugst!$R$4:$W$4,0))))</f>
        <v>#REF!</v>
      </c>
      <c r="V237" s="168" t="e">
        <f ca="1">IF($C237-V$1&lt;År1,0,U236*(1-VLOOKUP($A237,[1]Hugst!$R$5:$W$9,MATCH(ROUNDUP((V$1)/10,0)*10,[1]Hugst!$R$4:$W$4,0))))</f>
        <v>#REF!</v>
      </c>
      <c r="W237" s="168" t="e">
        <f ca="1">IF($C237-W$1&lt;År1,0,V236*(1-VLOOKUP($A237,[1]Hugst!$R$5:$W$9,MATCH(ROUNDUP((W$1)/10,0)*10,[1]Hugst!$R$4:$W$4,0))))</f>
        <v>#REF!</v>
      </c>
      <c r="X237" s="168" t="e">
        <f ca="1">IF($C237-X$1&lt;År1,0,W236*(1-VLOOKUP($A237,[1]Hugst!$R$5:$W$9,MATCH(ROUNDUP((X$1)/10,0)*10,[1]Hugst!$R$4:$W$4,0))))</f>
        <v>#REF!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 t="e">
        <f t="shared" ca="1" si="5"/>
        <v>#REF!</v>
      </c>
      <c r="F238" s="168" t="e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#REF!</v>
      </c>
      <c r="G238" s="168" t="e">
        <f ca="1">IF($C238-G$1&lt;År1,0,F237*(1-VLOOKUP($A238,[1]Hugst!$R$5:$W$9,MATCH(ROUNDUP((G$1)/10,0)*10,[1]Hugst!$R$4:$W$4,0))))</f>
        <v>#REF!</v>
      </c>
      <c r="H238" s="168" t="e">
        <f ca="1">IF($C238-H$1&lt;År1,0,G237*(1-VLOOKUP($A238,[1]Hugst!$R$5:$W$9,MATCH(ROUNDUP((H$1)/10,0)*10,[1]Hugst!$R$4:$W$4,0))))</f>
        <v>#REF!</v>
      </c>
      <c r="I238" s="168" t="e">
        <f ca="1">IF($C238-I$1&lt;År1,0,H237*(1-VLOOKUP($A238,[1]Hugst!$R$5:$W$9,MATCH(ROUNDUP((I$1)/10,0)*10,[1]Hugst!$R$4:$W$4,0))))</f>
        <v>#REF!</v>
      </c>
      <c r="J238" s="168" t="e">
        <f ca="1">IF($C238-J$1&lt;År1,0,I237*(1-VLOOKUP($A238,[1]Hugst!$R$5:$W$9,MATCH(ROUNDUP((J$1)/10,0)*10,[1]Hugst!$R$4:$W$4,0))))</f>
        <v>#REF!</v>
      </c>
      <c r="K238" s="168" t="e">
        <f ca="1">IF($C238-K$1&lt;År1,0,J237*(1-VLOOKUP($A238,[1]Hugst!$R$5:$W$9,MATCH(ROUNDUP((K$1)/10,0)*10,[1]Hugst!$R$4:$W$4,0))))</f>
        <v>#REF!</v>
      </c>
      <c r="L238" s="168" t="e">
        <f ca="1">IF($C238-L$1&lt;År1,0,K237*(1-VLOOKUP($A238,[1]Hugst!$R$5:$W$9,MATCH(ROUNDUP((L$1)/10,0)*10,[1]Hugst!$R$4:$W$4,0))))</f>
        <v>#REF!</v>
      </c>
      <c r="M238" s="168" t="e">
        <f ca="1">IF($C238-M$1&lt;År1,0,L237*(1-VLOOKUP($A238,[1]Hugst!$R$5:$W$9,MATCH(ROUNDUP((M$1)/10,0)*10,[1]Hugst!$R$4:$W$4,0))))</f>
        <v>#REF!</v>
      </c>
      <c r="N238" s="168" t="e">
        <f ca="1">IF($C238-N$1&lt;År1,0,M237*(1-VLOOKUP($A238,[1]Hugst!$R$5:$W$9,MATCH(ROUNDUP((N$1)/10,0)*10,[1]Hugst!$R$4:$W$4,0))))</f>
        <v>#REF!</v>
      </c>
      <c r="O238" s="168" t="e">
        <f ca="1">IF($C238-O$1&lt;År1,0,N237*(1-VLOOKUP($A238,[1]Hugst!$R$5:$W$9,MATCH(ROUNDUP((O$1)/10,0)*10,[1]Hugst!$R$4:$W$4,0))))</f>
        <v>#REF!</v>
      </c>
      <c r="P238" s="168" t="e">
        <f ca="1">IF($C238-P$1&lt;År1,0,O237*(1-VLOOKUP($A238,[1]Hugst!$R$5:$W$9,MATCH(ROUNDUP((P$1)/10,0)*10,[1]Hugst!$R$4:$W$4,0))))</f>
        <v>#REF!</v>
      </c>
      <c r="Q238" s="168" t="e">
        <f ca="1">IF($C238-Q$1&lt;År1,0,P237*(1-VLOOKUP($A238,[1]Hugst!$R$5:$W$9,MATCH(ROUNDUP((Q$1)/10,0)*10,[1]Hugst!$R$4:$W$4,0))))</f>
        <v>#REF!</v>
      </c>
      <c r="R238" s="168" t="e">
        <f ca="1">IF($C238-R$1&lt;År1,0,Q237*(1-VLOOKUP($A238,[1]Hugst!$R$5:$W$9,MATCH(ROUNDUP((R$1)/10,0)*10,[1]Hugst!$R$4:$W$4,0))))</f>
        <v>#REF!</v>
      </c>
      <c r="S238" s="168" t="e">
        <f ca="1">IF($C238-S$1&lt;År1,0,R237*(1-VLOOKUP($A238,[1]Hugst!$R$5:$W$9,MATCH(ROUNDUP((S$1)/10,0)*10,[1]Hugst!$R$4:$W$4,0))))</f>
        <v>#REF!</v>
      </c>
      <c r="T238" s="168" t="e">
        <f ca="1">IF($C238-T$1&lt;År1,0,S237*(1-VLOOKUP($A238,[1]Hugst!$R$5:$W$9,MATCH(ROUNDUP((T$1)/10,0)*10,[1]Hugst!$R$4:$W$4,0))))</f>
        <v>#REF!</v>
      </c>
      <c r="U238" s="168" t="e">
        <f ca="1">IF($C238-U$1&lt;År1,0,T237*(1-VLOOKUP($A238,[1]Hugst!$R$5:$W$9,MATCH(ROUNDUP((U$1)/10,0)*10,[1]Hugst!$R$4:$W$4,0))))</f>
        <v>#REF!</v>
      </c>
      <c r="V238" s="168" t="e">
        <f ca="1">IF($C238-V$1&lt;År1,0,U237*(1-VLOOKUP($A238,[1]Hugst!$R$5:$W$9,MATCH(ROUNDUP((V$1)/10,0)*10,[1]Hugst!$R$4:$W$4,0))))</f>
        <v>#REF!</v>
      </c>
      <c r="W238" s="168" t="e">
        <f ca="1">IF($C238-W$1&lt;År1,0,V237*(1-VLOOKUP($A238,[1]Hugst!$R$5:$W$9,MATCH(ROUNDUP((W$1)/10,0)*10,[1]Hugst!$R$4:$W$4,0))))</f>
        <v>#REF!</v>
      </c>
      <c r="X238" s="168" t="e">
        <f ca="1">IF($C238-X$1&lt;År1,0,W237*(1-VLOOKUP($A238,[1]Hugst!$R$5:$W$9,MATCH(ROUNDUP((X$1)/10,0)*10,[1]Hugst!$R$4:$W$4,0))))</f>
        <v>#REF!</v>
      </c>
      <c r="Y238" s="168" t="e">
        <f ca="1">IF($C238-Y$1&lt;År1,0,X237*(1-VLOOKUP($A238,[1]Hugst!$R$5:$W$9,MATCH(ROUNDUP((Y$1)/10,0)*10,[1]Hugst!$R$4:$W$4,0))))</f>
        <v>#REF!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 t="e">
        <f t="shared" ca="1" si="5"/>
        <v>#REF!</v>
      </c>
      <c r="F239" s="168" t="e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#REF!</v>
      </c>
      <c r="G239" s="168" t="e">
        <f ca="1">IF($C239-G$1&lt;År1,0,F238*(1-VLOOKUP($A239,[1]Hugst!$R$5:$W$9,MATCH(ROUNDUP((G$1)/10,0)*10,[1]Hugst!$R$4:$W$4,0))))</f>
        <v>#REF!</v>
      </c>
      <c r="H239" s="168" t="e">
        <f ca="1">IF($C239-H$1&lt;År1,0,G238*(1-VLOOKUP($A239,[1]Hugst!$R$5:$W$9,MATCH(ROUNDUP((H$1)/10,0)*10,[1]Hugst!$R$4:$W$4,0))))</f>
        <v>#REF!</v>
      </c>
      <c r="I239" s="168" t="e">
        <f ca="1">IF($C239-I$1&lt;År1,0,H238*(1-VLOOKUP($A239,[1]Hugst!$R$5:$W$9,MATCH(ROUNDUP((I$1)/10,0)*10,[1]Hugst!$R$4:$W$4,0))))</f>
        <v>#REF!</v>
      </c>
      <c r="J239" s="168" t="e">
        <f ca="1">IF($C239-J$1&lt;År1,0,I238*(1-VLOOKUP($A239,[1]Hugst!$R$5:$W$9,MATCH(ROUNDUP((J$1)/10,0)*10,[1]Hugst!$R$4:$W$4,0))))</f>
        <v>#REF!</v>
      </c>
      <c r="K239" s="168" t="e">
        <f ca="1">IF($C239-K$1&lt;År1,0,J238*(1-VLOOKUP($A239,[1]Hugst!$R$5:$W$9,MATCH(ROUNDUP((K$1)/10,0)*10,[1]Hugst!$R$4:$W$4,0))))</f>
        <v>#REF!</v>
      </c>
      <c r="L239" s="168" t="e">
        <f ca="1">IF($C239-L$1&lt;År1,0,K238*(1-VLOOKUP($A239,[1]Hugst!$R$5:$W$9,MATCH(ROUNDUP((L$1)/10,0)*10,[1]Hugst!$R$4:$W$4,0))))</f>
        <v>#REF!</v>
      </c>
      <c r="M239" s="168" t="e">
        <f ca="1">IF($C239-M$1&lt;År1,0,L238*(1-VLOOKUP($A239,[1]Hugst!$R$5:$W$9,MATCH(ROUNDUP((M$1)/10,0)*10,[1]Hugst!$R$4:$W$4,0))))</f>
        <v>#REF!</v>
      </c>
      <c r="N239" s="168" t="e">
        <f ca="1">IF($C239-N$1&lt;År1,0,M238*(1-VLOOKUP($A239,[1]Hugst!$R$5:$W$9,MATCH(ROUNDUP((N$1)/10,0)*10,[1]Hugst!$R$4:$W$4,0))))</f>
        <v>#REF!</v>
      </c>
      <c r="O239" s="168" t="e">
        <f ca="1">IF($C239-O$1&lt;År1,0,N238*(1-VLOOKUP($A239,[1]Hugst!$R$5:$W$9,MATCH(ROUNDUP((O$1)/10,0)*10,[1]Hugst!$R$4:$W$4,0))))</f>
        <v>#REF!</v>
      </c>
      <c r="P239" s="168" t="e">
        <f ca="1">IF($C239-P$1&lt;År1,0,O238*(1-VLOOKUP($A239,[1]Hugst!$R$5:$W$9,MATCH(ROUNDUP((P$1)/10,0)*10,[1]Hugst!$R$4:$W$4,0))))</f>
        <v>#REF!</v>
      </c>
      <c r="Q239" s="168" t="e">
        <f ca="1">IF($C239-Q$1&lt;År1,0,P238*(1-VLOOKUP($A239,[1]Hugst!$R$5:$W$9,MATCH(ROUNDUP((Q$1)/10,0)*10,[1]Hugst!$R$4:$W$4,0))))</f>
        <v>#REF!</v>
      </c>
      <c r="R239" s="168" t="e">
        <f ca="1">IF($C239-R$1&lt;År1,0,Q238*(1-VLOOKUP($A239,[1]Hugst!$R$5:$W$9,MATCH(ROUNDUP((R$1)/10,0)*10,[1]Hugst!$R$4:$W$4,0))))</f>
        <v>#REF!</v>
      </c>
      <c r="S239" s="168" t="e">
        <f ca="1">IF($C239-S$1&lt;År1,0,R238*(1-VLOOKUP($A239,[1]Hugst!$R$5:$W$9,MATCH(ROUNDUP((S$1)/10,0)*10,[1]Hugst!$R$4:$W$4,0))))</f>
        <v>#REF!</v>
      </c>
      <c r="T239" s="168" t="e">
        <f ca="1">IF($C239-T$1&lt;År1,0,S238*(1-VLOOKUP($A239,[1]Hugst!$R$5:$W$9,MATCH(ROUNDUP((T$1)/10,0)*10,[1]Hugst!$R$4:$W$4,0))))</f>
        <v>#REF!</v>
      </c>
      <c r="U239" s="168" t="e">
        <f ca="1">IF($C239-U$1&lt;År1,0,T238*(1-VLOOKUP($A239,[1]Hugst!$R$5:$W$9,MATCH(ROUNDUP((U$1)/10,0)*10,[1]Hugst!$R$4:$W$4,0))))</f>
        <v>#REF!</v>
      </c>
      <c r="V239" s="168" t="e">
        <f ca="1">IF($C239-V$1&lt;År1,0,U238*(1-VLOOKUP($A239,[1]Hugst!$R$5:$W$9,MATCH(ROUNDUP((V$1)/10,0)*10,[1]Hugst!$R$4:$W$4,0))))</f>
        <v>#REF!</v>
      </c>
      <c r="W239" s="168" t="e">
        <f ca="1">IF($C239-W$1&lt;År1,0,V238*(1-VLOOKUP($A239,[1]Hugst!$R$5:$W$9,MATCH(ROUNDUP((W$1)/10,0)*10,[1]Hugst!$R$4:$W$4,0))))</f>
        <v>#REF!</v>
      </c>
      <c r="X239" s="168" t="e">
        <f ca="1">IF($C239-X$1&lt;År1,0,W238*(1-VLOOKUP($A239,[1]Hugst!$R$5:$W$9,MATCH(ROUNDUP((X$1)/10,0)*10,[1]Hugst!$R$4:$W$4,0))))</f>
        <v>#REF!</v>
      </c>
      <c r="Y239" s="168" t="e">
        <f ca="1">IF($C239-Y$1&lt;År1,0,X238*(1-VLOOKUP($A239,[1]Hugst!$R$5:$W$9,MATCH(ROUNDUP((Y$1)/10,0)*10,[1]Hugst!$R$4:$W$4,0))))</f>
        <v>#REF!</v>
      </c>
      <c r="Z239" s="168" t="e">
        <f ca="1">IF($C239-Z$1&lt;År1,0,Y238*(1-VLOOKUP($A239,[1]Hugst!$R$5:$W$9,MATCH(ROUNDUP((Z$1)/10,0)*10,[1]Hugst!$R$4:$W$4,0))))</f>
        <v>#REF!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 t="e">
        <f t="shared" ca="1" si="5"/>
        <v>#REF!</v>
      </c>
      <c r="F240" s="168" t="e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#REF!</v>
      </c>
      <c r="G240" s="168" t="e">
        <f ca="1">IF($C240-G$1&lt;År1,0,F239*(1-VLOOKUP($A240,[1]Hugst!$R$5:$W$9,MATCH(ROUNDUP((G$1)/10,0)*10,[1]Hugst!$R$4:$W$4,0))))</f>
        <v>#REF!</v>
      </c>
      <c r="H240" s="168" t="e">
        <f ca="1">IF($C240-H$1&lt;År1,0,G239*(1-VLOOKUP($A240,[1]Hugst!$R$5:$W$9,MATCH(ROUNDUP((H$1)/10,0)*10,[1]Hugst!$R$4:$W$4,0))))</f>
        <v>#REF!</v>
      </c>
      <c r="I240" s="168" t="e">
        <f ca="1">IF($C240-I$1&lt;År1,0,H239*(1-VLOOKUP($A240,[1]Hugst!$R$5:$W$9,MATCH(ROUNDUP((I$1)/10,0)*10,[1]Hugst!$R$4:$W$4,0))))</f>
        <v>#REF!</v>
      </c>
      <c r="J240" s="168" t="e">
        <f ca="1">IF($C240-J$1&lt;År1,0,I239*(1-VLOOKUP($A240,[1]Hugst!$R$5:$W$9,MATCH(ROUNDUP((J$1)/10,0)*10,[1]Hugst!$R$4:$W$4,0))))</f>
        <v>#REF!</v>
      </c>
      <c r="K240" s="168" t="e">
        <f ca="1">IF($C240-K$1&lt;År1,0,J239*(1-VLOOKUP($A240,[1]Hugst!$R$5:$W$9,MATCH(ROUNDUP((K$1)/10,0)*10,[1]Hugst!$R$4:$W$4,0))))</f>
        <v>#REF!</v>
      </c>
      <c r="L240" s="168" t="e">
        <f ca="1">IF($C240-L$1&lt;År1,0,K239*(1-VLOOKUP($A240,[1]Hugst!$R$5:$W$9,MATCH(ROUNDUP((L$1)/10,0)*10,[1]Hugst!$R$4:$W$4,0))))</f>
        <v>#REF!</v>
      </c>
      <c r="M240" s="168" t="e">
        <f ca="1">IF($C240-M$1&lt;År1,0,L239*(1-VLOOKUP($A240,[1]Hugst!$R$5:$W$9,MATCH(ROUNDUP((M$1)/10,0)*10,[1]Hugst!$R$4:$W$4,0))))</f>
        <v>#REF!</v>
      </c>
      <c r="N240" s="168" t="e">
        <f ca="1">IF($C240-N$1&lt;År1,0,M239*(1-VLOOKUP($A240,[1]Hugst!$R$5:$W$9,MATCH(ROUNDUP((N$1)/10,0)*10,[1]Hugst!$R$4:$W$4,0))))</f>
        <v>#REF!</v>
      </c>
      <c r="O240" s="168" t="e">
        <f ca="1">IF($C240-O$1&lt;År1,0,N239*(1-VLOOKUP($A240,[1]Hugst!$R$5:$W$9,MATCH(ROUNDUP((O$1)/10,0)*10,[1]Hugst!$R$4:$W$4,0))))</f>
        <v>#REF!</v>
      </c>
      <c r="P240" s="168" t="e">
        <f ca="1">IF($C240-P$1&lt;År1,0,O239*(1-VLOOKUP($A240,[1]Hugst!$R$5:$W$9,MATCH(ROUNDUP((P$1)/10,0)*10,[1]Hugst!$R$4:$W$4,0))))</f>
        <v>#REF!</v>
      </c>
      <c r="Q240" s="168" t="e">
        <f ca="1">IF($C240-Q$1&lt;År1,0,P239*(1-VLOOKUP($A240,[1]Hugst!$R$5:$W$9,MATCH(ROUNDUP((Q$1)/10,0)*10,[1]Hugst!$R$4:$W$4,0))))</f>
        <v>#REF!</v>
      </c>
      <c r="R240" s="168" t="e">
        <f ca="1">IF($C240-R$1&lt;År1,0,Q239*(1-VLOOKUP($A240,[1]Hugst!$R$5:$W$9,MATCH(ROUNDUP((R$1)/10,0)*10,[1]Hugst!$R$4:$W$4,0))))</f>
        <v>#REF!</v>
      </c>
      <c r="S240" s="168" t="e">
        <f ca="1">IF($C240-S$1&lt;År1,0,R239*(1-VLOOKUP($A240,[1]Hugst!$R$5:$W$9,MATCH(ROUNDUP((S$1)/10,0)*10,[1]Hugst!$R$4:$W$4,0))))</f>
        <v>#REF!</v>
      </c>
      <c r="T240" s="168" t="e">
        <f ca="1">IF($C240-T$1&lt;År1,0,S239*(1-VLOOKUP($A240,[1]Hugst!$R$5:$W$9,MATCH(ROUNDUP((T$1)/10,0)*10,[1]Hugst!$R$4:$W$4,0))))</f>
        <v>#REF!</v>
      </c>
      <c r="U240" s="168" t="e">
        <f ca="1">IF($C240-U$1&lt;År1,0,T239*(1-VLOOKUP($A240,[1]Hugst!$R$5:$W$9,MATCH(ROUNDUP((U$1)/10,0)*10,[1]Hugst!$R$4:$W$4,0))))</f>
        <v>#REF!</v>
      </c>
      <c r="V240" s="168" t="e">
        <f ca="1">IF($C240-V$1&lt;År1,0,U239*(1-VLOOKUP($A240,[1]Hugst!$R$5:$W$9,MATCH(ROUNDUP((V$1)/10,0)*10,[1]Hugst!$R$4:$W$4,0))))</f>
        <v>#REF!</v>
      </c>
      <c r="W240" s="168" t="e">
        <f ca="1">IF($C240-W$1&lt;År1,0,V239*(1-VLOOKUP($A240,[1]Hugst!$R$5:$W$9,MATCH(ROUNDUP((W$1)/10,0)*10,[1]Hugst!$R$4:$W$4,0))))</f>
        <v>#REF!</v>
      </c>
      <c r="X240" s="168" t="e">
        <f ca="1">IF($C240-X$1&lt;År1,0,W239*(1-VLOOKUP($A240,[1]Hugst!$R$5:$W$9,MATCH(ROUNDUP((X$1)/10,0)*10,[1]Hugst!$R$4:$W$4,0))))</f>
        <v>#REF!</v>
      </c>
      <c r="Y240" s="168" t="e">
        <f ca="1">IF($C240-Y$1&lt;År1,0,X239*(1-VLOOKUP($A240,[1]Hugst!$R$5:$W$9,MATCH(ROUNDUP((Y$1)/10,0)*10,[1]Hugst!$R$4:$W$4,0))))</f>
        <v>#REF!</v>
      </c>
      <c r="Z240" s="168" t="e">
        <f ca="1">IF($C240-Z$1&lt;År1,0,Y239*(1-VLOOKUP($A240,[1]Hugst!$R$5:$W$9,MATCH(ROUNDUP((Z$1)/10,0)*10,[1]Hugst!$R$4:$W$4,0))))</f>
        <v>#REF!</v>
      </c>
      <c r="AA240" s="168" t="e">
        <f ca="1">IF($C240-AA$1&lt;År1,0,Z239*(1-VLOOKUP($A240,[1]Hugst!$R$5:$W$9,MATCH(ROUNDUP((AA$1)/10,0)*10,[1]Hugst!$R$4:$W$4,0))))</f>
        <v>#REF!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 t="e">
        <f t="shared" ca="1" si="5"/>
        <v>#REF!</v>
      </c>
      <c r="F241" s="168" t="e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#REF!</v>
      </c>
      <c r="G241" s="168" t="e">
        <f ca="1">IF($C241-G$1&lt;År1,0,F240*(1-VLOOKUP($A241,[1]Hugst!$R$5:$W$9,MATCH(ROUNDUP((G$1)/10,0)*10,[1]Hugst!$R$4:$W$4,0))))</f>
        <v>#REF!</v>
      </c>
      <c r="H241" s="168" t="e">
        <f ca="1">IF($C241-H$1&lt;År1,0,G240*(1-VLOOKUP($A241,[1]Hugst!$R$5:$W$9,MATCH(ROUNDUP((H$1)/10,0)*10,[1]Hugst!$R$4:$W$4,0))))</f>
        <v>#REF!</v>
      </c>
      <c r="I241" s="168" t="e">
        <f ca="1">IF($C241-I$1&lt;År1,0,H240*(1-VLOOKUP($A241,[1]Hugst!$R$5:$W$9,MATCH(ROUNDUP((I$1)/10,0)*10,[1]Hugst!$R$4:$W$4,0))))</f>
        <v>#REF!</v>
      </c>
      <c r="J241" s="168" t="e">
        <f ca="1">IF($C241-J$1&lt;År1,0,I240*(1-VLOOKUP($A241,[1]Hugst!$R$5:$W$9,MATCH(ROUNDUP((J$1)/10,0)*10,[1]Hugst!$R$4:$W$4,0))))</f>
        <v>#REF!</v>
      </c>
      <c r="K241" s="168" t="e">
        <f ca="1">IF($C241-K$1&lt;År1,0,J240*(1-VLOOKUP($A241,[1]Hugst!$R$5:$W$9,MATCH(ROUNDUP((K$1)/10,0)*10,[1]Hugst!$R$4:$W$4,0))))</f>
        <v>#REF!</v>
      </c>
      <c r="L241" s="168" t="e">
        <f ca="1">IF($C241-L$1&lt;År1,0,K240*(1-VLOOKUP($A241,[1]Hugst!$R$5:$W$9,MATCH(ROUNDUP((L$1)/10,0)*10,[1]Hugst!$R$4:$W$4,0))))</f>
        <v>#REF!</v>
      </c>
      <c r="M241" s="168" t="e">
        <f ca="1">IF($C241-M$1&lt;År1,0,L240*(1-VLOOKUP($A241,[1]Hugst!$R$5:$W$9,MATCH(ROUNDUP((M$1)/10,0)*10,[1]Hugst!$R$4:$W$4,0))))</f>
        <v>#REF!</v>
      </c>
      <c r="N241" s="168" t="e">
        <f ca="1">IF($C241-N$1&lt;År1,0,M240*(1-VLOOKUP($A241,[1]Hugst!$R$5:$W$9,MATCH(ROUNDUP((N$1)/10,0)*10,[1]Hugst!$R$4:$W$4,0))))</f>
        <v>#REF!</v>
      </c>
      <c r="O241" s="168" t="e">
        <f ca="1">IF($C241-O$1&lt;År1,0,N240*(1-VLOOKUP($A241,[1]Hugst!$R$5:$W$9,MATCH(ROUNDUP((O$1)/10,0)*10,[1]Hugst!$R$4:$W$4,0))))</f>
        <v>#REF!</v>
      </c>
      <c r="P241" s="168" t="e">
        <f ca="1">IF($C241-P$1&lt;År1,0,O240*(1-VLOOKUP($A241,[1]Hugst!$R$5:$W$9,MATCH(ROUNDUP((P$1)/10,0)*10,[1]Hugst!$R$4:$W$4,0))))</f>
        <v>#REF!</v>
      </c>
      <c r="Q241" s="168" t="e">
        <f ca="1">IF($C241-Q$1&lt;År1,0,P240*(1-VLOOKUP($A241,[1]Hugst!$R$5:$W$9,MATCH(ROUNDUP((Q$1)/10,0)*10,[1]Hugst!$R$4:$W$4,0))))</f>
        <v>#REF!</v>
      </c>
      <c r="R241" s="168" t="e">
        <f ca="1">IF($C241-R$1&lt;År1,0,Q240*(1-VLOOKUP($A241,[1]Hugst!$R$5:$W$9,MATCH(ROUNDUP((R$1)/10,0)*10,[1]Hugst!$R$4:$W$4,0))))</f>
        <v>#REF!</v>
      </c>
      <c r="S241" s="168" t="e">
        <f ca="1">IF($C241-S$1&lt;År1,0,R240*(1-VLOOKUP($A241,[1]Hugst!$R$5:$W$9,MATCH(ROUNDUP((S$1)/10,0)*10,[1]Hugst!$R$4:$W$4,0))))</f>
        <v>#REF!</v>
      </c>
      <c r="T241" s="168" t="e">
        <f ca="1">IF($C241-T$1&lt;År1,0,S240*(1-VLOOKUP($A241,[1]Hugst!$R$5:$W$9,MATCH(ROUNDUP((T$1)/10,0)*10,[1]Hugst!$R$4:$W$4,0))))</f>
        <v>#REF!</v>
      </c>
      <c r="U241" s="168" t="e">
        <f ca="1">IF($C241-U$1&lt;År1,0,T240*(1-VLOOKUP($A241,[1]Hugst!$R$5:$W$9,MATCH(ROUNDUP((U$1)/10,0)*10,[1]Hugst!$R$4:$W$4,0))))</f>
        <v>#REF!</v>
      </c>
      <c r="V241" s="168" t="e">
        <f ca="1">IF($C241-V$1&lt;År1,0,U240*(1-VLOOKUP($A241,[1]Hugst!$R$5:$W$9,MATCH(ROUNDUP((V$1)/10,0)*10,[1]Hugst!$R$4:$W$4,0))))</f>
        <v>#REF!</v>
      </c>
      <c r="W241" s="168" t="e">
        <f ca="1">IF($C241-W$1&lt;År1,0,V240*(1-VLOOKUP($A241,[1]Hugst!$R$5:$W$9,MATCH(ROUNDUP((W$1)/10,0)*10,[1]Hugst!$R$4:$W$4,0))))</f>
        <v>#REF!</v>
      </c>
      <c r="X241" s="168" t="e">
        <f ca="1">IF($C241-X$1&lt;År1,0,W240*(1-VLOOKUP($A241,[1]Hugst!$R$5:$W$9,MATCH(ROUNDUP((X$1)/10,0)*10,[1]Hugst!$R$4:$W$4,0))))</f>
        <v>#REF!</v>
      </c>
      <c r="Y241" s="168" t="e">
        <f ca="1">IF($C241-Y$1&lt;År1,0,X240*(1-VLOOKUP($A241,[1]Hugst!$R$5:$W$9,MATCH(ROUNDUP((Y$1)/10,0)*10,[1]Hugst!$R$4:$W$4,0))))</f>
        <v>#REF!</v>
      </c>
      <c r="Z241" s="168" t="e">
        <f ca="1">IF($C241-Z$1&lt;År1,0,Y240*(1-VLOOKUP($A241,[1]Hugst!$R$5:$W$9,MATCH(ROUNDUP((Z$1)/10,0)*10,[1]Hugst!$R$4:$W$4,0))))</f>
        <v>#REF!</v>
      </c>
      <c r="AA241" s="168" t="e">
        <f ca="1">IF($C241-AA$1&lt;År1,0,Z240*(1-VLOOKUP($A241,[1]Hugst!$R$5:$W$9,MATCH(ROUNDUP((AA$1)/10,0)*10,[1]Hugst!$R$4:$W$4,0))))</f>
        <v>#REF!</v>
      </c>
      <c r="AB241" s="168" t="e">
        <f ca="1">IF($C241-AB$1&lt;År1,0,AA240*(1-VLOOKUP($A241,[1]Hugst!$R$5:$W$9,MATCH(ROUNDUP((AB$1)/10,0)*10,[1]Hugst!$R$4:$W$4,0))))</f>
        <v>#REF!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 t="e">
        <f t="shared" ca="1" si="5"/>
        <v>#REF!</v>
      </c>
      <c r="F242" s="168" t="e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#REF!</v>
      </c>
      <c r="G242" s="168" t="e">
        <f ca="1">IF($C242-G$1&lt;År1,0,F241*(1-VLOOKUP($A242,[1]Hugst!$R$5:$W$9,MATCH(ROUNDUP((G$1)/10,0)*10,[1]Hugst!$R$4:$W$4,0))))</f>
        <v>#REF!</v>
      </c>
      <c r="H242" s="168" t="e">
        <f ca="1">IF($C242-H$1&lt;År1,0,G241*(1-VLOOKUP($A242,[1]Hugst!$R$5:$W$9,MATCH(ROUNDUP((H$1)/10,0)*10,[1]Hugst!$R$4:$W$4,0))))</f>
        <v>#REF!</v>
      </c>
      <c r="I242" s="168" t="e">
        <f ca="1">IF($C242-I$1&lt;År1,0,H241*(1-VLOOKUP($A242,[1]Hugst!$R$5:$W$9,MATCH(ROUNDUP((I$1)/10,0)*10,[1]Hugst!$R$4:$W$4,0))))</f>
        <v>#REF!</v>
      </c>
      <c r="J242" s="168" t="e">
        <f ca="1">IF($C242-J$1&lt;År1,0,I241*(1-VLOOKUP($A242,[1]Hugst!$R$5:$W$9,MATCH(ROUNDUP((J$1)/10,0)*10,[1]Hugst!$R$4:$W$4,0))))</f>
        <v>#REF!</v>
      </c>
      <c r="K242" s="168" t="e">
        <f ca="1">IF($C242-K$1&lt;År1,0,J241*(1-VLOOKUP($A242,[1]Hugst!$R$5:$W$9,MATCH(ROUNDUP((K$1)/10,0)*10,[1]Hugst!$R$4:$W$4,0))))</f>
        <v>#REF!</v>
      </c>
      <c r="L242" s="168" t="e">
        <f ca="1">IF($C242-L$1&lt;År1,0,K241*(1-VLOOKUP($A242,[1]Hugst!$R$5:$W$9,MATCH(ROUNDUP((L$1)/10,0)*10,[1]Hugst!$R$4:$W$4,0))))</f>
        <v>#REF!</v>
      </c>
      <c r="M242" s="168" t="e">
        <f ca="1">IF($C242-M$1&lt;År1,0,L241*(1-VLOOKUP($A242,[1]Hugst!$R$5:$W$9,MATCH(ROUNDUP((M$1)/10,0)*10,[1]Hugst!$R$4:$W$4,0))))</f>
        <v>#REF!</v>
      </c>
      <c r="N242" s="168" t="e">
        <f ca="1">IF($C242-N$1&lt;År1,0,M241*(1-VLOOKUP($A242,[1]Hugst!$R$5:$W$9,MATCH(ROUNDUP((N$1)/10,0)*10,[1]Hugst!$R$4:$W$4,0))))</f>
        <v>#REF!</v>
      </c>
      <c r="O242" s="168" t="e">
        <f ca="1">IF($C242-O$1&lt;År1,0,N241*(1-VLOOKUP($A242,[1]Hugst!$R$5:$W$9,MATCH(ROUNDUP((O$1)/10,0)*10,[1]Hugst!$R$4:$W$4,0))))</f>
        <v>#REF!</v>
      </c>
      <c r="P242" s="168" t="e">
        <f ca="1">IF($C242-P$1&lt;År1,0,O241*(1-VLOOKUP($A242,[1]Hugst!$R$5:$W$9,MATCH(ROUNDUP((P$1)/10,0)*10,[1]Hugst!$R$4:$W$4,0))))</f>
        <v>#REF!</v>
      </c>
      <c r="Q242" s="168" t="e">
        <f ca="1">IF($C242-Q$1&lt;År1,0,P241*(1-VLOOKUP($A242,[1]Hugst!$R$5:$W$9,MATCH(ROUNDUP((Q$1)/10,0)*10,[1]Hugst!$R$4:$W$4,0))))</f>
        <v>#REF!</v>
      </c>
      <c r="R242" s="168" t="e">
        <f ca="1">IF($C242-R$1&lt;År1,0,Q241*(1-VLOOKUP($A242,[1]Hugst!$R$5:$W$9,MATCH(ROUNDUP((R$1)/10,0)*10,[1]Hugst!$R$4:$W$4,0))))</f>
        <v>#REF!</v>
      </c>
      <c r="S242" s="168" t="e">
        <f ca="1">IF($C242-S$1&lt;År1,0,R241*(1-VLOOKUP($A242,[1]Hugst!$R$5:$W$9,MATCH(ROUNDUP((S$1)/10,0)*10,[1]Hugst!$R$4:$W$4,0))))</f>
        <v>#REF!</v>
      </c>
      <c r="T242" s="168" t="e">
        <f ca="1">IF($C242-T$1&lt;År1,0,S241*(1-VLOOKUP($A242,[1]Hugst!$R$5:$W$9,MATCH(ROUNDUP((T$1)/10,0)*10,[1]Hugst!$R$4:$W$4,0))))</f>
        <v>#REF!</v>
      </c>
      <c r="U242" s="168" t="e">
        <f ca="1">IF($C242-U$1&lt;År1,0,T241*(1-VLOOKUP($A242,[1]Hugst!$R$5:$W$9,MATCH(ROUNDUP((U$1)/10,0)*10,[1]Hugst!$R$4:$W$4,0))))</f>
        <v>#REF!</v>
      </c>
      <c r="V242" s="168" t="e">
        <f ca="1">IF($C242-V$1&lt;År1,0,U241*(1-VLOOKUP($A242,[1]Hugst!$R$5:$W$9,MATCH(ROUNDUP((V$1)/10,0)*10,[1]Hugst!$R$4:$W$4,0))))</f>
        <v>#REF!</v>
      </c>
      <c r="W242" s="168" t="e">
        <f ca="1">IF($C242-W$1&lt;År1,0,V241*(1-VLOOKUP($A242,[1]Hugst!$R$5:$W$9,MATCH(ROUNDUP((W$1)/10,0)*10,[1]Hugst!$R$4:$W$4,0))))</f>
        <v>#REF!</v>
      </c>
      <c r="X242" s="168" t="e">
        <f ca="1">IF($C242-X$1&lt;År1,0,W241*(1-VLOOKUP($A242,[1]Hugst!$R$5:$W$9,MATCH(ROUNDUP((X$1)/10,0)*10,[1]Hugst!$R$4:$W$4,0))))</f>
        <v>#REF!</v>
      </c>
      <c r="Y242" s="168" t="e">
        <f ca="1">IF($C242-Y$1&lt;År1,0,X241*(1-VLOOKUP($A242,[1]Hugst!$R$5:$W$9,MATCH(ROUNDUP((Y$1)/10,0)*10,[1]Hugst!$R$4:$W$4,0))))</f>
        <v>#REF!</v>
      </c>
      <c r="Z242" s="168" t="e">
        <f ca="1">IF($C242-Z$1&lt;År1,0,Y241*(1-VLOOKUP($A242,[1]Hugst!$R$5:$W$9,MATCH(ROUNDUP((Z$1)/10,0)*10,[1]Hugst!$R$4:$W$4,0))))</f>
        <v>#REF!</v>
      </c>
      <c r="AA242" s="168" t="e">
        <f ca="1">IF($C242-AA$1&lt;År1,0,Z241*(1-VLOOKUP($A242,[1]Hugst!$R$5:$W$9,MATCH(ROUNDUP((AA$1)/10,0)*10,[1]Hugst!$R$4:$W$4,0))))</f>
        <v>#REF!</v>
      </c>
      <c r="AB242" s="168" t="e">
        <f ca="1">IF($C242-AB$1&lt;År1,0,AA241*(1-VLOOKUP($A242,[1]Hugst!$R$5:$W$9,MATCH(ROUNDUP((AB$1)/10,0)*10,[1]Hugst!$R$4:$W$4,0))))</f>
        <v>#REF!</v>
      </c>
      <c r="AC242" s="168" t="e">
        <f ca="1">IF($C242-AC$1&lt;År1,0,AB241*(1-VLOOKUP($A242,[1]Hugst!$R$5:$W$9,MATCH(ROUNDUP((AC$1)/10,0)*10,[1]Hugst!$R$4:$W$4,0))))</f>
        <v>#REF!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 t="e">
        <f t="shared" ca="1" si="5"/>
        <v>#REF!</v>
      </c>
      <c r="F243" s="168" t="e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#REF!</v>
      </c>
      <c r="G243" s="168" t="e">
        <f ca="1">IF($C243-G$1&lt;År1,0,F242*(1-VLOOKUP($A243,[1]Hugst!$R$5:$W$9,MATCH(ROUNDUP((G$1)/10,0)*10,[1]Hugst!$R$4:$W$4,0))))</f>
        <v>#REF!</v>
      </c>
      <c r="H243" s="168" t="e">
        <f ca="1">IF($C243-H$1&lt;År1,0,G242*(1-VLOOKUP($A243,[1]Hugst!$R$5:$W$9,MATCH(ROUNDUP((H$1)/10,0)*10,[1]Hugst!$R$4:$W$4,0))))</f>
        <v>#REF!</v>
      </c>
      <c r="I243" s="168" t="e">
        <f ca="1">IF($C243-I$1&lt;År1,0,H242*(1-VLOOKUP($A243,[1]Hugst!$R$5:$W$9,MATCH(ROUNDUP((I$1)/10,0)*10,[1]Hugst!$R$4:$W$4,0))))</f>
        <v>#REF!</v>
      </c>
      <c r="J243" s="168" t="e">
        <f ca="1">IF($C243-J$1&lt;År1,0,I242*(1-VLOOKUP($A243,[1]Hugst!$R$5:$W$9,MATCH(ROUNDUP((J$1)/10,0)*10,[1]Hugst!$R$4:$W$4,0))))</f>
        <v>#REF!</v>
      </c>
      <c r="K243" s="168" t="e">
        <f ca="1">IF($C243-K$1&lt;År1,0,J242*(1-VLOOKUP($A243,[1]Hugst!$R$5:$W$9,MATCH(ROUNDUP((K$1)/10,0)*10,[1]Hugst!$R$4:$W$4,0))))</f>
        <v>#REF!</v>
      </c>
      <c r="L243" s="168" t="e">
        <f ca="1">IF($C243-L$1&lt;År1,0,K242*(1-VLOOKUP($A243,[1]Hugst!$R$5:$W$9,MATCH(ROUNDUP((L$1)/10,0)*10,[1]Hugst!$R$4:$W$4,0))))</f>
        <v>#REF!</v>
      </c>
      <c r="M243" s="168" t="e">
        <f ca="1">IF($C243-M$1&lt;År1,0,L242*(1-VLOOKUP($A243,[1]Hugst!$R$5:$W$9,MATCH(ROUNDUP((M$1)/10,0)*10,[1]Hugst!$R$4:$W$4,0))))</f>
        <v>#REF!</v>
      </c>
      <c r="N243" s="168" t="e">
        <f ca="1">IF($C243-N$1&lt;År1,0,M242*(1-VLOOKUP($A243,[1]Hugst!$R$5:$W$9,MATCH(ROUNDUP((N$1)/10,0)*10,[1]Hugst!$R$4:$W$4,0))))</f>
        <v>#REF!</v>
      </c>
      <c r="O243" s="168" t="e">
        <f ca="1">IF($C243-O$1&lt;År1,0,N242*(1-VLOOKUP($A243,[1]Hugst!$R$5:$W$9,MATCH(ROUNDUP((O$1)/10,0)*10,[1]Hugst!$R$4:$W$4,0))))</f>
        <v>#REF!</v>
      </c>
      <c r="P243" s="168" t="e">
        <f ca="1">IF($C243-P$1&lt;År1,0,O242*(1-VLOOKUP($A243,[1]Hugst!$R$5:$W$9,MATCH(ROUNDUP((P$1)/10,0)*10,[1]Hugst!$R$4:$W$4,0))))</f>
        <v>#REF!</v>
      </c>
      <c r="Q243" s="168" t="e">
        <f ca="1">IF($C243-Q$1&lt;År1,0,P242*(1-VLOOKUP($A243,[1]Hugst!$R$5:$W$9,MATCH(ROUNDUP((Q$1)/10,0)*10,[1]Hugst!$R$4:$W$4,0))))</f>
        <v>#REF!</v>
      </c>
      <c r="R243" s="168" t="e">
        <f ca="1">IF($C243-R$1&lt;År1,0,Q242*(1-VLOOKUP($A243,[1]Hugst!$R$5:$W$9,MATCH(ROUNDUP((R$1)/10,0)*10,[1]Hugst!$R$4:$W$4,0))))</f>
        <v>#REF!</v>
      </c>
      <c r="S243" s="168" t="e">
        <f ca="1">IF($C243-S$1&lt;År1,0,R242*(1-VLOOKUP($A243,[1]Hugst!$R$5:$W$9,MATCH(ROUNDUP((S$1)/10,0)*10,[1]Hugst!$R$4:$W$4,0))))</f>
        <v>#REF!</v>
      </c>
      <c r="T243" s="168" t="e">
        <f ca="1">IF($C243-T$1&lt;År1,0,S242*(1-VLOOKUP($A243,[1]Hugst!$R$5:$W$9,MATCH(ROUNDUP((T$1)/10,0)*10,[1]Hugst!$R$4:$W$4,0))))</f>
        <v>#REF!</v>
      </c>
      <c r="U243" s="168" t="e">
        <f ca="1">IF($C243-U$1&lt;År1,0,T242*(1-VLOOKUP($A243,[1]Hugst!$R$5:$W$9,MATCH(ROUNDUP((U$1)/10,0)*10,[1]Hugst!$R$4:$W$4,0))))</f>
        <v>#REF!</v>
      </c>
      <c r="V243" s="168" t="e">
        <f ca="1">IF($C243-V$1&lt;År1,0,U242*(1-VLOOKUP($A243,[1]Hugst!$R$5:$W$9,MATCH(ROUNDUP((V$1)/10,0)*10,[1]Hugst!$R$4:$W$4,0))))</f>
        <v>#REF!</v>
      </c>
      <c r="W243" s="168" t="e">
        <f ca="1">IF($C243-W$1&lt;År1,0,V242*(1-VLOOKUP($A243,[1]Hugst!$R$5:$W$9,MATCH(ROUNDUP((W$1)/10,0)*10,[1]Hugst!$R$4:$W$4,0))))</f>
        <v>#REF!</v>
      </c>
      <c r="X243" s="168" t="e">
        <f ca="1">IF($C243-X$1&lt;År1,0,W242*(1-VLOOKUP($A243,[1]Hugst!$R$5:$W$9,MATCH(ROUNDUP((X$1)/10,0)*10,[1]Hugst!$R$4:$W$4,0))))</f>
        <v>#REF!</v>
      </c>
      <c r="Y243" s="168" t="e">
        <f ca="1">IF($C243-Y$1&lt;År1,0,X242*(1-VLOOKUP($A243,[1]Hugst!$R$5:$W$9,MATCH(ROUNDUP((Y$1)/10,0)*10,[1]Hugst!$R$4:$W$4,0))))</f>
        <v>#REF!</v>
      </c>
      <c r="Z243" s="168" t="e">
        <f ca="1">IF($C243-Z$1&lt;År1,0,Y242*(1-VLOOKUP($A243,[1]Hugst!$R$5:$W$9,MATCH(ROUNDUP((Z$1)/10,0)*10,[1]Hugst!$R$4:$W$4,0))))</f>
        <v>#REF!</v>
      </c>
      <c r="AA243" s="168" t="e">
        <f ca="1">IF($C243-AA$1&lt;År1,0,Z242*(1-VLOOKUP($A243,[1]Hugst!$R$5:$W$9,MATCH(ROUNDUP((AA$1)/10,0)*10,[1]Hugst!$R$4:$W$4,0))))</f>
        <v>#REF!</v>
      </c>
      <c r="AB243" s="168" t="e">
        <f ca="1">IF($C243-AB$1&lt;År1,0,AA242*(1-VLOOKUP($A243,[1]Hugst!$R$5:$W$9,MATCH(ROUNDUP((AB$1)/10,0)*10,[1]Hugst!$R$4:$W$4,0))))</f>
        <v>#REF!</v>
      </c>
      <c r="AC243" s="168" t="e">
        <f ca="1">IF($C243-AC$1&lt;År1,0,AB242*(1-VLOOKUP($A243,[1]Hugst!$R$5:$W$9,MATCH(ROUNDUP((AC$1)/10,0)*10,[1]Hugst!$R$4:$W$4,0))))</f>
        <v>#REF!</v>
      </c>
      <c r="AD243" s="168" t="e">
        <f ca="1">IF($C243-AD$1&lt;År1,0,AC242*(1-VLOOKUP($A243,[1]Hugst!$R$5:$W$9,MATCH(ROUNDUP((AD$1)/10,0)*10,[1]Hugst!$R$4:$W$4,0))))</f>
        <v>#REF!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 t="e">
        <f t="shared" ca="1" si="5"/>
        <v>#REF!</v>
      </c>
      <c r="F244" s="168" t="e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#REF!</v>
      </c>
      <c r="G244" s="168" t="e">
        <f ca="1">IF($C244-G$1&lt;År1,0,F243*(1-VLOOKUP($A244,[1]Hugst!$R$5:$W$9,MATCH(ROUNDUP((G$1)/10,0)*10,[1]Hugst!$R$4:$W$4,0))))</f>
        <v>#REF!</v>
      </c>
      <c r="H244" s="168" t="e">
        <f ca="1">IF($C244-H$1&lt;År1,0,G243*(1-VLOOKUP($A244,[1]Hugst!$R$5:$W$9,MATCH(ROUNDUP((H$1)/10,0)*10,[1]Hugst!$R$4:$W$4,0))))</f>
        <v>#REF!</v>
      </c>
      <c r="I244" s="168" t="e">
        <f ca="1">IF($C244-I$1&lt;År1,0,H243*(1-VLOOKUP($A244,[1]Hugst!$R$5:$W$9,MATCH(ROUNDUP((I$1)/10,0)*10,[1]Hugst!$R$4:$W$4,0))))</f>
        <v>#REF!</v>
      </c>
      <c r="J244" s="168" t="e">
        <f ca="1">IF($C244-J$1&lt;År1,0,I243*(1-VLOOKUP($A244,[1]Hugst!$R$5:$W$9,MATCH(ROUNDUP((J$1)/10,0)*10,[1]Hugst!$R$4:$W$4,0))))</f>
        <v>#REF!</v>
      </c>
      <c r="K244" s="168" t="e">
        <f ca="1">IF($C244-K$1&lt;År1,0,J243*(1-VLOOKUP($A244,[1]Hugst!$R$5:$W$9,MATCH(ROUNDUP((K$1)/10,0)*10,[1]Hugst!$R$4:$W$4,0))))</f>
        <v>#REF!</v>
      </c>
      <c r="L244" s="168" t="e">
        <f ca="1">IF($C244-L$1&lt;År1,0,K243*(1-VLOOKUP($A244,[1]Hugst!$R$5:$W$9,MATCH(ROUNDUP((L$1)/10,0)*10,[1]Hugst!$R$4:$W$4,0))))</f>
        <v>#REF!</v>
      </c>
      <c r="M244" s="168" t="e">
        <f ca="1">IF($C244-M$1&lt;År1,0,L243*(1-VLOOKUP($A244,[1]Hugst!$R$5:$W$9,MATCH(ROUNDUP((M$1)/10,0)*10,[1]Hugst!$R$4:$W$4,0))))</f>
        <v>#REF!</v>
      </c>
      <c r="N244" s="168" t="e">
        <f ca="1">IF($C244-N$1&lt;År1,0,M243*(1-VLOOKUP($A244,[1]Hugst!$R$5:$W$9,MATCH(ROUNDUP((N$1)/10,0)*10,[1]Hugst!$R$4:$W$4,0))))</f>
        <v>#REF!</v>
      </c>
      <c r="O244" s="168" t="e">
        <f ca="1">IF($C244-O$1&lt;År1,0,N243*(1-VLOOKUP($A244,[1]Hugst!$R$5:$W$9,MATCH(ROUNDUP((O$1)/10,0)*10,[1]Hugst!$R$4:$W$4,0))))</f>
        <v>#REF!</v>
      </c>
      <c r="P244" s="168" t="e">
        <f ca="1">IF($C244-P$1&lt;År1,0,O243*(1-VLOOKUP($A244,[1]Hugst!$R$5:$W$9,MATCH(ROUNDUP((P$1)/10,0)*10,[1]Hugst!$R$4:$W$4,0))))</f>
        <v>#REF!</v>
      </c>
      <c r="Q244" s="168" t="e">
        <f ca="1">IF($C244-Q$1&lt;År1,0,P243*(1-VLOOKUP($A244,[1]Hugst!$R$5:$W$9,MATCH(ROUNDUP((Q$1)/10,0)*10,[1]Hugst!$R$4:$W$4,0))))</f>
        <v>#REF!</v>
      </c>
      <c r="R244" s="168" t="e">
        <f ca="1">IF($C244-R$1&lt;År1,0,Q243*(1-VLOOKUP($A244,[1]Hugst!$R$5:$W$9,MATCH(ROUNDUP((R$1)/10,0)*10,[1]Hugst!$R$4:$W$4,0))))</f>
        <v>#REF!</v>
      </c>
      <c r="S244" s="168" t="e">
        <f ca="1">IF($C244-S$1&lt;År1,0,R243*(1-VLOOKUP($A244,[1]Hugst!$R$5:$W$9,MATCH(ROUNDUP((S$1)/10,0)*10,[1]Hugst!$R$4:$W$4,0))))</f>
        <v>#REF!</v>
      </c>
      <c r="T244" s="168" t="e">
        <f ca="1">IF($C244-T$1&lt;År1,0,S243*(1-VLOOKUP($A244,[1]Hugst!$R$5:$W$9,MATCH(ROUNDUP((T$1)/10,0)*10,[1]Hugst!$R$4:$W$4,0))))</f>
        <v>#REF!</v>
      </c>
      <c r="U244" s="168" t="e">
        <f ca="1">IF($C244-U$1&lt;År1,0,T243*(1-VLOOKUP($A244,[1]Hugst!$R$5:$W$9,MATCH(ROUNDUP((U$1)/10,0)*10,[1]Hugst!$R$4:$W$4,0))))</f>
        <v>#REF!</v>
      </c>
      <c r="V244" s="168" t="e">
        <f ca="1">IF($C244-V$1&lt;År1,0,U243*(1-VLOOKUP($A244,[1]Hugst!$R$5:$W$9,MATCH(ROUNDUP((V$1)/10,0)*10,[1]Hugst!$R$4:$W$4,0))))</f>
        <v>#REF!</v>
      </c>
      <c r="W244" s="168" t="e">
        <f ca="1">IF($C244-W$1&lt;År1,0,V243*(1-VLOOKUP($A244,[1]Hugst!$R$5:$W$9,MATCH(ROUNDUP((W$1)/10,0)*10,[1]Hugst!$R$4:$W$4,0))))</f>
        <v>#REF!</v>
      </c>
      <c r="X244" s="168" t="e">
        <f ca="1">IF($C244-X$1&lt;År1,0,W243*(1-VLOOKUP($A244,[1]Hugst!$R$5:$W$9,MATCH(ROUNDUP((X$1)/10,0)*10,[1]Hugst!$R$4:$W$4,0))))</f>
        <v>#REF!</v>
      </c>
      <c r="Y244" s="168" t="e">
        <f ca="1">IF($C244-Y$1&lt;År1,0,X243*(1-VLOOKUP($A244,[1]Hugst!$R$5:$W$9,MATCH(ROUNDUP((Y$1)/10,0)*10,[1]Hugst!$R$4:$W$4,0))))</f>
        <v>#REF!</v>
      </c>
      <c r="Z244" s="168" t="e">
        <f ca="1">IF($C244-Z$1&lt;År1,0,Y243*(1-VLOOKUP($A244,[1]Hugst!$R$5:$W$9,MATCH(ROUNDUP((Z$1)/10,0)*10,[1]Hugst!$R$4:$W$4,0))))</f>
        <v>#REF!</v>
      </c>
      <c r="AA244" s="168" t="e">
        <f ca="1">IF($C244-AA$1&lt;År1,0,Z243*(1-VLOOKUP($A244,[1]Hugst!$R$5:$W$9,MATCH(ROUNDUP((AA$1)/10,0)*10,[1]Hugst!$R$4:$W$4,0))))</f>
        <v>#REF!</v>
      </c>
      <c r="AB244" s="168" t="e">
        <f ca="1">IF($C244-AB$1&lt;År1,0,AA243*(1-VLOOKUP($A244,[1]Hugst!$R$5:$W$9,MATCH(ROUNDUP((AB$1)/10,0)*10,[1]Hugst!$R$4:$W$4,0))))</f>
        <v>#REF!</v>
      </c>
      <c r="AC244" s="168" t="e">
        <f ca="1">IF($C244-AC$1&lt;År1,0,AB243*(1-VLOOKUP($A244,[1]Hugst!$R$5:$W$9,MATCH(ROUNDUP((AC$1)/10,0)*10,[1]Hugst!$R$4:$W$4,0))))</f>
        <v>#REF!</v>
      </c>
      <c r="AD244" s="168" t="e">
        <f ca="1">IF($C244-AD$1&lt;År1,0,AC243*(1-VLOOKUP($A244,[1]Hugst!$R$5:$W$9,MATCH(ROUNDUP((AD$1)/10,0)*10,[1]Hugst!$R$4:$W$4,0))))</f>
        <v>#REF!</v>
      </c>
      <c r="AE244" s="168" t="e">
        <f ca="1">IF($C244-AE$1&lt;År1,0,AD243*(1-VLOOKUP($A244,[1]Hugst!$R$5:$W$9,MATCH(ROUNDUP((AE$1)/10,0)*10,[1]Hugst!$R$4:$W$4,0))))</f>
        <v>#REF!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 t="e">
        <f t="shared" ca="1" si="5"/>
        <v>#REF!</v>
      </c>
      <c r="F245" s="168" t="e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#REF!</v>
      </c>
      <c r="G245" s="168" t="e">
        <f ca="1">IF($C245-G$1&lt;År1,0,F244*(1-VLOOKUP($A245,[1]Hugst!$R$5:$W$9,MATCH(ROUNDUP((G$1)/10,0)*10,[1]Hugst!$R$4:$W$4,0))))</f>
        <v>#REF!</v>
      </c>
      <c r="H245" s="168" t="e">
        <f ca="1">IF($C245-H$1&lt;År1,0,G244*(1-VLOOKUP($A245,[1]Hugst!$R$5:$W$9,MATCH(ROUNDUP((H$1)/10,0)*10,[1]Hugst!$R$4:$W$4,0))))</f>
        <v>#REF!</v>
      </c>
      <c r="I245" s="168" t="e">
        <f ca="1">IF($C245-I$1&lt;År1,0,H244*(1-VLOOKUP($A245,[1]Hugst!$R$5:$W$9,MATCH(ROUNDUP((I$1)/10,0)*10,[1]Hugst!$R$4:$W$4,0))))</f>
        <v>#REF!</v>
      </c>
      <c r="J245" s="168" t="e">
        <f ca="1">IF($C245-J$1&lt;År1,0,I244*(1-VLOOKUP($A245,[1]Hugst!$R$5:$W$9,MATCH(ROUNDUP((J$1)/10,0)*10,[1]Hugst!$R$4:$W$4,0))))</f>
        <v>#REF!</v>
      </c>
      <c r="K245" s="168" t="e">
        <f ca="1">IF($C245-K$1&lt;År1,0,J244*(1-VLOOKUP($A245,[1]Hugst!$R$5:$W$9,MATCH(ROUNDUP((K$1)/10,0)*10,[1]Hugst!$R$4:$W$4,0))))</f>
        <v>#REF!</v>
      </c>
      <c r="L245" s="168" t="e">
        <f ca="1">IF($C245-L$1&lt;År1,0,K244*(1-VLOOKUP($A245,[1]Hugst!$R$5:$W$9,MATCH(ROUNDUP((L$1)/10,0)*10,[1]Hugst!$R$4:$W$4,0))))</f>
        <v>#REF!</v>
      </c>
      <c r="M245" s="168" t="e">
        <f ca="1">IF($C245-M$1&lt;År1,0,L244*(1-VLOOKUP($A245,[1]Hugst!$R$5:$W$9,MATCH(ROUNDUP((M$1)/10,0)*10,[1]Hugst!$R$4:$W$4,0))))</f>
        <v>#REF!</v>
      </c>
      <c r="N245" s="168" t="e">
        <f ca="1">IF($C245-N$1&lt;År1,0,M244*(1-VLOOKUP($A245,[1]Hugst!$R$5:$W$9,MATCH(ROUNDUP((N$1)/10,0)*10,[1]Hugst!$R$4:$W$4,0))))</f>
        <v>#REF!</v>
      </c>
      <c r="O245" s="168" t="e">
        <f ca="1">IF($C245-O$1&lt;År1,0,N244*(1-VLOOKUP($A245,[1]Hugst!$R$5:$W$9,MATCH(ROUNDUP((O$1)/10,0)*10,[1]Hugst!$R$4:$W$4,0))))</f>
        <v>#REF!</v>
      </c>
      <c r="P245" s="168" t="e">
        <f ca="1">IF($C245-P$1&lt;År1,0,O244*(1-VLOOKUP($A245,[1]Hugst!$R$5:$W$9,MATCH(ROUNDUP((P$1)/10,0)*10,[1]Hugst!$R$4:$W$4,0))))</f>
        <v>#REF!</v>
      </c>
      <c r="Q245" s="168" t="e">
        <f ca="1">IF($C245-Q$1&lt;År1,0,P244*(1-VLOOKUP($A245,[1]Hugst!$R$5:$W$9,MATCH(ROUNDUP((Q$1)/10,0)*10,[1]Hugst!$R$4:$W$4,0))))</f>
        <v>#REF!</v>
      </c>
      <c r="R245" s="168" t="e">
        <f ca="1">IF($C245-R$1&lt;År1,0,Q244*(1-VLOOKUP($A245,[1]Hugst!$R$5:$W$9,MATCH(ROUNDUP((R$1)/10,0)*10,[1]Hugst!$R$4:$W$4,0))))</f>
        <v>#REF!</v>
      </c>
      <c r="S245" s="168" t="e">
        <f ca="1">IF($C245-S$1&lt;År1,0,R244*(1-VLOOKUP($A245,[1]Hugst!$R$5:$W$9,MATCH(ROUNDUP((S$1)/10,0)*10,[1]Hugst!$R$4:$W$4,0))))</f>
        <v>#REF!</v>
      </c>
      <c r="T245" s="168" t="e">
        <f ca="1">IF($C245-T$1&lt;År1,0,S244*(1-VLOOKUP($A245,[1]Hugst!$R$5:$W$9,MATCH(ROUNDUP((T$1)/10,0)*10,[1]Hugst!$R$4:$W$4,0))))</f>
        <v>#REF!</v>
      </c>
      <c r="U245" s="168" t="e">
        <f ca="1">IF($C245-U$1&lt;År1,0,T244*(1-VLOOKUP($A245,[1]Hugst!$R$5:$W$9,MATCH(ROUNDUP((U$1)/10,0)*10,[1]Hugst!$R$4:$W$4,0))))</f>
        <v>#REF!</v>
      </c>
      <c r="V245" s="168" t="e">
        <f ca="1">IF($C245-V$1&lt;År1,0,U244*(1-VLOOKUP($A245,[1]Hugst!$R$5:$W$9,MATCH(ROUNDUP((V$1)/10,0)*10,[1]Hugst!$R$4:$W$4,0))))</f>
        <v>#REF!</v>
      </c>
      <c r="W245" s="168" t="e">
        <f ca="1">IF($C245-W$1&lt;År1,0,V244*(1-VLOOKUP($A245,[1]Hugst!$R$5:$W$9,MATCH(ROUNDUP((W$1)/10,0)*10,[1]Hugst!$R$4:$W$4,0))))</f>
        <v>#REF!</v>
      </c>
      <c r="X245" s="168" t="e">
        <f ca="1">IF($C245-X$1&lt;År1,0,W244*(1-VLOOKUP($A245,[1]Hugst!$R$5:$W$9,MATCH(ROUNDUP((X$1)/10,0)*10,[1]Hugst!$R$4:$W$4,0))))</f>
        <v>#REF!</v>
      </c>
      <c r="Y245" s="168" t="e">
        <f ca="1">IF($C245-Y$1&lt;År1,0,X244*(1-VLOOKUP($A245,[1]Hugst!$R$5:$W$9,MATCH(ROUNDUP((Y$1)/10,0)*10,[1]Hugst!$R$4:$W$4,0))))</f>
        <v>#REF!</v>
      </c>
      <c r="Z245" s="168" t="e">
        <f ca="1">IF($C245-Z$1&lt;År1,0,Y244*(1-VLOOKUP($A245,[1]Hugst!$R$5:$W$9,MATCH(ROUNDUP((Z$1)/10,0)*10,[1]Hugst!$R$4:$W$4,0))))</f>
        <v>#REF!</v>
      </c>
      <c r="AA245" s="168" t="e">
        <f ca="1">IF($C245-AA$1&lt;År1,0,Z244*(1-VLOOKUP($A245,[1]Hugst!$R$5:$W$9,MATCH(ROUNDUP((AA$1)/10,0)*10,[1]Hugst!$R$4:$W$4,0))))</f>
        <v>#REF!</v>
      </c>
      <c r="AB245" s="168" t="e">
        <f ca="1">IF($C245-AB$1&lt;År1,0,AA244*(1-VLOOKUP($A245,[1]Hugst!$R$5:$W$9,MATCH(ROUNDUP((AB$1)/10,0)*10,[1]Hugst!$R$4:$W$4,0))))</f>
        <v>#REF!</v>
      </c>
      <c r="AC245" s="168" t="e">
        <f ca="1">IF($C245-AC$1&lt;År1,0,AB244*(1-VLOOKUP($A245,[1]Hugst!$R$5:$W$9,MATCH(ROUNDUP((AC$1)/10,0)*10,[1]Hugst!$R$4:$W$4,0))))</f>
        <v>#REF!</v>
      </c>
      <c r="AD245" s="168" t="e">
        <f ca="1">IF($C245-AD$1&lt;År1,0,AC244*(1-VLOOKUP($A245,[1]Hugst!$R$5:$W$9,MATCH(ROUNDUP((AD$1)/10,0)*10,[1]Hugst!$R$4:$W$4,0))))</f>
        <v>#REF!</v>
      </c>
      <c r="AE245" s="168" t="e">
        <f ca="1">IF($C245-AE$1&lt;År1,0,AD244*(1-VLOOKUP($A245,[1]Hugst!$R$5:$W$9,MATCH(ROUNDUP((AE$1)/10,0)*10,[1]Hugst!$R$4:$W$4,0))))</f>
        <v>#REF!</v>
      </c>
      <c r="AF245" s="168" t="e">
        <f ca="1">IF($C245-AF$1&lt;År1,0,AE244*(1-VLOOKUP($A245,[1]Hugst!$R$5:$W$9,MATCH(ROUNDUP((AF$1)/10,0)*10,[1]Hugst!$R$4:$W$4,0))))</f>
        <v>#REF!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 t="e">
        <f t="shared" ca="1" si="5"/>
        <v>#REF!</v>
      </c>
      <c r="F246" s="168" t="e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#REF!</v>
      </c>
      <c r="G246" s="168" t="e">
        <f ca="1">IF($C246-G$1&lt;År1,0,F245*(1-VLOOKUP($A246,[1]Hugst!$R$5:$W$9,MATCH(ROUNDUP((G$1)/10,0)*10,[1]Hugst!$R$4:$W$4,0))))</f>
        <v>#REF!</v>
      </c>
      <c r="H246" s="168" t="e">
        <f ca="1">IF($C246-H$1&lt;År1,0,G245*(1-VLOOKUP($A246,[1]Hugst!$R$5:$W$9,MATCH(ROUNDUP((H$1)/10,0)*10,[1]Hugst!$R$4:$W$4,0))))</f>
        <v>#REF!</v>
      </c>
      <c r="I246" s="168" t="e">
        <f ca="1">IF($C246-I$1&lt;År1,0,H245*(1-VLOOKUP($A246,[1]Hugst!$R$5:$W$9,MATCH(ROUNDUP((I$1)/10,0)*10,[1]Hugst!$R$4:$W$4,0))))</f>
        <v>#REF!</v>
      </c>
      <c r="J246" s="168" t="e">
        <f ca="1">IF($C246-J$1&lt;År1,0,I245*(1-VLOOKUP($A246,[1]Hugst!$R$5:$W$9,MATCH(ROUNDUP((J$1)/10,0)*10,[1]Hugst!$R$4:$W$4,0))))</f>
        <v>#REF!</v>
      </c>
      <c r="K246" s="168" t="e">
        <f ca="1">IF($C246-K$1&lt;År1,0,J245*(1-VLOOKUP($A246,[1]Hugst!$R$5:$W$9,MATCH(ROUNDUP((K$1)/10,0)*10,[1]Hugst!$R$4:$W$4,0))))</f>
        <v>#REF!</v>
      </c>
      <c r="L246" s="168" t="e">
        <f ca="1">IF($C246-L$1&lt;År1,0,K245*(1-VLOOKUP($A246,[1]Hugst!$R$5:$W$9,MATCH(ROUNDUP((L$1)/10,0)*10,[1]Hugst!$R$4:$W$4,0))))</f>
        <v>#REF!</v>
      </c>
      <c r="M246" s="168" t="e">
        <f ca="1">IF($C246-M$1&lt;År1,0,L245*(1-VLOOKUP($A246,[1]Hugst!$R$5:$W$9,MATCH(ROUNDUP((M$1)/10,0)*10,[1]Hugst!$R$4:$W$4,0))))</f>
        <v>#REF!</v>
      </c>
      <c r="N246" s="168" t="e">
        <f ca="1">IF($C246-N$1&lt;År1,0,M245*(1-VLOOKUP($A246,[1]Hugst!$R$5:$W$9,MATCH(ROUNDUP((N$1)/10,0)*10,[1]Hugst!$R$4:$W$4,0))))</f>
        <v>#REF!</v>
      </c>
      <c r="O246" s="168" t="e">
        <f ca="1">IF($C246-O$1&lt;År1,0,N245*(1-VLOOKUP($A246,[1]Hugst!$R$5:$W$9,MATCH(ROUNDUP((O$1)/10,0)*10,[1]Hugst!$R$4:$W$4,0))))</f>
        <v>#REF!</v>
      </c>
      <c r="P246" s="168" t="e">
        <f ca="1">IF($C246-P$1&lt;År1,0,O245*(1-VLOOKUP($A246,[1]Hugst!$R$5:$W$9,MATCH(ROUNDUP((P$1)/10,0)*10,[1]Hugst!$R$4:$W$4,0))))</f>
        <v>#REF!</v>
      </c>
      <c r="Q246" s="168" t="e">
        <f ca="1">IF($C246-Q$1&lt;År1,0,P245*(1-VLOOKUP($A246,[1]Hugst!$R$5:$W$9,MATCH(ROUNDUP((Q$1)/10,0)*10,[1]Hugst!$R$4:$W$4,0))))</f>
        <v>#REF!</v>
      </c>
      <c r="R246" s="168" t="e">
        <f ca="1">IF($C246-R$1&lt;År1,0,Q245*(1-VLOOKUP($A246,[1]Hugst!$R$5:$W$9,MATCH(ROUNDUP((R$1)/10,0)*10,[1]Hugst!$R$4:$W$4,0))))</f>
        <v>#REF!</v>
      </c>
      <c r="S246" s="168" t="e">
        <f ca="1">IF($C246-S$1&lt;År1,0,R245*(1-VLOOKUP($A246,[1]Hugst!$R$5:$W$9,MATCH(ROUNDUP((S$1)/10,0)*10,[1]Hugst!$R$4:$W$4,0))))</f>
        <v>#REF!</v>
      </c>
      <c r="T246" s="168" t="e">
        <f ca="1">IF($C246-T$1&lt;År1,0,S245*(1-VLOOKUP($A246,[1]Hugst!$R$5:$W$9,MATCH(ROUNDUP((T$1)/10,0)*10,[1]Hugst!$R$4:$W$4,0))))</f>
        <v>#REF!</v>
      </c>
      <c r="U246" s="168" t="e">
        <f ca="1">IF($C246-U$1&lt;År1,0,T245*(1-VLOOKUP($A246,[1]Hugst!$R$5:$W$9,MATCH(ROUNDUP((U$1)/10,0)*10,[1]Hugst!$R$4:$W$4,0))))</f>
        <v>#REF!</v>
      </c>
      <c r="V246" s="168" t="e">
        <f ca="1">IF($C246-V$1&lt;År1,0,U245*(1-VLOOKUP($A246,[1]Hugst!$R$5:$W$9,MATCH(ROUNDUP((V$1)/10,0)*10,[1]Hugst!$R$4:$W$4,0))))</f>
        <v>#REF!</v>
      </c>
      <c r="W246" s="168" t="e">
        <f ca="1">IF($C246-W$1&lt;År1,0,V245*(1-VLOOKUP($A246,[1]Hugst!$R$5:$W$9,MATCH(ROUNDUP((W$1)/10,0)*10,[1]Hugst!$R$4:$W$4,0))))</f>
        <v>#REF!</v>
      </c>
      <c r="X246" s="168" t="e">
        <f ca="1">IF($C246-X$1&lt;År1,0,W245*(1-VLOOKUP($A246,[1]Hugst!$R$5:$W$9,MATCH(ROUNDUP((X$1)/10,0)*10,[1]Hugst!$R$4:$W$4,0))))</f>
        <v>#REF!</v>
      </c>
      <c r="Y246" s="168" t="e">
        <f ca="1">IF($C246-Y$1&lt;År1,0,X245*(1-VLOOKUP($A246,[1]Hugst!$R$5:$W$9,MATCH(ROUNDUP((Y$1)/10,0)*10,[1]Hugst!$R$4:$W$4,0))))</f>
        <v>#REF!</v>
      </c>
      <c r="Z246" s="168" t="e">
        <f ca="1">IF($C246-Z$1&lt;År1,0,Y245*(1-VLOOKUP($A246,[1]Hugst!$R$5:$W$9,MATCH(ROUNDUP((Z$1)/10,0)*10,[1]Hugst!$R$4:$W$4,0))))</f>
        <v>#REF!</v>
      </c>
      <c r="AA246" s="168" t="e">
        <f ca="1">IF($C246-AA$1&lt;År1,0,Z245*(1-VLOOKUP($A246,[1]Hugst!$R$5:$W$9,MATCH(ROUNDUP((AA$1)/10,0)*10,[1]Hugst!$R$4:$W$4,0))))</f>
        <v>#REF!</v>
      </c>
      <c r="AB246" s="168" t="e">
        <f ca="1">IF($C246-AB$1&lt;År1,0,AA245*(1-VLOOKUP($A246,[1]Hugst!$R$5:$W$9,MATCH(ROUNDUP((AB$1)/10,0)*10,[1]Hugst!$R$4:$W$4,0))))</f>
        <v>#REF!</v>
      </c>
      <c r="AC246" s="168" t="e">
        <f ca="1">IF($C246-AC$1&lt;År1,0,AB245*(1-VLOOKUP($A246,[1]Hugst!$R$5:$W$9,MATCH(ROUNDUP((AC$1)/10,0)*10,[1]Hugst!$R$4:$W$4,0))))</f>
        <v>#REF!</v>
      </c>
      <c r="AD246" s="168" t="e">
        <f ca="1">IF($C246-AD$1&lt;År1,0,AC245*(1-VLOOKUP($A246,[1]Hugst!$R$5:$W$9,MATCH(ROUNDUP((AD$1)/10,0)*10,[1]Hugst!$R$4:$W$4,0))))</f>
        <v>#REF!</v>
      </c>
      <c r="AE246" s="168" t="e">
        <f ca="1">IF($C246-AE$1&lt;År1,0,AD245*(1-VLOOKUP($A246,[1]Hugst!$R$5:$W$9,MATCH(ROUNDUP((AE$1)/10,0)*10,[1]Hugst!$R$4:$W$4,0))))</f>
        <v>#REF!</v>
      </c>
      <c r="AF246" s="168" t="e">
        <f ca="1">IF($C246-AF$1&lt;År1,0,AE245*(1-VLOOKUP($A246,[1]Hugst!$R$5:$W$9,MATCH(ROUNDUP((AF$1)/10,0)*10,[1]Hugst!$R$4:$W$4,0))))</f>
        <v>#REF!</v>
      </c>
      <c r="AG246" s="168" t="e">
        <f ca="1">IF($C246-AG$1&lt;År1,0,AF245*(1-VLOOKUP($A246,[1]Hugst!$R$5:$W$9,MATCH(ROUNDUP((AG$1)/10,0)*10,[1]Hugst!$R$4:$W$4,0))))</f>
        <v>#REF!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 t="e">
        <f t="shared" ca="1" si="5"/>
        <v>#REF!</v>
      </c>
      <c r="F247" s="168" t="e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#REF!</v>
      </c>
      <c r="G247" s="168" t="e">
        <f ca="1">IF($C247-G$1&lt;År1,0,F246*(1-VLOOKUP($A247,[1]Hugst!$R$5:$W$9,MATCH(ROUNDUP((G$1)/10,0)*10,[1]Hugst!$R$4:$W$4,0))))</f>
        <v>#REF!</v>
      </c>
      <c r="H247" s="168" t="e">
        <f ca="1">IF($C247-H$1&lt;År1,0,G246*(1-VLOOKUP($A247,[1]Hugst!$R$5:$W$9,MATCH(ROUNDUP((H$1)/10,0)*10,[1]Hugst!$R$4:$W$4,0))))</f>
        <v>#REF!</v>
      </c>
      <c r="I247" s="168" t="e">
        <f ca="1">IF($C247-I$1&lt;År1,0,H246*(1-VLOOKUP($A247,[1]Hugst!$R$5:$W$9,MATCH(ROUNDUP((I$1)/10,0)*10,[1]Hugst!$R$4:$W$4,0))))</f>
        <v>#REF!</v>
      </c>
      <c r="J247" s="168" t="e">
        <f ca="1">IF($C247-J$1&lt;År1,0,I246*(1-VLOOKUP($A247,[1]Hugst!$R$5:$W$9,MATCH(ROUNDUP((J$1)/10,0)*10,[1]Hugst!$R$4:$W$4,0))))</f>
        <v>#REF!</v>
      </c>
      <c r="K247" s="168" t="e">
        <f ca="1">IF($C247-K$1&lt;År1,0,J246*(1-VLOOKUP($A247,[1]Hugst!$R$5:$W$9,MATCH(ROUNDUP((K$1)/10,0)*10,[1]Hugst!$R$4:$W$4,0))))</f>
        <v>#REF!</v>
      </c>
      <c r="L247" s="168" t="e">
        <f ca="1">IF($C247-L$1&lt;År1,0,K246*(1-VLOOKUP($A247,[1]Hugst!$R$5:$W$9,MATCH(ROUNDUP((L$1)/10,0)*10,[1]Hugst!$R$4:$W$4,0))))</f>
        <v>#REF!</v>
      </c>
      <c r="M247" s="168" t="e">
        <f ca="1">IF($C247-M$1&lt;År1,0,L246*(1-VLOOKUP($A247,[1]Hugst!$R$5:$W$9,MATCH(ROUNDUP((M$1)/10,0)*10,[1]Hugst!$R$4:$W$4,0))))</f>
        <v>#REF!</v>
      </c>
      <c r="N247" s="168" t="e">
        <f ca="1">IF($C247-N$1&lt;År1,0,M246*(1-VLOOKUP($A247,[1]Hugst!$R$5:$W$9,MATCH(ROUNDUP((N$1)/10,0)*10,[1]Hugst!$R$4:$W$4,0))))</f>
        <v>#REF!</v>
      </c>
      <c r="O247" s="168" t="e">
        <f ca="1">IF($C247-O$1&lt;År1,0,N246*(1-VLOOKUP($A247,[1]Hugst!$R$5:$W$9,MATCH(ROUNDUP((O$1)/10,0)*10,[1]Hugst!$R$4:$W$4,0))))</f>
        <v>#REF!</v>
      </c>
      <c r="P247" s="168" t="e">
        <f ca="1">IF($C247-P$1&lt;År1,0,O246*(1-VLOOKUP($A247,[1]Hugst!$R$5:$W$9,MATCH(ROUNDUP((P$1)/10,0)*10,[1]Hugst!$R$4:$W$4,0))))</f>
        <v>#REF!</v>
      </c>
      <c r="Q247" s="168" t="e">
        <f ca="1">IF($C247-Q$1&lt;År1,0,P246*(1-VLOOKUP($A247,[1]Hugst!$R$5:$W$9,MATCH(ROUNDUP((Q$1)/10,0)*10,[1]Hugst!$R$4:$W$4,0))))</f>
        <v>#REF!</v>
      </c>
      <c r="R247" s="168" t="e">
        <f ca="1">IF($C247-R$1&lt;År1,0,Q246*(1-VLOOKUP($A247,[1]Hugst!$R$5:$W$9,MATCH(ROUNDUP((R$1)/10,0)*10,[1]Hugst!$R$4:$W$4,0))))</f>
        <v>#REF!</v>
      </c>
      <c r="S247" s="168" t="e">
        <f ca="1">IF($C247-S$1&lt;År1,0,R246*(1-VLOOKUP($A247,[1]Hugst!$R$5:$W$9,MATCH(ROUNDUP((S$1)/10,0)*10,[1]Hugst!$R$4:$W$4,0))))</f>
        <v>#REF!</v>
      </c>
      <c r="T247" s="168" t="e">
        <f ca="1">IF($C247-T$1&lt;År1,0,S246*(1-VLOOKUP($A247,[1]Hugst!$R$5:$W$9,MATCH(ROUNDUP((T$1)/10,0)*10,[1]Hugst!$R$4:$W$4,0))))</f>
        <v>#REF!</v>
      </c>
      <c r="U247" s="168" t="e">
        <f ca="1">IF($C247-U$1&lt;År1,0,T246*(1-VLOOKUP($A247,[1]Hugst!$R$5:$W$9,MATCH(ROUNDUP((U$1)/10,0)*10,[1]Hugst!$R$4:$W$4,0))))</f>
        <v>#REF!</v>
      </c>
      <c r="V247" s="168" t="e">
        <f ca="1">IF($C247-V$1&lt;År1,0,U246*(1-VLOOKUP($A247,[1]Hugst!$R$5:$W$9,MATCH(ROUNDUP((V$1)/10,0)*10,[1]Hugst!$R$4:$W$4,0))))</f>
        <v>#REF!</v>
      </c>
      <c r="W247" s="168" t="e">
        <f ca="1">IF($C247-W$1&lt;År1,0,V246*(1-VLOOKUP($A247,[1]Hugst!$R$5:$W$9,MATCH(ROUNDUP((W$1)/10,0)*10,[1]Hugst!$R$4:$W$4,0))))</f>
        <v>#REF!</v>
      </c>
      <c r="X247" s="168" t="e">
        <f ca="1">IF($C247-X$1&lt;År1,0,W246*(1-VLOOKUP($A247,[1]Hugst!$R$5:$W$9,MATCH(ROUNDUP((X$1)/10,0)*10,[1]Hugst!$R$4:$W$4,0))))</f>
        <v>#REF!</v>
      </c>
      <c r="Y247" s="168" t="e">
        <f ca="1">IF($C247-Y$1&lt;År1,0,X246*(1-VLOOKUP($A247,[1]Hugst!$R$5:$W$9,MATCH(ROUNDUP((Y$1)/10,0)*10,[1]Hugst!$R$4:$W$4,0))))</f>
        <v>#REF!</v>
      </c>
      <c r="Z247" s="168" t="e">
        <f ca="1">IF($C247-Z$1&lt;År1,0,Y246*(1-VLOOKUP($A247,[1]Hugst!$R$5:$W$9,MATCH(ROUNDUP((Z$1)/10,0)*10,[1]Hugst!$R$4:$W$4,0))))</f>
        <v>#REF!</v>
      </c>
      <c r="AA247" s="168" t="e">
        <f ca="1">IF($C247-AA$1&lt;År1,0,Z246*(1-VLOOKUP($A247,[1]Hugst!$R$5:$W$9,MATCH(ROUNDUP((AA$1)/10,0)*10,[1]Hugst!$R$4:$W$4,0))))</f>
        <v>#REF!</v>
      </c>
      <c r="AB247" s="168" t="e">
        <f ca="1">IF($C247-AB$1&lt;År1,0,AA246*(1-VLOOKUP($A247,[1]Hugst!$R$5:$W$9,MATCH(ROUNDUP((AB$1)/10,0)*10,[1]Hugst!$R$4:$W$4,0))))</f>
        <v>#REF!</v>
      </c>
      <c r="AC247" s="168" t="e">
        <f ca="1">IF($C247-AC$1&lt;År1,0,AB246*(1-VLOOKUP($A247,[1]Hugst!$R$5:$W$9,MATCH(ROUNDUP((AC$1)/10,0)*10,[1]Hugst!$R$4:$W$4,0))))</f>
        <v>#REF!</v>
      </c>
      <c r="AD247" s="168" t="e">
        <f ca="1">IF($C247-AD$1&lt;År1,0,AC246*(1-VLOOKUP($A247,[1]Hugst!$R$5:$W$9,MATCH(ROUNDUP((AD$1)/10,0)*10,[1]Hugst!$R$4:$W$4,0))))</f>
        <v>#REF!</v>
      </c>
      <c r="AE247" s="168" t="e">
        <f ca="1">IF($C247-AE$1&lt;År1,0,AD246*(1-VLOOKUP($A247,[1]Hugst!$R$5:$W$9,MATCH(ROUNDUP((AE$1)/10,0)*10,[1]Hugst!$R$4:$W$4,0))))</f>
        <v>#REF!</v>
      </c>
      <c r="AF247" s="168" t="e">
        <f ca="1">IF($C247-AF$1&lt;År1,0,AE246*(1-VLOOKUP($A247,[1]Hugst!$R$5:$W$9,MATCH(ROUNDUP((AF$1)/10,0)*10,[1]Hugst!$R$4:$W$4,0))))</f>
        <v>#REF!</v>
      </c>
      <c r="AG247" s="168" t="e">
        <f ca="1">IF($C247-AG$1&lt;År1,0,AF246*(1-VLOOKUP($A247,[1]Hugst!$R$5:$W$9,MATCH(ROUNDUP((AG$1)/10,0)*10,[1]Hugst!$R$4:$W$4,0))))</f>
        <v>#REF!</v>
      </c>
      <c r="AH247" s="168" t="e">
        <f ca="1">IF($C247-AH$1&lt;År1,0,AG246*(1-VLOOKUP($A247,[1]Hugst!$R$5:$W$9,MATCH(ROUNDUP((AH$1)/10,0)*10,[1]Hugst!$R$4:$W$4,0))))</f>
        <v>#REF!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 t="e">
        <f t="shared" ca="1" si="5"/>
        <v>#REF!</v>
      </c>
      <c r="F248" s="168" t="e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#REF!</v>
      </c>
      <c r="G248" s="168" t="e">
        <f ca="1">IF($C248-G$1&lt;År1,0,F247*(1-VLOOKUP($A248,[1]Hugst!$R$5:$W$9,MATCH(ROUNDUP((G$1)/10,0)*10,[1]Hugst!$R$4:$W$4,0))))</f>
        <v>#REF!</v>
      </c>
      <c r="H248" s="168" t="e">
        <f ca="1">IF($C248-H$1&lt;År1,0,G247*(1-VLOOKUP($A248,[1]Hugst!$R$5:$W$9,MATCH(ROUNDUP((H$1)/10,0)*10,[1]Hugst!$R$4:$W$4,0))))</f>
        <v>#REF!</v>
      </c>
      <c r="I248" s="168" t="e">
        <f ca="1">IF($C248-I$1&lt;År1,0,H247*(1-VLOOKUP($A248,[1]Hugst!$R$5:$W$9,MATCH(ROUNDUP((I$1)/10,0)*10,[1]Hugst!$R$4:$W$4,0))))</f>
        <v>#REF!</v>
      </c>
      <c r="J248" s="168" t="e">
        <f ca="1">IF($C248-J$1&lt;År1,0,I247*(1-VLOOKUP($A248,[1]Hugst!$R$5:$W$9,MATCH(ROUNDUP((J$1)/10,0)*10,[1]Hugst!$R$4:$W$4,0))))</f>
        <v>#REF!</v>
      </c>
      <c r="K248" s="168" t="e">
        <f ca="1">IF($C248-K$1&lt;År1,0,J247*(1-VLOOKUP($A248,[1]Hugst!$R$5:$W$9,MATCH(ROUNDUP((K$1)/10,0)*10,[1]Hugst!$R$4:$W$4,0))))</f>
        <v>#REF!</v>
      </c>
      <c r="L248" s="168" t="e">
        <f ca="1">IF($C248-L$1&lt;År1,0,K247*(1-VLOOKUP($A248,[1]Hugst!$R$5:$W$9,MATCH(ROUNDUP((L$1)/10,0)*10,[1]Hugst!$R$4:$W$4,0))))</f>
        <v>#REF!</v>
      </c>
      <c r="M248" s="168" t="e">
        <f ca="1">IF($C248-M$1&lt;År1,0,L247*(1-VLOOKUP($A248,[1]Hugst!$R$5:$W$9,MATCH(ROUNDUP((M$1)/10,0)*10,[1]Hugst!$R$4:$W$4,0))))</f>
        <v>#REF!</v>
      </c>
      <c r="N248" s="168" t="e">
        <f ca="1">IF($C248-N$1&lt;År1,0,M247*(1-VLOOKUP($A248,[1]Hugst!$R$5:$W$9,MATCH(ROUNDUP((N$1)/10,0)*10,[1]Hugst!$R$4:$W$4,0))))</f>
        <v>#REF!</v>
      </c>
      <c r="O248" s="168" t="e">
        <f ca="1">IF($C248-O$1&lt;År1,0,N247*(1-VLOOKUP($A248,[1]Hugst!$R$5:$W$9,MATCH(ROUNDUP((O$1)/10,0)*10,[1]Hugst!$R$4:$W$4,0))))</f>
        <v>#REF!</v>
      </c>
      <c r="P248" s="168" t="e">
        <f ca="1">IF($C248-P$1&lt;År1,0,O247*(1-VLOOKUP($A248,[1]Hugst!$R$5:$W$9,MATCH(ROUNDUP((P$1)/10,0)*10,[1]Hugst!$R$4:$W$4,0))))</f>
        <v>#REF!</v>
      </c>
      <c r="Q248" s="168" t="e">
        <f ca="1">IF($C248-Q$1&lt;År1,0,P247*(1-VLOOKUP($A248,[1]Hugst!$R$5:$W$9,MATCH(ROUNDUP((Q$1)/10,0)*10,[1]Hugst!$R$4:$W$4,0))))</f>
        <v>#REF!</v>
      </c>
      <c r="R248" s="168" t="e">
        <f ca="1">IF($C248-R$1&lt;År1,0,Q247*(1-VLOOKUP($A248,[1]Hugst!$R$5:$W$9,MATCH(ROUNDUP((R$1)/10,0)*10,[1]Hugst!$R$4:$W$4,0))))</f>
        <v>#REF!</v>
      </c>
      <c r="S248" s="168" t="e">
        <f ca="1">IF($C248-S$1&lt;År1,0,R247*(1-VLOOKUP($A248,[1]Hugst!$R$5:$W$9,MATCH(ROUNDUP((S$1)/10,0)*10,[1]Hugst!$R$4:$W$4,0))))</f>
        <v>#REF!</v>
      </c>
      <c r="T248" s="168" t="e">
        <f ca="1">IF($C248-T$1&lt;År1,0,S247*(1-VLOOKUP($A248,[1]Hugst!$R$5:$W$9,MATCH(ROUNDUP((T$1)/10,0)*10,[1]Hugst!$R$4:$W$4,0))))</f>
        <v>#REF!</v>
      </c>
      <c r="U248" s="168" t="e">
        <f ca="1">IF($C248-U$1&lt;År1,0,T247*(1-VLOOKUP($A248,[1]Hugst!$R$5:$W$9,MATCH(ROUNDUP((U$1)/10,0)*10,[1]Hugst!$R$4:$W$4,0))))</f>
        <v>#REF!</v>
      </c>
      <c r="V248" s="168" t="e">
        <f ca="1">IF($C248-V$1&lt;År1,0,U247*(1-VLOOKUP($A248,[1]Hugst!$R$5:$W$9,MATCH(ROUNDUP((V$1)/10,0)*10,[1]Hugst!$R$4:$W$4,0))))</f>
        <v>#REF!</v>
      </c>
      <c r="W248" s="168" t="e">
        <f ca="1">IF($C248-W$1&lt;År1,0,V247*(1-VLOOKUP($A248,[1]Hugst!$R$5:$W$9,MATCH(ROUNDUP((W$1)/10,0)*10,[1]Hugst!$R$4:$W$4,0))))</f>
        <v>#REF!</v>
      </c>
      <c r="X248" s="168" t="e">
        <f ca="1">IF($C248-X$1&lt;År1,0,W247*(1-VLOOKUP($A248,[1]Hugst!$R$5:$W$9,MATCH(ROUNDUP((X$1)/10,0)*10,[1]Hugst!$R$4:$W$4,0))))</f>
        <v>#REF!</v>
      </c>
      <c r="Y248" s="168" t="e">
        <f ca="1">IF($C248-Y$1&lt;År1,0,X247*(1-VLOOKUP($A248,[1]Hugst!$R$5:$W$9,MATCH(ROUNDUP((Y$1)/10,0)*10,[1]Hugst!$R$4:$W$4,0))))</f>
        <v>#REF!</v>
      </c>
      <c r="Z248" s="168" t="e">
        <f ca="1">IF($C248-Z$1&lt;År1,0,Y247*(1-VLOOKUP($A248,[1]Hugst!$R$5:$W$9,MATCH(ROUNDUP((Z$1)/10,0)*10,[1]Hugst!$R$4:$W$4,0))))</f>
        <v>#REF!</v>
      </c>
      <c r="AA248" s="168" t="e">
        <f ca="1">IF($C248-AA$1&lt;År1,0,Z247*(1-VLOOKUP($A248,[1]Hugst!$R$5:$W$9,MATCH(ROUNDUP((AA$1)/10,0)*10,[1]Hugst!$R$4:$W$4,0))))</f>
        <v>#REF!</v>
      </c>
      <c r="AB248" s="168" t="e">
        <f ca="1">IF($C248-AB$1&lt;År1,0,AA247*(1-VLOOKUP($A248,[1]Hugst!$R$5:$W$9,MATCH(ROUNDUP((AB$1)/10,0)*10,[1]Hugst!$R$4:$W$4,0))))</f>
        <v>#REF!</v>
      </c>
      <c r="AC248" s="168" t="e">
        <f ca="1">IF($C248-AC$1&lt;År1,0,AB247*(1-VLOOKUP($A248,[1]Hugst!$R$5:$W$9,MATCH(ROUNDUP((AC$1)/10,0)*10,[1]Hugst!$R$4:$W$4,0))))</f>
        <v>#REF!</v>
      </c>
      <c r="AD248" s="168" t="e">
        <f ca="1">IF($C248-AD$1&lt;År1,0,AC247*(1-VLOOKUP($A248,[1]Hugst!$R$5:$W$9,MATCH(ROUNDUP((AD$1)/10,0)*10,[1]Hugst!$R$4:$W$4,0))))</f>
        <v>#REF!</v>
      </c>
      <c r="AE248" s="168" t="e">
        <f ca="1">IF($C248-AE$1&lt;År1,0,AD247*(1-VLOOKUP($A248,[1]Hugst!$R$5:$W$9,MATCH(ROUNDUP((AE$1)/10,0)*10,[1]Hugst!$R$4:$W$4,0))))</f>
        <v>#REF!</v>
      </c>
      <c r="AF248" s="168" t="e">
        <f ca="1">IF($C248-AF$1&lt;År1,0,AE247*(1-VLOOKUP($A248,[1]Hugst!$R$5:$W$9,MATCH(ROUNDUP((AF$1)/10,0)*10,[1]Hugst!$R$4:$W$4,0))))</f>
        <v>#REF!</v>
      </c>
      <c r="AG248" s="168" t="e">
        <f ca="1">IF($C248-AG$1&lt;År1,0,AF247*(1-VLOOKUP($A248,[1]Hugst!$R$5:$W$9,MATCH(ROUNDUP((AG$1)/10,0)*10,[1]Hugst!$R$4:$W$4,0))))</f>
        <v>#REF!</v>
      </c>
      <c r="AH248" s="168" t="e">
        <f ca="1">IF($C248-AH$1&lt;År1,0,AG247*(1-VLOOKUP($A248,[1]Hugst!$R$5:$W$9,MATCH(ROUNDUP((AH$1)/10,0)*10,[1]Hugst!$R$4:$W$4,0))))</f>
        <v>#REF!</v>
      </c>
      <c r="AI248" s="168" t="e">
        <f ca="1">IF($C248-AI$1&lt;År1,0,AH247*(1-VLOOKUP($A248,[1]Hugst!$R$5:$W$9,MATCH(ROUNDUP((AI$1)/10,0)*10,[1]Hugst!$R$4:$W$4,0))))</f>
        <v>#REF!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 t="e">
        <f ca="1">IF(C249=2020,SUM(G249:AJ249),SUM(F248:AJ248)-SUM(G249:AJ249))</f>
        <v>#REF!</v>
      </c>
      <c r="F249" s="168" t="e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#REF!</v>
      </c>
      <c r="G249" s="168" t="e">
        <f ca="1">IF($C249-G$1&lt;År1,0,F248*(1-VLOOKUP($A249,[1]Hugst!$R$5:$W$9,MATCH(ROUNDUP((G$1)/10,0)*10,[1]Hugst!$R$4:$W$4,0))))</f>
        <v>#REF!</v>
      </c>
      <c r="H249" s="168" t="e">
        <f ca="1">IF($C249-H$1&lt;År1,0,G248*(1-VLOOKUP($A249,[1]Hugst!$R$5:$W$9,MATCH(ROUNDUP((H$1)/10,0)*10,[1]Hugst!$R$4:$W$4,0))))</f>
        <v>#REF!</v>
      </c>
      <c r="I249" s="168" t="e">
        <f ca="1">IF($C249-I$1&lt;År1,0,H248*(1-VLOOKUP($A249,[1]Hugst!$R$5:$W$9,MATCH(ROUNDUP((I$1)/10,0)*10,[1]Hugst!$R$4:$W$4,0))))</f>
        <v>#REF!</v>
      </c>
      <c r="J249" s="168" t="e">
        <f ca="1">IF($C249-J$1&lt;År1,0,I248*(1-VLOOKUP($A249,[1]Hugst!$R$5:$W$9,MATCH(ROUNDUP((J$1)/10,0)*10,[1]Hugst!$R$4:$W$4,0))))</f>
        <v>#REF!</v>
      </c>
      <c r="K249" s="168" t="e">
        <f ca="1">IF($C249-K$1&lt;År1,0,J248*(1-VLOOKUP($A249,[1]Hugst!$R$5:$W$9,MATCH(ROUNDUP((K$1)/10,0)*10,[1]Hugst!$R$4:$W$4,0))))</f>
        <v>#REF!</v>
      </c>
      <c r="L249" s="168" t="e">
        <f ca="1">IF($C249-L$1&lt;År1,0,K248*(1-VLOOKUP($A249,[1]Hugst!$R$5:$W$9,MATCH(ROUNDUP((L$1)/10,0)*10,[1]Hugst!$R$4:$W$4,0))))</f>
        <v>#REF!</v>
      </c>
      <c r="M249" s="168" t="e">
        <f ca="1">IF($C249-M$1&lt;År1,0,L248*(1-VLOOKUP($A249,[1]Hugst!$R$5:$W$9,MATCH(ROUNDUP((M$1)/10,0)*10,[1]Hugst!$R$4:$W$4,0))))</f>
        <v>#REF!</v>
      </c>
      <c r="N249" s="168" t="e">
        <f ca="1">IF($C249-N$1&lt;År1,0,M248*(1-VLOOKUP($A249,[1]Hugst!$R$5:$W$9,MATCH(ROUNDUP((N$1)/10,0)*10,[1]Hugst!$R$4:$W$4,0))))</f>
        <v>#REF!</v>
      </c>
      <c r="O249" s="168" t="e">
        <f ca="1">IF($C249-O$1&lt;År1,0,N248*(1-VLOOKUP($A249,[1]Hugst!$R$5:$W$9,MATCH(ROUNDUP((O$1)/10,0)*10,[1]Hugst!$R$4:$W$4,0))))</f>
        <v>#REF!</v>
      </c>
      <c r="P249" s="168" t="e">
        <f ca="1">IF($C249-P$1&lt;År1,0,O248*(1-VLOOKUP($A249,[1]Hugst!$R$5:$W$9,MATCH(ROUNDUP((P$1)/10,0)*10,[1]Hugst!$R$4:$W$4,0))))</f>
        <v>#REF!</v>
      </c>
      <c r="Q249" s="168" t="e">
        <f ca="1">IF($C249-Q$1&lt;År1,0,P248*(1-VLOOKUP($A249,[1]Hugst!$R$5:$W$9,MATCH(ROUNDUP((Q$1)/10,0)*10,[1]Hugst!$R$4:$W$4,0))))</f>
        <v>#REF!</v>
      </c>
      <c r="R249" s="168" t="e">
        <f ca="1">IF($C249-R$1&lt;År1,0,Q248*(1-VLOOKUP($A249,[1]Hugst!$R$5:$W$9,MATCH(ROUNDUP((R$1)/10,0)*10,[1]Hugst!$R$4:$W$4,0))))</f>
        <v>#REF!</v>
      </c>
      <c r="S249" s="168" t="e">
        <f ca="1">IF($C249-S$1&lt;År1,0,R248*(1-VLOOKUP($A249,[1]Hugst!$R$5:$W$9,MATCH(ROUNDUP((S$1)/10,0)*10,[1]Hugst!$R$4:$W$4,0))))</f>
        <v>#REF!</v>
      </c>
      <c r="T249" s="168" t="e">
        <f ca="1">IF($C249-T$1&lt;År1,0,S248*(1-VLOOKUP($A249,[1]Hugst!$R$5:$W$9,MATCH(ROUNDUP((T$1)/10,0)*10,[1]Hugst!$R$4:$W$4,0))))</f>
        <v>#REF!</v>
      </c>
      <c r="U249" s="168" t="e">
        <f ca="1">IF($C249-U$1&lt;År1,0,T248*(1-VLOOKUP($A249,[1]Hugst!$R$5:$W$9,MATCH(ROUNDUP((U$1)/10,0)*10,[1]Hugst!$R$4:$W$4,0))))</f>
        <v>#REF!</v>
      </c>
      <c r="V249" s="168" t="e">
        <f ca="1">IF($C249-V$1&lt;År1,0,U248*(1-VLOOKUP($A249,[1]Hugst!$R$5:$W$9,MATCH(ROUNDUP((V$1)/10,0)*10,[1]Hugst!$R$4:$W$4,0))))</f>
        <v>#REF!</v>
      </c>
      <c r="W249" s="168" t="e">
        <f ca="1">IF($C249-W$1&lt;År1,0,V248*(1-VLOOKUP($A249,[1]Hugst!$R$5:$W$9,MATCH(ROUNDUP((W$1)/10,0)*10,[1]Hugst!$R$4:$W$4,0))))</f>
        <v>#REF!</v>
      </c>
      <c r="X249" s="168" t="e">
        <f ca="1">IF($C249-X$1&lt;År1,0,W248*(1-VLOOKUP($A249,[1]Hugst!$R$5:$W$9,MATCH(ROUNDUP((X$1)/10,0)*10,[1]Hugst!$R$4:$W$4,0))))</f>
        <v>#REF!</v>
      </c>
      <c r="Y249" s="168" t="e">
        <f ca="1">IF($C249-Y$1&lt;År1,0,X248*(1-VLOOKUP($A249,[1]Hugst!$R$5:$W$9,MATCH(ROUNDUP((Y$1)/10,0)*10,[1]Hugst!$R$4:$W$4,0))))</f>
        <v>#REF!</v>
      </c>
      <c r="Z249" s="168" t="e">
        <f ca="1">IF($C249-Z$1&lt;År1,0,Y248*(1-VLOOKUP($A249,[1]Hugst!$R$5:$W$9,MATCH(ROUNDUP((Z$1)/10,0)*10,[1]Hugst!$R$4:$W$4,0))))</f>
        <v>#REF!</v>
      </c>
      <c r="AA249" s="168" t="e">
        <f ca="1">IF($C249-AA$1&lt;År1,0,Z248*(1-VLOOKUP($A249,[1]Hugst!$R$5:$W$9,MATCH(ROUNDUP((AA$1)/10,0)*10,[1]Hugst!$R$4:$W$4,0))))</f>
        <v>#REF!</v>
      </c>
      <c r="AB249" s="168" t="e">
        <f ca="1">IF($C249-AB$1&lt;År1,0,AA248*(1-VLOOKUP($A249,[1]Hugst!$R$5:$W$9,MATCH(ROUNDUP((AB$1)/10,0)*10,[1]Hugst!$R$4:$W$4,0))))</f>
        <v>#REF!</v>
      </c>
      <c r="AC249" s="168" t="e">
        <f ca="1">IF($C249-AC$1&lt;År1,0,AB248*(1-VLOOKUP($A249,[1]Hugst!$R$5:$W$9,MATCH(ROUNDUP((AC$1)/10,0)*10,[1]Hugst!$R$4:$W$4,0))))</f>
        <v>#REF!</v>
      </c>
      <c r="AD249" s="168" t="e">
        <f ca="1">IF($C249-AD$1&lt;År1,0,AC248*(1-VLOOKUP($A249,[1]Hugst!$R$5:$W$9,MATCH(ROUNDUP((AD$1)/10,0)*10,[1]Hugst!$R$4:$W$4,0))))</f>
        <v>#REF!</v>
      </c>
      <c r="AE249" s="168" t="e">
        <f ca="1">IF($C249-AE$1&lt;År1,0,AD248*(1-VLOOKUP($A249,[1]Hugst!$R$5:$W$9,MATCH(ROUNDUP((AE$1)/10,0)*10,[1]Hugst!$R$4:$W$4,0))))</f>
        <v>#REF!</v>
      </c>
      <c r="AF249" s="168" t="e">
        <f ca="1">IF($C249-AF$1&lt;År1,0,AE248*(1-VLOOKUP($A249,[1]Hugst!$R$5:$W$9,MATCH(ROUNDUP((AF$1)/10,0)*10,[1]Hugst!$R$4:$W$4,0))))</f>
        <v>#REF!</v>
      </c>
      <c r="AG249" s="168" t="e">
        <f ca="1">IF($C249-AG$1&lt;År1,0,AF248*(1-VLOOKUP($A249,[1]Hugst!$R$5:$W$9,MATCH(ROUNDUP((AG$1)/10,0)*10,[1]Hugst!$R$4:$W$4,0))))</f>
        <v>#REF!</v>
      </c>
      <c r="AH249" s="168" t="e">
        <f ca="1">IF($C249-AH$1&lt;År1,0,AG248*(1-VLOOKUP($A249,[1]Hugst!$R$5:$W$9,MATCH(ROUNDUP((AH$1)/10,0)*10,[1]Hugst!$R$4:$W$4,0))))</f>
        <v>#REF!</v>
      </c>
      <c r="AI249" s="168" t="e">
        <f ca="1">IF($C249-AI$1&lt;År1,0,AH248*(1-VLOOKUP($A249,[1]Hugst!$R$5:$W$9,MATCH(ROUNDUP((AI$1)/10,0)*10,[1]Hugst!$R$4:$W$4,0))))</f>
        <v>#REF!</v>
      </c>
      <c r="AJ249" s="168" t="e">
        <f ca="1">IF($C249-AJ$1&lt;År1,0,AI248*(1-VLOOKUP($A249,[1]Hugst!$R$5:$W$9,MATCH(ROUNDUP((AJ$1)/10,0)*10,[1]Hugst!$R$4:$W$4,0))))</f>
        <v>#REF!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8" t="e">
        <f t="shared" ref="E251:E280" ca="1" si="6">IF(C251=2020,SUM(G251:AJ251),SUM(F250:AJ250)-SUM(G251:AJ251))</f>
        <v>#REF!</v>
      </c>
      <c r="F251" s="168" t="e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#REF!</v>
      </c>
      <c r="G251" s="168" t="e">
        <f ca="1">IF($C251-G$1&lt;År1,0,F250*(1-VLOOKUP($A251,[1]Hugst!$R$5:$W$9,MATCH(ROUNDUP((G$1)/10,0)*10,[1]Hugst!$R$4:$W$4,0))))</f>
        <v>#REF!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8" t="e">
        <f t="shared" ca="1" si="6"/>
        <v>#REF!</v>
      </c>
      <c r="F252" s="168" t="e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#REF!</v>
      </c>
      <c r="G252" s="168" t="e">
        <f ca="1">IF($C252-G$1&lt;År1,0,F251*(1-VLOOKUP($A252,[1]Hugst!$R$5:$W$9,MATCH(ROUNDUP((G$1)/10,0)*10,[1]Hugst!$R$4:$W$4,0))))</f>
        <v>#REF!</v>
      </c>
      <c r="H252" s="168" t="e">
        <f ca="1">IF($C252-H$1&lt;År1,0,G251*(1-VLOOKUP($A252,[1]Hugst!$R$5:$W$9,MATCH(ROUNDUP((H$1)/10,0)*10,[1]Hugst!$R$4:$W$4,0))))</f>
        <v>#REF!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8" t="e">
        <f t="shared" ca="1" si="6"/>
        <v>#REF!</v>
      </c>
      <c r="F253" s="168" t="e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#REF!</v>
      </c>
      <c r="G253" s="168" t="e">
        <f ca="1">IF($C253-G$1&lt;År1,0,F252*(1-VLOOKUP($A253,[1]Hugst!$R$5:$W$9,MATCH(ROUNDUP((G$1)/10,0)*10,[1]Hugst!$R$4:$W$4,0))))</f>
        <v>#REF!</v>
      </c>
      <c r="H253" s="168" t="e">
        <f ca="1">IF($C253-H$1&lt;År1,0,G252*(1-VLOOKUP($A253,[1]Hugst!$R$5:$W$9,MATCH(ROUNDUP((H$1)/10,0)*10,[1]Hugst!$R$4:$W$4,0))))</f>
        <v>#REF!</v>
      </c>
      <c r="I253" s="168" t="e">
        <f ca="1">IF($C253-I$1&lt;År1,0,H252*(1-VLOOKUP($A253,[1]Hugst!$R$5:$W$9,MATCH(ROUNDUP((I$1)/10,0)*10,[1]Hugst!$R$4:$W$4,0))))</f>
        <v>#REF!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8" t="e">
        <f t="shared" ca="1" si="6"/>
        <v>#REF!</v>
      </c>
      <c r="F254" s="168" t="e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#REF!</v>
      </c>
      <c r="G254" s="168" t="e">
        <f ca="1">IF($C254-G$1&lt;År1,0,F253*(1-VLOOKUP($A254,[1]Hugst!$R$5:$W$9,MATCH(ROUNDUP((G$1)/10,0)*10,[1]Hugst!$R$4:$W$4,0))))</f>
        <v>#REF!</v>
      </c>
      <c r="H254" s="168" t="e">
        <f ca="1">IF($C254-H$1&lt;År1,0,G253*(1-VLOOKUP($A254,[1]Hugst!$R$5:$W$9,MATCH(ROUNDUP((H$1)/10,0)*10,[1]Hugst!$R$4:$W$4,0))))</f>
        <v>#REF!</v>
      </c>
      <c r="I254" s="168" t="e">
        <f ca="1">IF($C254-I$1&lt;År1,0,H253*(1-VLOOKUP($A254,[1]Hugst!$R$5:$W$9,MATCH(ROUNDUP((I$1)/10,0)*10,[1]Hugst!$R$4:$W$4,0))))</f>
        <v>#REF!</v>
      </c>
      <c r="J254" s="168" t="e">
        <f ca="1">IF($C254-J$1&lt;År1,0,I253*(1-VLOOKUP($A254,[1]Hugst!$R$5:$W$9,MATCH(ROUNDUP((J$1)/10,0)*10,[1]Hugst!$R$4:$W$4,0))))</f>
        <v>#REF!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8" t="e">
        <f t="shared" ca="1" si="6"/>
        <v>#REF!</v>
      </c>
      <c r="F255" s="168" t="e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#REF!</v>
      </c>
      <c r="G255" s="168" t="e">
        <f ca="1">IF($C255-G$1&lt;År1,0,F254*(1-VLOOKUP($A255,[1]Hugst!$R$5:$W$9,MATCH(ROUNDUP((G$1)/10,0)*10,[1]Hugst!$R$4:$W$4,0))))</f>
        <v>#REF!</v>
      </c>
      <c r="H255" s="168" t="e">
        <f ca="1">IF($C255-H$1&lt;År1,0,G254*(1-VLOOKUP($A255,[1]Hugst!$R$5:$W$9,MATCH(ROUNDUP((H$1)/10,0)*10,[1]Hugst!$R$4:$W$4,0))))</f>
        <v>#REF!</v>
      </c>
      <c r="I255" s="168" t="e">
        <f ca="1">IF($C255-I$1&lt;År1,0,H254*(1-VLOOKUP($A255,[1]Hugst!$R$5:$W$9,MATCH(ROUNDUP((I$1)/10,0)*10,[1]Hugst!$R$4:$W$4,0))))</f>
        <v>#REF!</v>
      </c>
      <c r="J255" s="168" t="e">
        <f ca="1">IF($C255-J$1&lt;År1,0,I254*(1-VLOOKUP($A255,[1]Hugst!$R$5:$W$9,MATCH(ROUNDUP((J$1)/10,0)*10,[1]Hugst!$R$4:$W$4,0))))</f>
        <v>#REF!</v>
      </c>
      <c r="K255" s="168" t="e">
        <f ca="1">IF($C255-K$1&lt;År1,0,J254*(1-VLOOKUP($A255,[1]Hugst!$R$5:$W$9,MATCH(ROUNDUP((K$1)/10,0)*10,[1]Hugst!$R$4:$W$4,0))))</f>
        <v>#REF!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8" t="e">
        <f t="shared" ca="1" si="6"/>
        <v>#REF!</v>
      </c>
      <c r="F256" s="168" t="e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#REF!</v>
      </c>
      <c r="G256" s="168" t="e">
        <f ca="1">IF($C256-G$1&lt;År1,0,F255*(1-VLOOKUP($A256,[1]Hugst!$R$5:$W$9,MATCH(ROUNDUP((G$1)/10,0)*10,[1]Hugst!$R$4:$W$4,0))))</f>
        <v>#REF!</v>
      </c>
      <c r="H256" s="168" t="e">
        <f ca="1">IF($C256-H$1&lt;År1,0,G255*(1-VLOOKUP($A256,[1]Hugst!$R$5:$W$9,MATCH(ROUNDUP((H$1)/10,0)*10,[1]Hugst!$R$4:$W$4,0))))</f>
        <v>#REF!</v>
      </c>
      <c r="I256" s="168" t="e">
        <f ca="1">IF($C256-I$1&lt;År1,0,H255*(1-VLOOKUP($A256,[1]Hugst!$R$5:$W$9,MATCH(ROUNDUP((I$1)/10,0)*10,[1]Hugst!$R$4:$W$4,0))))</f>
        <v>#REF!</v>
      </c>
      <c r="J256" s="168" t="e">
        <f ca="1">IF($C256-J$1&lt;År1,0,I255*(1-VLOOKUP($A256,[1]Hugst!$R$5:$W$9,MATCH(ROUNDUP((J$1)/10,0)*10,[1]Hugst!$R$4:$W$4,0))))</f>
        <v>#REF!</v>
      </c>
      <c r="K256" s="168" t="e">
        <f ca="1">IF($C256-K$1&lt;År1,0,J255*(1-VLOOKUP($A256,[1]Hugst!$R$5:$W$9,MATCH(ROUNDUP((K$1)/10,0)*10,[1]Hugst!$R$4:$W$4,0))))</f>
        <v>#REF!</v>
      </c>
      <c r="L256" s="168" t="e">
        <f ca="1">IF($C256-L$1&lt;År1,0,K255*(1-VLOOKUP($A256,[1]Hugst!$R$5:$W$9,MATCH(ROUNDUP((L$1)/10,0)*10,[1]Hugst!$R$4:$W$4,0))))</f>
        <v>#REF!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8" t="e">
        <f t="shared" ca="1" si="6"/>
        <v>#REF!</v>
      </c>
      <c r="F257" s="168" t="e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#REF!</v>
      </c>
      <c r="G257" s="168" t="e">
        <f ca="1">IF($C257-G$1&lt;År1,0,F256*(1-VLOOKUP($A257,[1]Hugst!$R$5:$W$9,MATCH(ROUNDUP((G$1)/10,0)*10,[1]Hugst!$R$4:$W$4,0))))</f>
        <v>#REF!</v>
      </c>
      <c r="H257" s="168" t="e">
        <f ca="1">IF($C257-H$1&lt;År1,0,G256*(1-VLOOKUP($A257,[1]Hugst!$R$5:$W$9,MATCH(ROUNDUP((H$1)/10,0)*10,[1]Hugst!$R$4:$W$4,0))))</f>
        <v>#REF!</v>
      </c>
      <c r="I257" s="168" t="e">
        <f ca="1">IF($C257-I$1&lt;År1,0,H256*(1-VLOOKUP($A257,[1]Hugst!$R$5:$W$9,MATCH(ROUNDUP((I$1)/10,0)*10,[1]Hugst!$R$4:$W$4,0))))</f>
        <v>#REF!</v>
      </c>
      <c r="J257" s="168" t="e">
        <f ca="1">IF($C257-J$1&lt;År1,0,I256*(1-VLOOKUP($A257,[1]Hugst!$R$5:$W$9,MATCH(ROUNDUP((J$1)/10,0)*10,[1]Hugst!$R$4:$W$4,0))))</f>
        <v>#REF!</v>
      </c>
      <c r="K257" s="168" t="e">
        <f ca="1">IF($C257-K$1&lt;År1,0,J256*(1-VLOOKUP($A257,[1]Hugst!$R$5:$W$9,MATCH(ROUNDUP((K$1)/10,0)*10,[1]Hugst!$R$4:$W$4,0))))</f>
        <v>#REF!</v>
      </c>
      <c r="L257" s="168" t="e">
        <f ca="1">IF($C257-L$1&lt;År1,0,K256*(1-VLOOKUP($A257,[1]Hugst!$R$5:$W$9,MATCH(ROUNDUP((L$1)/10,0)*10,[1]Hugst!$R$4:$W$4,0))))</f>
        <v>#REF!</v>
      </c>
      <c r="M257" s="168" t="e">
        <f ca="1">IF($C257-M$1&lt;År1,0,L256*(1-VLOOKUP($A257,[1]Hugst!$R$5:$W$9,MATCH(ROUNDUP((M$1)/10,0)*10,[1]Hugst!$R$4:$W$4,0))))</f>
        <v>#REF!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8" t="e">
        <f t="shared" ca="1" si="6"/>
        <v>#REF!</v>
      </c>
      <c r="F258" s="168" t="e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#REF!</v>
      </c>
      <c r="G258" s="168" t="e">
        <f ca="1">IF($C258-G$1&lt;År1,0,F257*(1-VLOOKUP($A258,[1]Hugst!$R$5:$W$9,MATCH(ROUNDUP((G$1)/10,0)*10,[1]Hugst!$R$4:$W$4,0))))</f>
        <v>#REF!</v>
      </c>
      <c r="H258" s="168" t="e">
        <f ca="1">IF($C258-H$1&lt;År1,0,G257*(1-VLOOKUP($A258,[1]Hugst!$R$5:$W$9,MATCH(ROUNDUP((H$1)/10,0)*10,[1]Hugst!$R$4:$W$4,0))))</f>
        <v>#REF!</v>
      </c>
      <c r="I258" s="168" t="e">
        <f ca="1">IF($C258-I$1&lt;År1,0,H257*(1-VLOOKUP($A258,[1]Hugst!$R$5:$W$9,MATCH(ROUNDUP((I$1)/10,0)*10,[1]Hugst!$R$4:$W$4,0))))</f>
        <v>#REF!</v>
      </c>
      <c r="J258" s="168" t="e">
        <f ca="1">IF($C258-J$1&lt;År1,0,I257*(1-VLOOKUP($A258,[1]Hugst!$R$5:$W$9,MATCH(ROUNDUP((J$1)/10,0)*10,[1]Hugst!$R$4:$W$4,0))))</f>
        <v>#REF!</v>
      </c>
      <c r="K258" s="168" t="e">
        <f ca="1">IF($C258-K$1&lt;År1,0,J257*(1-VLOOKUP($A258,[1]Hugst!$R$5:$W$9,MATCH(ROUNDUP((K$1)/10,0)*10,[1]Hugst!$R$4:$W$4,0))))</f>
        <v>#REF!</v>
      </c>
      <c r="L258" s="168" t="e">
        <f ca="1">IF($C258-L$1&lt;År1,0,K257*(1-VLOOKUP($A258,[1]Hugst!$R$5:$W$9,MATCH(ROUNDUP((L$1)/10,0)*10,[1]Hugst!$R$4:$W$4,0))))</f>
        <v>#REF!</v>
      </c>
      <c r="M258" s="168" t="e">
        <f ca="1">IF($C258-M$1&lt;År1,0,L257*(1-VLOOKUP($A258,[1]Hugst!$R$5:$W$9,MATCH(ROUNDUP((M$1)/10,0)*10,[1]Hugst!$R$4:$W$4,0))))</f>
        <v>#REF!</v>
      </c>
      <c r="N258" s="168" t="e">
        <f ca="1">IF($C258-N$1&lt;År1,0,M257*(1-VLOOKUP($A258,[1]Hugst!$R$5:$W$9,MATCH(ROUNDUP((N$1)/10,0)*10,[1]Hugst!$R$4:$W$4,0))))</f>
        <v>#REF!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8" t="e">
        <f t="shared" ca="1" si="6"/>
        <v>#REF!</v>
      </c>
      <c r="F259" s="168" t="e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#REF!</v>
      </c>
      <c r="G259" s="168" t="e">
        <f ca="1">IF($C259-G$1&lt;År1,0,F258*(1-VLOOKUP($A259,[1]Hugst!$R$5:$W$9,MATCH(ROUNDUP((G$1)/10,0)*10,[1]Hugst!$R$4:$W$4,0))))</f>
        <v>#REF!</v>
      </c>
      <c r="H259" s="168" t="e">
        <f ca="1">IF($C259-H$1&lt;År1,0,G258*(1-VLOOKUP($A259,[1]Hugst!$R$5:$W$9,MATCH(ROUNDUP((H$1)/10,0)*10,[1]Hugst!$R$4:$W$4,0))))</f>
        <v>#REF!</v>
      </c>
      <c r="I259" s="168" t="e">
        <f ca="1">IF($C259-I$1&lt;År1,0,H258*(1-VLOOKUP($A259,[1]Hugst!$R$5:$W$9,MATCH(ROUNDUP((I$1)/10,0)*10,[1]Hugst!$R$4:$W$4,0))))</f>
        <v>#REF!</v>
      </c>
      <c r="J259" s="168" t="e">
        <f ca="1">IF($C259-J$1&lt;År1,0,I258*(1-VLOOKUP($A259,[1]Hugst!$R$5:$W$9,MATCH(ROUNDUP((J$1)/10,0)*10,[1]Hugst!$R$4:$W$4,0))))</f>
        <v>#REF!</v>
      </c>
      <c r="K259" s="168" t="e">
        <f ca="1">IF($C259-K$1&lt;År1,0,J258*(1-VLOOKUP($A259,[1]Hugst!$R$5:$W$9,MATCH(ROUNDUP((K$1)/10,0)*10,[1]Hugst!$R$4:$W$4,0))))</f>
        <v>#REF!</v>
      </c>
      <c r="L259" s="168" t="e">
        <f ca="1">IF($C259-L$1&lt;År1,0,K258*(1-VLOOKUP($A259,[1]Hugst!$R$5:$W$9,MATCH(ROUNDUP((L$1)/10,0)*10,[1]Hugst!$R$4:$W$4,0))))</f>
        <v>#REF!</v>
      </c>
      <c r="M259" s="168" t="e">
        <f ca="1">IF($C259-M$1&lt;År1,0,L258*(1-VLOOKUP($A259,[1]Hugst!$R$5:$W$9,MATCH(ROUNDUP((M$1)/10,0)*10,[1]Hugst!$R$4:$W$4,0))))</f>
        <v>#REF!</v>
      </c>
      <c r="N259" s="168" t="e">
        <f ca="1">IF($C259-N$1&lt;År1,0,M258*(1-VLOOKUP($A259,[1]Hugst!$R$5:$W$9,MATCH(ROUNDUP((N$1)/10,0)*10,[1]Hugst!$R$4:$W$4,0))))</f>
        <v>#REF!</v>
      </c>
      <c r="O259" s="168" t="e">
        <f ca="1">IF($C259-O$1&lt;År1,0,N258*(1-VLOOKUP($A259,[1]Hugst!$R$5:$W$9,MATCH(ROUNDUP((O$1)/10,0)*10,[1]Hugst!$R$4:$W$4,0))))</f>
        <v>#REF!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8" t="e">
        <f t="shared" ca="1" si="6"/>
        <v>#REF!</v>
      </c>
      <c r="F260" s="168" t="e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#REF!</v>
      </c>
      <c r="G260" s="168" t="e">
        <f ca="1">IF($C260-G$1&lt;År1,0,F259*(1-VLOOKUP($A260,[1]Hugst!$R$5:$W$9,MATCH(ROUNDUP((G$1)/10,0)*10,[1]Hugst!$R$4:$W$4,0))))</f>
        <v>#REF!</v>
      </c>
      <c r="H260" s="168" t="e">
        <f ca="1">IF($C260-H$1&lt;År1,0,G259*(1-VLOOKUP($A260,[1]Hugst!$R$5:$W$9,MATCH(ROUNDUP((H$1)/10,0)*10,[1]Hugst!$R$4:$W$4,0))))</f>
        <v>#REF!</v>
      </c>
      <c r="I260" s="168" t="e">
        <f ca="1">IF($C260-I$1&lt;År1,0,H259*(1-VLOOKUP($A260,[1]Hugst!$R$5:$W$9,MATCH(ROUNDUP((I$1)/10,0)*10,[1]Hugst!$R$4:$W$4,0))))</f>
        <v>#REF!</v>
      </c>
      <c r="J260" s="168" t="e">
        <f ca="1">IF($C260-J$1&lt;År1,0,I259*(1-VLOOKUP($A260,[1]Hugst!$R$5:$W$9,MATCH(ROUNDUP((J$1)/10,0)*10,[1]Hugst!$R$4:$W$4,0))))</f>
        <v>#REF!</v>
      </c>
      <c r="K260" s="168" t="e">
        <f ca="1">IF($C260-K$1&lt;År1,0,J259*(1-VLOOKUP($A260,[1]Hugst!$R$5:$W$9,MATCH(ROUNDUP((K$1)/10,0)*10,[1]Hugst!$R$4:$W$4,0))))</f>
        <v>#REF!</v>
      </c>
      <c r="L260" s="168" t="e">
        <f ca="1">IF($C260-L$1&lt;År1,0,K259*(1-VLOOKUP($A260,[1]Hugst!$R$5:$W$9,MATCH(ROUNDUP((L$1)/10,0)*10,[1]Hugst!$R$4:$W$4,0))))</f>
        <v>#REF!</v>
      </c>
      <c r="M260" s="168" t="e">
        <f ca="1">IF($C260-M$1&lt;År1,0,L259*(1-VLOOKUP($A260,[1]Hugst!$R$5:$W$9,MATCH(ROUNDUP((M$1)/10,0)*10,[1]Hugst!$R$4:$W$4,0))))</f>
        <v>#REF!</v>
      </c>
      <c r="N260" s="168" t="e">
        <f ca="1">IF($C260-N$1&lt;År1,0,M259*(1-VLOOKUP($A260,[1]Hugst!$R$5:$W$9,MATCH(ROUNDUP((N$1)/10,0)*10,[1]Hugst!$R$4:$W$4,0))))</f>
        <v>#REF!</v>
      </c>
      <c r="O260" s="168" t="e">
        <f ca="1">IF($C260-O$1&lt;År1,0,N259*(1-VLOOKUP($A260,[1]Hugst!$R$5:$W$9,MATCH(ROUNDUP((O$1)/10,0)*10,[1]Hugst!$R$4:$W$4,0))))</f>
        <v>#REF!</v>
      </c>
      <c r="P260" s="168" t="e">
        <f ca="1">IF($C260-P$1&lt;År1,0,O259*(1-VLOOKUP($A260,[1]Hugst!$R$5:$W$9,MATCH(ROUNDUP((P$1)/10,0)*10,[1]Hugst!$R$4:$W$4,0))))</f>
        <v>#REF!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8" t="e">
        <f t="shared" ca="1" si="6"/>
        <v>#REF!</v>
      </c>
      <c r="F261" s="168" t="e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#REF!</v>
      </c>
      <c r="G261" s="168" t="e">
        <f ca="1">IF($C261-G$1&lt;År1,0,F260*(1-VLOOKUP($A261,[1]Hugst!$R$5:$W$9,MATCH(ROUNDUP((G$1)/10,0)*10,[1]Hugst!$R$4:$W$4,0))))</f>
        <v>#REF!</v>
      </c>
      <c r="H261" s="168" t="e">
        <f ca="1">IF($C261-H$1&lt;År1,0,G260*(1-VLOOKUP($A261,[1]Hugst!$R$5:$W$9,MATCH(ROUNDUP((H$1)/10,0)*10,[1]Hugst!$R$4:$W$4,0))))</f>
        <v>#REF!</v>
      </c>
      <c r="I261" s="168" t="e">
        <f ca="1">IF($C261-I$1&lt;År1,0,H260*(1-VLOOKUP($A261,[1]Hugst!$R$5:$W$9,MATCH(ROUNDUP((I$1)/10,0)*10,[1]Hugst!$R$4:$W$4,0))))</f>
        <v>#REF!</v>
      </c>
      <c r="J261" s="168" t="e">
        <f ca="1">IF($C261-J$1&lt;År1,0,I260*(1-VLOOKUP($A261,[1]Hugst!$R$5:$W$9,MATCH(ROUNDUP((J$1)/10,0)*10,[1]Hugst!$R$4:$W$4,0))))</f>
        <v>#REF!</v>
      </c>
      <c r="K261" s="168" t="e">
        <f ca="1">IF($C261-K$1&lt;År1,0,J260*(1-VLOOKUP($A261,[1]Hugst!$R$5:$W$9,MATCH(ROUNDUP((K$1)/10,0)*10,[1]Hugst!$R$4:$W$4,0))))</f>
        <v>#REF!</v>
      </c>
      <c r="L261" s="168" t="e">
        <f ca="1">IF($C261-L$1&lt;År1,0,K260*(1-VLOOKUP($A261,[1]Hugst!$R$5:$W$9,MATCH(ROUNDUP((L$1)/10,0)*10,[1]Hugst!$R$4:$W$4,0))))</f>
        <v>#REF!</v>
      </c>
      <c r="M261" s="168" t="e">
        <f ca="1">IF($C261-M$1&lt;År1,0,L260*(1-VLOOKUP($A261,[1]Hugst!$R$5:$W$9,MATCH(ROUNDUP((M$1)/10,0)*10,[1]Hugst!$R$4:$W$4,0))))</f>
        <v>#REF!</v>
      </c>
      <c r="N261" s="168" t="e">
        <f ca="1">IF($C261-N$1&lt;År1,0,M260*(1-VLOOKUP($A261,[1]Hugst!$R$5:$W$9,MATCH(ROUNDUP((N$1)/10,0)*10,[1]Hugst!$R$4:$W$4,0))))</f>
        <v>#REF!</v>
      </c>
      <c r="O261" s="168" t="e">
        <f ca="1">IF($C261-O$1&lt;År1,0,N260*(1-VLOOKUP($A261,[1]Hugst!$R$5:$W$9,MATCH(ROUNDUP((O$1)/10,0)*10,[1]Hugst!$R$4:$W$4,0))))</f>
        <v>#REF!</v>
      </c>
      <c r="P261" s="168" t="e">
        <f ca="1">IF($C261-P$1&lt;År1,0,O260*(1-VLOOKUP($A261,[1]Hugst!$R$5:$W$9,MATCH(ROUNDUP((P$1)/10,0)*10,[1]Hugst!$R$4:$W$4,0))))</f>
        <v>#REF!</v>
      </c>
      <c r="Q261" s="168" t="e">
        <f ca="1">IF($C261-Q$1&lt;År1,0,P260*(1-VLOOKUP($A261,[1]Hugst!$R$5:$W$9,MATCH(ROUNDUP((Q$1)/10,0)*10,[1]Hugst!$R$4:$W$4,0))))</f>
        <v>#REF!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8" t="e">
        <f t="shared" ca="1" si="6"/>
        <v>#REF!</v>
      </c>
      <c r="F262" s="168" t="e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#REF!</v>
      </c>
      <c r="G262" s="168" t="e">
        <f ca="1">IF($C262-G$1&lt;År1,0,F261*(1-VLOOKUP($A262,[1]Hugst!$R$5:$W$9,MATCH(ROUNDUP((G$1)/10,0)*10,[1]Hugst!$R$4:$W$4,0))))</f>
        <v>#REF!</v>
      </c>
      <c r="H262" s="168" t="e">
        <f ca="1">IF($C262-H$1&lt;År1,0,G261*(1-VLOOKUP($A262,[1]Hugst!$R$5:$W$9,MATCH(ROUNDUP((H$1)/10,0)*10,[1]Hugst!$R$4:$W$4,0))))</f>
        <v>#REF!</v>
      </c>
      <c r="I262" s="168" t="e">
        <f ca="1">IF($C262-I$1&lt;År1,0,H261*(1-VLOOKUP($A262,[1]Hugst!$R$5:$W$9,MATCH(ROUNDUP((I$1)/10,0)*10,[1]Hugst!$R$4:$W$4,0))))</f>
        <v>#REF!</v>
      </c>
      <c r="J262" s="168" t="e">
        <f ca="1">IF($C262-J$1&lt;År1,0,I261*(1-VLOOKUP($A262,[1]Hugst!$R$5:$W$9,MATCH(ROUNDUP((J$1)/10,0)*10,[1]Hugst!$R$4:$W$4,0))))</f>
        <v>#REF!</v>
      </c>
      <c r="K262" s="168" t="e">
        <f ca="1">IF($C262-K$1&lt;År1,0,J261*(1-VLOOKUP($A262,[1]Hugst!$R$5:$W$9,MATCH(ROUNDUP((K$1)/10,0)*10,[1]Hugst!$R$4:$W$4,0))))</f>
        <v>#REF!</v>
      </c>
      <c r="L262" s="168" t="e">
        <f ca="1">IF($C262-L$1&lt;År1,0,K261*(1-VLOOKUP($A262,[1]Hugst!$R$5:$W$9,MATCH(ROUNDUP((L$1)/10,0)*10,[1]Hugst!$R$4:$W$4,0))))</f>
        <v>#REF!</v>
      </c>
      <c r="M262" s="168" t="e">
        <f ca="1">IF($C262-M$1&lt;År1,0,L261*(1-VLOOKUP($A262,[1]Hugst!$R$5:$W$9,MATCH(ROUNDUP((M$1)/10,0)*10,[1]Hugst!$R$4:$W$4,0))))</f>
        <v>#REF!</v>
      </c>
      <c r="N262" s="168" t="e">
        <f ca="1">IF($C262-N$1&lt;År1,0,M261*(1-VLOOKUP($A262,[1]Hugst!$R$5:$W$9,MATCH(ROUNDUP((N$1)/10,0)*10,[1]Hugst!$R$4:$W$4,0))))</f>
        <v>#REF!</v>
      </c>
      <c r="O262" s="168" t="e">
        <f ca="1">IF($C262-O$1&lt;År1,0,N261*(1-VLOOKUP($A262,[1]Hugst!$R$5:$W$9,MATCH(ROUNDUP((O$1)/10,0)*10,[1]Hugst!$R$4:$W$4,0))))</f>
        <v>#REF!</v>
      </c>
      <c r="P262" s="168" t="e">
        <f ca="1">IF($C262-P$1&lt;År1,0,O261*(1-VLOOKUP($A262,[1]Hugst!$R$5:$W$9,MATCH(ROUNDUP((P$1)/10,0)*10,[1]Hugst!$R$4:$W$4,0))))</f>
        <v>#REF!</v>
      </c>
      <c r="Q262" s="168" t="e">
        <f ca="1">IF($C262-Q$1&lt;År1,0,P261*(1-VLOOKUP($A262,[1]Hugst!$R$5:$W$9,MATCH(ROUNDUP((Q$1)/10,0)*10,[1]Hugst!$R$4:$W$4,0))))</f>
        <v>#REF!</v>
      </c>
      <c r="R262" s="168" t="e">
        <f ca="1">IF($C262-R$1&lt;År1,0,Q261*(1-VLOOKUP($A262,[1]Hugst!$R$5:$W$9,MATCH(ROUNDUP((R$1)/10,0)*10,[1]Hugst!$R$4:$W$4,0))))</f>
        <v>#REF!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8" t="e">
        <f t="shared" ca="1" si="6"/>
        <v>#REF!</v>
      </c>
      <c r="F263" s="168" t="e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#REF!</v>
      </c>
      <c r="G263" s="168" t="e">
        <f ca="1">IF($C263-G$1&lt;År1,0,F262*(1-VLOOKUP($A263,[1]Hugst!$R$5:$W$9,MATCH(ROUNDUP((G$1)/10,0)*10,[1]Hugst!$R$4:$W$4,0))))</f>
        <v>#REF!</v>
      </c>
      <c r="H263" s="168" t="e">
        <f ca="1">IF($C263-H$1&lt;År1,0,G262*(1-VLOOKUP($A263,[1]Hugst!$R$5:$W$9,MATCH(ROUNDUP((H$1)/10,0)*10,[1]Hugst!$R$4:$W$4,0))))</f>
        <v>#REF!</v>
      </c>
      <c r="I263" s="168" t="e">
        <f ca="1">IF($C263-I$1&lt;År1,0,H262*(1-VLOOKUP($A263,[1]Hugst!$R$5:$W$9,MATCH(ROUNDUP((I$1)/10,0)*10,[1]Hugst!$R$4:$W$4,0))))</f>
        <v>#REF!</v>
      </c>
      <c r="J263" s="168" t="e">
        <f ca="1">IF($C263-J$1&lt;År1,0,I262*(1-VLOOKUP($A263,[1]Hugst!$R$5:$W$9,MATCH(ROUNDUP((J$1)/10,0)*10,[1]Hugst!$R$4:$W$4,0))))</f>
        <v>#REF!</v>
      </c>
      <c r="K263" s="168" t="e">
        <f ca="1">IF($C263-K$1&lt;År1,0,J262*(1-VLOOKUP($A263,[1]Hugst!$R$5:$W$9,MATCH(ROUNDUP((K$1)/10,0)*10,[1]Hugst!$R$4:$W$4,0))))</f>
        <v>#REF!</v>
      </c>
      <c r="L263" s="168" t="e">
        <f ca="1">IF($C263-L$1&lt;År1,0,K262*(1-VLOOKUP($A263,[1]Hugst!$R$5:$W$9,MATCH(ROUNDUP((L$1)/10,0)*10,[1]Hugst!$R$4:$W$4,0))))</f>
        <v>#REF!</v>
      </c>
      <c r="M263" s="168" t="e">
        <f ca="1">IF($C263-M$1&lt;År1,0,L262*(1-VLOOKUP($A263,[1]Hugst!$R$5:$W$9,MATCH(ROUNDUP((M$1)/10,0)*10,[1]Hugst!$R$4:$W$4,0))))</f>
        <v>#REF!</v>
      </c>
      <c r="N263" s="168" t="e">
        <f ca="1">IF($C263-N$1&lt;År1,0,M262*(1-VLOOKUP($A263,[1]Hugst!$R$5:$W$9,MATCH(ROUNDUP((N$1)/10,0)*10,[1]Hugst!$R$4:$W$4,0))))</f>
        <v>#REF!</v>
      </c>
      <c r="O263" s="168" t="e">
        <f ca="1">IF($C263-O$1&lt;År1,0,N262*(1-VLOOKUP($A263,[1]Hugst!$R$5:$W$9,MATCH(ROUNDUP((O$1)/10,0)*10,[1]Hugst!$R$4:$W$4,0))))</f>
        <v>#REF!</v>
      </c>
      <c r="P263" s="168" t="e">
        <f ca="1">IF($C263-P$1&lt;År1,0,O262*(1-VLOOKUP($A263,[1]Hugst!$R$5:$W$9,MATCH(ROUNDUP((P$1)/10,0)*10,[1]Hugst!$R$4:$W$4,0))))</f>
        <v>#REF!</v>
      </c>
      <c r="Q263" s="168" t="e">
        <f ca="1">IF($C263-Q$1&lt;År1,0,P262*(1-VLOOKUP($A263,[1]Hugst!$R$5:$W$9,MATCH(ROUNDUP((Q$1)/10,0)*10,[1]Hugst!$R$4:$W$4,0))))</f>
        <v>#REF!</v>
      </c>
      <c r="R263" s="168" t="e">
        <f ca="1">IF($C263-R$1&lt;År1,0,Q262*(1-VLOOKUP($A263,[1]Hugst!$R$5:$W$9,MATCH(ROUNDUP((R$1)/10,0)*10,[1]Hugst!$R$4:$W$4,0))))</f>
        <v>#REF!</v>
      </c>
      <c r="S263" s="168" t="e">
        <f ca="1">IF($C263-S$1&lt;År1,0,R262*(1-VLOOKUP($A263,[1]Hugst!$R$5:$W$9,MATCH(ROUNDUP((S$1)/10,0)*10,[1]Hugst!$R$4:$W$4,0))))</f>
        <v>#REF!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8" t="e">
        <f t="shared" ca="1" si="6"/>
        <v>#REF!</v>
      </c>
      <c r="F264" s="168" t="e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#REF!</v>
      </c>
      <c r="G264" s="168" t="e">
        <f ca="1">IF($C264-G$1&lt;År1,0,F263*(1-VLOOKUP($A264,[1]Hugst!$R$5:$W$9,MATCH(ROUNDUP((G$1)/10,0)*10,[1]Hugst!$R$4:$W$4,0))))</f>
        <v>#REF!</v>
      </c>
      <c r="H264" s="168" t="e">
        <f ca="1">IF($C264-H$1&lt;År1,0,G263*(1-VLOOKUP($A264,[1]Hugst!$R$5:$W$9,MATCH(ROUNDUP((H$1)/10,0)*10,[1]Hugst!$R$4:$W$4,0))))</f>
        <v>#REF!</v>
      </c>
      <c r="I264" s="168" t="e">
        <f ca="1">IF($C264-I$1&lt;År1,0,H263*(1-VLOOKUP($A264,[1]Hugst!$R$5:$W$9,MATCH(ROUNDUP((I$1)/10,0)*10,[1]Hugst!$R$4:$W$4,0))))</f>
        <v>#REF!</v>
      </c>
      <c r="J264" s="168" t="e">
        <f ca="1">IF($C264-J$1&lt;År1,0,I263*(1-VLOOKUP($A264,[1]Hugst!$R$5:$W$9,MATCH(ROUNDUP((J$1)/10,0)*10,[1]Hugst!$R$4:$W$4,0))))</f>
        <v>#REF!</v>
      </c>
      <c r="K264" s="168" t="e">
        <f ca="1">IF($C264-K$1&lt;År1,0,J263*(1-VLOOKUP($A264,[1]Hugst!$R$5:$W$9,MATCH(ROUNDUP((K$1)/10,0)*10,[1]Hugst!$R$4:$W$4,0))))</f>
        <v>#REF!</v>
      </c>
      <c r="L264" s="168" t="e">
        <f ca="1">IF($C264-L$1&lt;År1,0,K263*(1-VLOOKUP($A264,[1]Hugst!$R$5:$W$9,MATCH(ROUNDUP((L$1)/10,0)*10,[1]Hugst!$R$4:$W$4,0))))</f>
        <v>#REF!</v>
      </c>
      <c r="M264" s="168" t="e">
        <f ca="1">IF($C264-M$1&lt;År1,0,L263*(1-VLOOKUP($A264,[1]Hugst!$R$5:$W$9,MATCH(ROUNDUP((M$1)/10,0)*10,[1]Hugst!$R$4:$W$4,0))))</f>
        <v>#REF!</v>
      </c>
      <c r="N264" s="168" t="e">
        <f ca="1">IF($C264-N$1&lt;År1,0,M263*(1-VLOOKUP($A264,[1]Hugst!$R$5:$W$9,MATCH(ROUNDUP((N$1)/10,0)*10,[1]Hugst!$R$4:$W$4,0))))</f>
        <v>#REF!</v>
      </c>
      <c r="O264" s="168" t="e">
        <f ca="1">IF($C264-O$1&lt;År1,0,N263*(1-VLOOKUP($A264,[1]Hugst!$R$5:$W$9,MATCH(ROUNDUP((O$1)/10,0)*10,[1]Hugst!$R$4:$W$4,0))))</f>
        <v>#REF!</v>
      </c>
      <c r="P264" s="168" t="e">
        <f ca="1">IF($C264-P$1&lt;År1,0,O263*(1-VLOOKUP($A264,[1]Hugst!$R$5:$W$9,MATCH(ROUNDUP((P$1)/10,0)*10,[1]Hugst!$R$4:$W$4,0))))</f>
        <v>#REF!</v>
      </c>
      <c r="Q264" s="168" t="e">
        <f ca="1">IF($C264-Q$1&lt;År1,0,P263*(1-VLOOKUP($A264,[1]Hugst!$R$5:$W$9,MATCH(ROUNDUP((Q$1)/10,0)*10,[1]Hugst!$R$4:$W$4,0))))</f>
        <v>#REF!</v>
      </c>
      <c r="R264" s="168" t="e">
        <f ca="1">IF($C264-R$1&lt;År1,0,Q263*(1-VLOOKUP($A264,[1]Hugst!$R$5:$W$9,MATCH(ROUNDUP((R$1)/10,0)*10,[1]Hugst!$R$4:$W$4,0))))</f>
        <v>#REF!</v>
      </c>
      <c r="S264" s="168" t="e">
        <f ca="1">IF($C264-S$1&lt;År1,0,R263*(1-VLOOKUP($A264,[1]Hugst!$R$5:$W$9,MATCH(ROUNDUP((S$1)/10,0)*10,[1]Hugst!$R$4:$W$4,0))))</f>
        <v>#REF!</v>
      </c>
      <c r="T264" s="168" t="e">
        <f ca="1">IF($C264-T$1&lt;År1,0,S263*(1-VLOOKUP($A264,[1]Hugst!$R$5:$W$9,MATCH(ROUNDUP((T$1)/10,0)*10,[1]Hugst!$R$4:$W$4,0))))</f>
        <v>#REF!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8" t="e">
        <f t="shared" ca="1" si="6"/>
        <v>#REF!</v>
      </c>
      <c r="F265" s="168" t="e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#REF!</v>
      </c>
      <c r="G265" s="168" t="e">
        <f ca="1">IF($C265-G$1&lt;År1,0,F264*(1-VLOOKUP($A265,[1]Hugst!$R$5:$W$9,MATCH(ROUNDUP((G$1)/10,0)*10,[1]Hugst!$R$4:$W$4,0))))</f>
        <v>#REF!</v>
      </c>
      <c r="H265" s="168" t="e">
        <f ca="1">IF($C265-H$1&lt;År1,0,G264*(1-VLOOKUP($A265,[1]Hugst!$R$5:$W$9,MATCH(ROUNDUP((H$1)/10,0)*10,[1]Hugst!$R$4:$W$4,0))))</f>
        <v>#REF!</v>
      </c>
      <c r="I265" s="168" t="e">
        <f ca="1">IF($C265-I$1&lt;År1,0,H264*(1-VLOOKUP($A265,[1]Hugst!$R$5:$W$9,MATCH(ROUNDUP((I$1)/10,0)*10,[1]Hugst!$R$4:$W$4,0))))</f>
        <v>#REF!</v>
      </c>
      <c r="J265" s="168" t="e">
        <f ca="1">IF($C265-J$1&lt;År1,0,I264*(1-VLOOKUP($A265,[1]Hugst!$R$5:$W$9,MATCH(ROUNDUP((J$1)/10,0)*10,[1]Hugst!$R$4:$W$4,0))))</f>
        <v>#REF!</v>
      </c>
      <c r="K265" s="168" t="e">
        <f ca="1">IF($C265-K$1&lt;År1,0,J264*(1-VLOOKUP($A265,[1]Hugst!$R$5:$W$9,MATCH(ROUNDUP((K$1)/10,0)*10,[1]Hugst!$R$4:$W$4,0))))</f>
        <v>#REF!</v>
      </c>
      <c r="L265" s="168" t="e">
        <f ca="1">IF($C265-L$1&lt;År1,0,K264*(1-VLOOKUP($A265,[1]Hugst!$R$5:$W$9,MATCH(ROUNDUP((L$1)/10,0)*10,[1]Hugst!$R$4:$W$4,0))))</f>
        <v>#REF!</v>
      </c>
      <c r="M265" s="168" t="e">
        <f ca="1">IF($C265-M$1&lt;År1,0,L264*(1-VLOOKUP($A265,[1]Hugst!$R$5:$W$9,MATCH(ROUNDUP((M$1)/10,0)*10,[1]Hugst!$R$4:$W$4,0))))</f>
        <v>#REF!</v>
      </c>
      <c r="N265" s="168" t="e">
        <f ca="1">IF($C265-N$1&lt;År1,0,M264*(1-VLOOKUP($A265,[1]Hugst!$R$5:$W$9,MATCH(ROUNDUP((N$1)/10,0)*10,[1]Hugst!$R$4:$W$4,0))))</f>
        <v>#REF!</v>
      </c>
      <c r="O265" s="168" t="e">
        <f ca="1">IF($C265-O$1&lt;År1,0,N264*(1-VLOOKUP($A265,[1]Hugst!$R$5:$W$9,MATCH(ROUNDUP((O$1)/10,0)*10,[1]Hugst!$R$4:$W$4,0))))</f>
        <v>#REF!</v>
      </c>
      <c r="P265" s="168" t="e">
        <f ca="1">IF($C265-P$1&lt;År1,0,O264*(1-VLOOKUP($A265,[1]Hugst!$R$5:$W$9,MATCH(ROUNDUP((P$1)/10,0)*10,[1]Hugst!$R$4:$W$4,0))))</f>
        <v>#REF!</v>
      </c>
      <c r="Q265" s="168" t="e">
        <f ca="1">IF($C265-Q$1&lt;År1,0,P264*(1-VLOOKUP($A265,[1]Hugst!$R$5:$W$9,MATCH(ROUNDUP((Q$1)/10,0)*10,[1]Hugst!$R$4:$W$4,0))))</f>
        <v>#REF!</v>
      </c>
      <c r="R265" s="168" t="e">
        <f ca="1">IF($C265-R$1&lt;År1,0,Q264*(1-VLOOKUP($A265,[1]Hugst!$R$5:$W$9,MATCH(ROUNDUP((R$1)/10,0)*10,[1]Hugst!$R$4:$W$4,0))))</f>
        <v>#REF!</v>
      </c>
      <c r="S265" s="168" t="e">
        <f ca="1">IF($C265-S$1&lt;År1,0,R264*(1-VLOOKUP($A265,[1]Hugst!$R$5:$W$9,MATCH(ROUNDUP((S$1)/10,0)*10,[1]Hugst!$R$4:$W$4,0))))</f>
        <v>#REF!</v>
      </c>
      <c r="T265" s="168" t="e">
        <f ca="1">IF($C265-T$1&lt;År1,0,S264*(1-VLOOKUP($A265,[1]Hugst!$R$5:$W$9,MATCH(ROUNDUP((T$1)/10,0)*10,[1]Hugst!$R$4:$W$4,0))))</f>
        <v>#REF!</v>
      </c>
      <c r="U265" s="168" t="e">
        <f ca="1">IF($C265-U$1&lt;År1,0,T264*(1-VLOOKUP($A265,[1]Hugst!$R$5:$W$9,MATCH(ROUNDUP((U$1)/10,0)*10,[1]Hugst!$R$4:$W$4,0))))</f>
        <v>#REF!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8" t="e">
        <f t="shared" ca="1" si="6"/>
        <v>#REF!</v>
      </c>
      <c r="F266" s="168" t="e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#REF!</v>
      </c>
      <c r="G266" s="168" t="e">
        <f ca="1">IF($C266-G$1&lt;År1,0,F265*(1-VLOOKUP($A266,[1]Hugst!$R$5:$W$9,MATCH(ROUNDUP((G$1)/10,0)*10,[1]Hugst!$R$4:$W$4,0))))</f>
        <v>#REF!</v>
      </c>
      <c r="H266" s="168" t="e">
        <f ca="1">IF($C266-H$1&lt;År1,0,G265*(1-VLOOKUP($A266,[1]Hugst!$R$5:$W$9,MATCH(ROUNDUP((H$1)/10,0)*10,[1]Hugst!$R$4:$W$4,0))))</f>
        <v>#REF!</v>
      </c>
      <c r="I266" s="168" t="e">
        <f ca="1">IF($C266-I$1&lt;År1,0,H265*(1-VLOOKUP($A266,[1]Hugst!$R$5:$W$9,MATCH(ROUNDUP((I$1)/10,0)*10,[1]Hugst!$R$4:$W$4,0))))</f>
        <v>#REF!</v>
      </c>
      <c r="J266" s="168" t="e">
        <f ca="1">IF($C266-J$1&lt;År1,0,I265*(1-VLOOKUP($A266,[1]Hugst!$R$5:$W$9,MATCH(ROUNDUP((J$1)/10,0)*10,[1]Hugst!$R$4:$W$4,0))))</f>
        <v>#REF!</v>
      </c>
      <c r="K266" s="168" t="e">
        <f ca="1">IF($C266-K$1&lt;År1,0,J265*(1-VLOOKUP($A266,[1]Hugst!$R$5:$W$9,MATCH(ROUNDUP((K$1)/10,0)*10,[1]Hugst!$R$4:$W$4,0))))</f>
        <v>#REF!</v>
      </c>
      <c r="L266" s="168" t="e">
        <f ca="1">IF($C266-L$1&lt;År1,0,K265*(1-VLOOKUP($A266,[1]Hugst!$R$5:$W$9,MATCH(ROUNDUP((L$1)/10,0)*10,[1]Hugst!$R$4:$W$4,0))))</f>
        <v>#REF!</v>
      </c>
      <c r="M266" s="168" t="e">
        <f ca="1">IF($C266-M$1&lt;År1,0,L265*(1-VLOOKUP($A266,[1]Hugst!$R$5:$W$9,MATCH(ROUNDUP((M$1)/10,0)*10,[1]Hugst!$R$4:$W$4,0))))</f>
        <v>#REF!</v>
      </c>
      <c r="N266" s="168" t="e">
        <f ca="1">IF($C266-N$1&lt;År1,0,M265*(1-VLOOKUP($A266,[1]Hugst!$R$5:$W$9,MATCH(ROUNDUP((N$1)/10,0)*10,[1]Hugst!$R$4:$W$4,0))))</f>
        <v>#REF!</v>
      </c>
      <c r="O266" s="168" t="e">
        <f ca="1">IF($C266-O$1&lt;År1,0,N265*(1-VLOOKUP($A266,[1]Hugst!$R$5:$W$9,MATCH(ROUNDUP((O$1)/10,0)*10,[1]Hugst!$R$4:$W$4,0))))</f>
        <v>#REF!</v>
      </c>
      <c r="P266" s="168" t="e">
        <f ca="1">IF($C266-P$1&lt;År1,0,O265*(1-VLOOKUP($A266,[1]Hugst!$R$5:$W$9,MATCH(ROUNDUP((P$1)/10,0)*10,[1]Hugst!$R$4:$W$4,0))))</f>
        <v>#REF!</v>
      </c>
      <c r="Q266" s="168" t="e">
        <f ca="1">IF($C266-Q$1&lt;År1,0,P265*(1-VLOOKUP($A266,[1]Hugst!$R$5:$W$9,MATCH(ROUNDUP((Q$1)/10,0)*10,[1]Hugst!$R$4:$W$4,0))))</f>
        <v>#REF!</v>
      </c>
      <c r="R266" s="168" t="e">
        <f ca="1">IF($C266-R$1&lt;År1,0,Q265*(1-VLOOKUP($A266,[1]Hugst!$R$5:$W$9,MATCH(ROUNDUP((R$1)/10,0)*10,[1]Hugst!$R$4:$W$4,0))))</f>
        <v>#REF!</v>
      </c>
      <c r="S266" s="168" t="e">
        <f ca="1">IF($C266-S$1&lt;År1,0,R265*(1-VLOOKUP($A266,[1]Hugst!$R$5:$W$9,MATCH(ROUNDUP((S$1)/10,0)*10,[1]Hugst!$R$4:$W$4,0))))</f>
        <v>#REF!</v>
      </c>
      <c r="T266" s="168" t="e">
        <f ca="1">IF($C266-T$1&lt;År1,0,S265*(1-VLOOKUP($A266,[1]Hugst!$R$5:$W$9,MATCH(ROUNDUP((T$1)/10,0)*10,[1]Hugst!$R$4:$W$4,0))))</f>
        <v>#REF!</v>
      </c>
      <c r="U266" s="168" t="e">
        <f ca="1">IF($C266-U$1&lt;År1,0,T265*(1-VLOOKUP($A266,[1]Hugst!$R$5:$W$9,MATCH(ROUNDUP((U$1)/10,0)*10,[1]Hugst!$R$4:$W$4,0))))</f>
        <v>#REF!</v>
      </c>
      <c r="V266" s="168" t="e">
        <f ca="1">IF($C266-V$1&lt;År1,0,U265*(1-VLOOKUP($A266,[1]Hugst!$R$5:$W$9,MATCH(ROUNDUP((V$1)/10,0)*10,[1]Hugst!$R$4:$W$4,0))))</f>
        <v>#REF!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8" t="e">
        <f t="shared" ca="1" si="6"/>
        <v>#REF!</v>
      </c>
      <c r="F267" s="168" t="e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#REF!</v>
      </c>
      <c r="G267" s="168" t="e">
        <f ca="1">IF($C267-G$1&lt;År1,0,F266*(1-VLOOKUP($A267,[1]Hugst!$R$5:$W$9,MATCH(ROUNDUP((G$1)/10,0)*10,[1]Hugst!$R$4:$W$4,0))))</f>
        <v>#REF!</v>
      </c>
      <c r="H267" s="168" t="e">
        <f ca="1">IF($C267-H$1&lt;År1,0,G266*(1-VLOOKUP($A267,[1]Hugst!$R$5:$W$9,MATCH(ROUNDUP((H$1)/10,0)*10,[1]Hugst!$R$4:$W$4,0))))</f>
        <v>#REF!</v>
      </c>
      <c r="I267" s="168" t="e">
        <f ca="1">IF($C267-I$1&lt;År1,0,H266*(1-VLOOKUP($A267,[1]Hugst!$R$5:$W$9,MATCH(ROUNDUP((I$1)/10,0)*10,[1]Hugst!$R$4:$W$4,0))))</f>
        <v>#REF!</v>
      </c>
      <c r="J267" s="168" t="e">
        <f ca="1">IF($C267-J$1&lt;År1,0,I266*(1-VLOOKUP($A267,[1]Hugst!$R$5:$W$9,MATCH(ROUNDUP((J$1)/10,0)*10,[1]Hugst!$R$4:$W$4,0))))</f>
        <v>#REF!</v>
      </c>
      <c r="K267" s="168" t="e">
        <f ca="1">IF($C267-K$1&lt;År1,0,J266*(1-VLOOKUP($A267,[1]Hugst!$R$5:$W$9,MATCH(ROUNDUP((K$1)/10,0)*10,[1]Hugst!$R$4:$W$4,0))))</f>
        <v>#REF!</v>
      </c>
      <c r="L267" s="168" t="e">
        <f ca="1">IF($C267-L$1&lt;År1,0,K266*(1-VLOOKUP($A267,[1]Hugst!$R$5:$W$9,MATCH(ROUNDUP((L$1)/10,0)*10,[1]Hugst!$R$4:$W$4,0))))</f>
        <v>#REF!</v>
      </c>
      <c r="M267" s="168" t="e">
        <f ca="1">IF($C267-M$1&lt;År1,0,L266*(1-VLOOKUP($A267,[1]Hugst!$R$5:$W$9,MATCH(ROUNDUP((M$1)/10,0)*10,[1]Hugst!$R$4:$W$4,0))))</f>
        <v>#REF!</v>
      </c>
      <c r="N267" s="168" t="e">
        <f ca="1">IF($C267-N$1&lt;År1,0,M266*(1-VLOOKUP($A267,[1]Hugst!$R$5:$W$9,MATCH(ROUNDUP((N$1)/10,0)*10,[1]Hugst!$R$4:$W$4,0))))</f>
        <v>#REF!</v>
      </c>
      <c r="O267" s="168" t="e">
        <f ca="1">IF($C267-O$1&lt;År1,0,N266*(1-VLOOKUP($A267,[1]Hugst!$R$5:$W$9,MATCH(ROUNDUP((O$1)/10,0)*10,[1]Hugst!$R$4:$W$4,0))))</f>
        <v>#REF!</v>
      </c>
      <c r="P267" s="168" t="e">
        <f ca="1">IF($C267-P$1&lt;År1,0,O266*(1-VLOOKUP($A267,[1]Hugst!$R$5:$W$9,MATCH(ROUNDUP((P$1)/10,0)*10,[1]Hugst!$R$4:$W$4,0))))</f>
        <v>#REF!</v>
      </c>
      <c r="Q267" s="168" t="e">
        <f ca="1">IF($C267-Q$1&lt;År1,0,P266*(1-VLOOKUP($A267,[1]Hugst!$R$5:$W$9,MATCH(ROUNDUP((Q$1)/10,0)*10,[1]Hugst!$R$4:$W$4,0))))</f>
        <v>#REF!</v>
      </c>
      <c r="R267" s="168" t="e">
        <f ca="1">IF($C267-R$1&lt;År1,0,Q266*(1-VLOOKUP($A267,[1]Hugst!$R$5:$W$9,MATCH(ROUNDUP((R$1)/10,0)*10,[1]Hugst!$R$4:$W$4,0))))</f>
        <v>#REF!</v>
      </c>
      <c r="S267" s="168" t="e">
        <f ca="1">IF($C267-S$1&lt;År1,0,R266*(1-VLOOKUP($A267,[1]Hugst!$R$5:$W$9,MATCH(ROUNDUP((S$1)/10,0)*10,[1]Hugst!$R$4:$W$4,0))))</f>
        <v>#REF!</v>
      </c>
      <c r="T267" s="168" t="e">
        <f ca="1">IF($C267-T$1&lt;År1,0,S266*(1-VLOOKUP($A267,[1]Hugst!$R$5:$W$9,MATCH(ROUNDUP((T$1)/10,0)*10,[1]Hugst!$R$4:$W$4,0))))</f>
        <v>#REF!</v>
      </c>
      <c r="U267" s="168" t="e">
        <f ca="1">IF($C267-U$1&lt;År1,0,T266*(1-VLOOKUP($A267,[1]Hugst!$R$5:$W$9,MATCH(ROUNDUP((U$1)/10,0)*10,[1]Hugst!$R$4:$W$4,0))))</f>
        <v>#REF!</v>
      </c>
      <c r="V267" s="168" t="e">
        <f ca="1">IF($C267-V$1&lt;År1,0,U266*(1-VLOOKUP($A267,[1]Hugst!$R$5:$W$9,MATCH(ROUNDUP((V$1)/10,0)*10,[1]Hugst!$R$4:$W$4,0))))</f>
        <v>#REF!</v>
      </c>
      <c r="W267" s="168" t="e">
        <f ca="1">IF($C267-W$1&lt;År1,0,V266*(1-VLOOKUP($A267,[1]Hugst!$R$5:$W$9,MATCH(ROUNDUP((W$1)/10,0)*10,[1]Hugst!$R$4:$W$4,0))))</f>
        <v>#REF!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8" t="e">
        <f t="shared" ca="1" si="6"/>
        <v>#REF!</v>
      </c>
      <c r="F268" s="168" t="e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#REF!</v>
      </c>
      <c r="G268" s="168" t="e">
        <f ca="1">IF($C268-G$1&lt;År1,0,F267*(1-VLOOKUP($A268,[1]Hugst!$R$5:$W$9,MATCH(ROUNDUP((G$1)/10,0)*10,[1]Hugst!$R$4:$W$4,0))))</f>
        <v>#REF!</v>
      </c>
      <c r="H268" s="168" t="e">
        <f ca="1">IF($C268-H$1&lt;År1,0,G267*(1-VLOOKUP($A268,[1]Hugst!$R$5:$W$9,MATCH(ROUNDUP((H$1)/10,0)*10,[1]Hugst!$R$4:$W$4,0))))</f>
        <v>#REF!</v>
      </c>
      <c r="I268" s="168" t="e">
        <f ca="1">IF($C268-I$1&lt;År1,0,H267*(1-VLOOKUP($A268,[1]Hugst!$R$5:$W$9,MATCH(ROUNDUP((I$1)/10,0)*10,[1]Hugst!$R$4:$W$4,0))))</f>
        <v>#REF!</v>
      </c>
      <c r="J268" s="168" t="e">
        <f ca="1">IF($C268-J$1&lt;År1,0,I267*(1-VLOOKUP($A268,[1]Hugst!$R$5:$W$9,MATCH(ROUNDUP((J$1)/10,0)*10,[1]Hugst!$R$4:$W$4,0))))</f>
        <v>#REF!</v>
      </c>
      <c r="K268" s="168" t="e">
        <f ca="1">IF($C268-K$1&lt;År1,0,J267*(1-VLOOKUP($A268,[1]Hugst!$R$5:$W$9,MATCH(ROUNDUP((K$1)/10,0)*10,[1]Hugst!$R$4:$W$4,0))))</f>
        <v>#REF!</v>
      </c>
      <c r="L268" s="168" t="e">
        <f ca="1">IF($C268-L$1&lt;År1,0,K267*(1-VLOOKUP($A268,[1]Hugst!$R$5:$W$9,MATCH(ROUNDUP((L$1)/10,0)*10,[1]Hugst!$R$4:$W$4,0))))</f>
        <v>#REF!</v>
      </c>
      <c r="M268" s="168" t="e">
        <f ca="1">IF($C268-M$1&lt;År1,0,L267*(1-VLOOKUP($A268,[1]Hugst!$R$5:$W$9,MATCH(ROUNDUP((M$1)/10,0)*10,[1]Hugst!$R$4:$W$4,0))))</f>
        <v>#REF!</v>
      </c>
      <c r="N268" s="168" t="e">
        <f ca="1">IF($C268-N$1&lt;År1,0,M267*(1-VLOOKUP($A268,[1]Hugst!$R$5:$W$9,MATCH(ROUNDUP((N$1)/10,0)*10,[1]Hugst!$R$4:$W$4,0))))</f>
        <v>#REF!</v>
      </c>
      <c r="O268" s="168" t="e">
        <f ca="1">IF($C268-O$1&lt;År1,0,N267*(1-VLOOKUP($A268,[1]Hugst!$R$5:$W$9,MATCH(ROUNDUP((O$1)/10,0)*10,[1]Hugst!$R$4:$W$4,0))))</f>
        <v>#REF!</v>
      </c>
      <c r="P268" s="168" t="e">
        <f ca="1">IF($C268-P$1&lt;År1,0,O267*(1-VLOOKUP($A268,[1]Hugst!$R$5:$W$9,MATCH(ROUNDUP((P$1)/10,0)*10,[1]Hugst!$R$4:$W$4,0))))</f>
        <v>#REF!</v>
      </c>
      <c r="Q268" s="168" t="e">
        <f ca="1">IF($C268-Q$1&lt;År1,0,P267*(1-VLOOKUP($A268,[1]Hugst!$R$5:$W$9,MATCH(ROUNDUP((Q$1)/10,0)*10,[1]Hugst!$R$4:$W$4,0))))</f>
        <v>#REF!</v>
      </c>
      <c r="R268" s="168" t="e">
        <f ca="1">IF($C268-R$1&lt;År1,0,Q267*(1-VLOOKUP($A268,[1]Hugst!$R$5:$W$9,MATCH(ROUNDUP((R$1)/10,0)*10,[1]Hugst!$R$4:$W$4,0))))</f>
        <v>#REF!</v>
      </c>
      <c r="S268" s="168" t="e">
        <f ca="1">IF($C268-S$1&lt;År1,0,R267*(1-VLOOKUP($A268,[1]Hugst!$R$5:$W$9,MATCH(ROUNDUP((S$1)/10,0)*10,[1]Hugst!$R$4:$W$4,0))))</f>
        <v>#REF!</v>
      </c>
      <c r="T268" s="168" t="e">
        <f ca="1">IF($C268-T$1&lt;År1,0,S267*(1-VLOOKUP($A268,[1]Hugst!$R$5:$W$9,MATCH(ROUNDUP((T$1)/10,0)*10,[1]Hugst!$R$4:$W$4,0))))</f>
        <v>#REF!</v>
      </c>
      <c r="U268" s="168" t="e">
        <f ca="1">IF($C268-U$1&lt;År1,0,T267*(1-VLOOKUP($A268,[1]Hugst!$R$5:$W$9,MATCH(ROUNDUP((U$1)/10,0)*10,[1]Hugst!$R$4:$W$4,0))))</f>
        <v>#REF!</v>
      </c>
      <c r="V268" s="168" t="e">
        <f ca="1">IF($C268-V$1&lt;År1,0,U267*(1-VLOOKUP($A268,[1]Hugst!$R$5:$W$9,MATCH(ROUNDUP((V$1)/10,0)*10,[1]Hugst!$R$4:$W$4,0))))</f>
        <v>#REF!</v>
      </c>
      <c r="W268" s="168" t="e">
        <f ca="1">IF($C268-W$1&lt;År1,0,V267*(1-VLOOKUP($A268,[1]Hugst!$R$5:$W$9,MATCH(ROUNDUP((W$1)/10,0)*10,[1]Hugst!$R$4:$W$4,0))))</f>
        <v>#REF!</v>
      </c>
      <c r="X268" s="168" t="e">
        <f ca="1">IF($C268-X$1&lt;År1,0,W267*(1-VLOOKUP($A268,[1]Hugst!$R$5:$W$9,MATCH(ROUNDUP((X$1)/10,0)*10,[1]Hugst!$R$4:$W$4,0))))</f>
        <v>#REF!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8" t="e">
        <f t="shared" ca="1" si="6"/>
        <v>#REF!</v>
      </c>
      <c r="F269" s="168" t="e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#REF!</v>
      </c>
      <c r="G269" s="168" t="e">
        <f ca="1">IF($C269-G$1&lt;År1,0,F268*(1-VLOOKUP($A269,[1]Hugst!$R$5:$W$9,MATCH(ROUNDUP((G$1)/10,0)*10,[1]Hugst!$R$4:$W$4,0))))</f>
        <v>#REF!</v>
      </c>
      <c r="H269" s="168" t="e">
        <f ca="1">IF($C269-H$1&lt;År1,0,G268*(1-VLOOKUP($A269,[1]Hugst!$R$5:$W$9,MATCH(ROUNDUP((H$1)/10,0)*10,[1]Hugst!$R$4:$W$4,0))))</f>
        <v>#REF!</v>
      </c>
      <c r="I269" s="168" t="e">
        <f ca="1">IF($C269-I$1&lt;År1,0,H268*(1-VLOOKUP($A269,[1]Hugst!$R$5:$W$9,MATCH(ROUNDUP((I$1)/10,0)*10,[1]Hugst!$R$4:$W$4,0))))</f>
        <v>#REF!</v>
      </c>
      <c r="J269" s="168" t="e">
        <f ca="1">IF($C269-J$1&lt;År1,0,I268*(1-VLOOKUP($A269,[1]Hugst!$R$5:$W$9,MATCH(ROUNDUP((J$1)/10,0)*10,[1]Hugst!$R$4:$W$4,0))))</f>
        <v>#REF!</v>
      </c>
      <c r="K269" s="168" t="e">
        <f ca="1">IF($C269-K$1&lt;År1,0,J268*(1-VLOOKUP($A269,[1]Hugst!$R$5:$W$9,MATCH(ROUNDUP((K$1)/10,0)*10,[1]Hugst!$R$4:$W$4,0))))</f>
        <v>#REF!</v>
      </c>
      <c r="L269" s="168" t="e">
        <f ca="1">IF($C269-L$1&lt;År1,0,K268*(1-VLOOKUP($A269,[1]Hugst!$R$5:$W$9,MATCH(ROUNDUP((L$1)/10,0)*10,[1]Hugst!$R$4:$W$4,0))))</f>
        <v>#REF!</v>
      </c>
      <c r="M269" s="168" t="e">
        <f ca="1">IF($C269-M$1&lt;År1,0,L268*(1-VLOOKUP($A269,[1]Hugst!$R$5:$W$9,MATCH(ROUNDUP((M$1)/10,0)*10,[1]Hugst!$R$4:$W$4,0))))</f>
        <v>#REF!</v>
      </c>
      <c r="N269" s="168" t="e">
        <f ca="1">IF($C269-N$1&lt;År1,0,M268*(1-VLOOKUP($A269,[1]Hugst!$R$5:$W$9,MATCH(ROUNDUP((N$1)/10,0)*10,[1]Hugst!$R$4:$W$4,0))))</f>
        <v>#REF!</v>
      </c>
      <c r="O269" s="168" t="e">
        <f ca="1">IF($C269-O$1&lt;År1,0,N268*(1-VLOOKUP($A269,[1]Hugst!$R$5:$W$9,MATCH(ROUNDUP((O$1)/10,0)*10,[1]Hugst!$R$4:$W$4,0))))</f>
        <v>#REF!</v>
      </c>
      <c r="P269" s="168" t="e">
        <f ca="1">IF($C269-P$1&lt;År1,0,O268*(1-VLOOKUP($A269,[1]Hugst!$R$5:$W$9,MATCH(ROUNDUP((P$1)/10,0)*10,[1]Hugst!$R$4:$W$4,0))))</f>
        <v>#REF!</v>
      </c>
      <c r="Q269" s="168" t="e">
        <f ca="1">IF($C269-Q$1&lt;År1,0,P268*(1-VLOOKUP($A269,[1]Hugst!$R$5:$W$9,MATCH(ROUNDUP((Q$1)/10,0)*10,[1]Hugst!$R$4:$W$4,0))))</f>
        <v>#REF!</v>
      </c>
      <c r="R269" s="168" t="e">
        <f ca="1">IF($C269-R$1&lt;År1,0,Q268*(1-VLOOKUP($A269,[1]Hugst!$R$5:$W$9,MATCH(ROUNDUP((R$1)/10,0)*10,[1]Hugst!$R$4:$W$4,0))))</f>
        <v>#REF!</v>
      </c>
      <c r="S269" s="168" t="e">
        <f ca="1">IF($C269-S$1&lt;År1,0,R268*(1-VLOOKUP($A269,[1]Hugst!$R$5:$W$9,MATCH(ROUNDUP((S$1)/10,0)*10,[1]Hugst!$R$4:$W$4,0))))</f>
        <v>#REF!</v>
      </c>
      <c r="T269" s="168" t="e">
        <f ca="1">IF($C269-T$1&lt;År1,0,S268*(1-VLOOKUP($A269,[1]Hugst!$R$5:$W$9,MATCH(ROUNDUP((T$1)/10,0)*10,[1]Hugst!$R$4:$W$4,0))))</f>
        <v>#REF!</v>
      </c>
      <c r="U269" s="168" t="e">
        <f ca="1">IF($C269-U$1&lt;År1,0,T268*(1-VLOOKUP($A269,[1]Hugst!$R$5:$W$9,MATCH(ROUNDUP((U$1)/10,0)*10,[1]Hugst!$R$4:$W$4,0))))</f>
        <v>#REF!</v>
      </c>
      <c r="V269" s="168" t="e">
        <f ca="1">IF($C269-V$1&lt;År1,0,U268*(1-VLOOKUP($A269,[1]Hugst!$R$5:$W$9,MATCH(ROUNDUP((V$1)/10,0)*10,[1]Hugst!$R$4:$W$4,0))))</f>
        <v>#REF!</v>
      </c>
      <c r="W269" s="168" t="e">
        <f ca="1">IF($C269-W$1&lt;År1,0,V268*(1-VLOOKUP($A269,[1]Hugst!$R$5:$W$9,MATCH(ROUNDUP((W$1)/10,0)*10,[1]Hugst!$R$4:$W$4,0))))</f>
        <v>#REF!</v>
      </c>
      <c r="X269" s="168" t="e">
        <f ca="1">IF($C269-X$1&lt;År1,0,W268*(1-VLOOKUP($A269,[1]Hugst!$R$5:$W$9,MATCH(ROUNDUP((X$1)/10,0)*10,[1]Hugst!$R$4:$W$4,0))))</f>
        <v>#REF!</v>
      </c>
      <c r="Y269" s="168" t="e">
        <f ca="1">IF($C269-Y$1&lt;År1,0,X268*(1-VLOOKUP($A269,[1]Hugst!$R$5:$W$9,MATCH(ROUNDUP((Y$1)/10,0)*10,[1]Hugst!$R$4:$W$4,0))))</f>
        <v>#REF!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8" t="e">
        <f t="shared" ca="1" si="6"/>
        <v>#REF!</v>
      </c>
      <c r="F270" s="168" t="e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#REF!</v>
      </c>
      <c r="G270" s="168" t="e">
        <f ca="1">IF($C270-G$1&lt;År1,0,F269*(1-VLOOKUP($A270,[1]Hugst!$R$5:$W$9,MATCH(ROUNDUP((G$1)/10,0)*10,[1]Hugst!$R$4:$W$4,0))))</f>
        <v>#REF!</v>
      </c>
      <c r="H270" s="168" t="e">
        <f ca="1">IF($C270-H$1&lt;År1,0,G269*(1-VLOOKUP($A270,[1]Hugst!$R$5:$W$9,MATCH(ROUNDUP((H$1)/10,0)*10,[1]Hugst!$R$4:$W$4,0))))</f>
        <v>#REF!</v>
      </c>
      <c r="I270" s="168" t="e">
        <f ca="1">IF($C270-I$1&lt;År1,0,H269*(1-VLOOKUP($A270,[1]Hugst!$R$5:$W$9,MATCH(ROUNDUP((I$1)/10,0)*10,[1]Hugst!$R$4:$W$4,0))))</f>
        <v>#REF!</v>
      </c>
      <c r="J270" s="168" t="e">
        <f ca="1">IF($C270-J$1&lt;År1,0,I269*(1-VLOOKUP($A270,[1]Hugst!$R$5:$W$9,MATCH(ROUNDUP((J$1)/10,0)*10,[1]Hugst!$R$4:$W$4,0))))</f>
        <v>#REF!</v>
      </c>
      <c r="K270" s="168" t="e">
        <f ca="1">IF($C270-K$1&lt;År1,0,J269*(1-VLOOKUP($A270,[1]Hugst!$R$5:$W$9,MATCH(ROUNDUP((K$1)/10,0)*10,[1]Hugst!$R$4:$W$4,0))))</f>
        <v>#REF!</v>
      </c>
      <c r="L270" s="168" t="e">
        <f ca="1">IF($C270-L$1&lt;År1,0,K269*(1-VLOOKUP($A270,[1]Hugst!$R$5:$W$9,MATCH(ROUNDUP((L$1)/10,0)*10,[1]Hugst!$R$4:$W$4,0))))</f>
        <v>#REF!</v>
      </c>
      <c r="M270" s="168" t="e">
        <f ca="1">IF($C270-M$1&lt;År1,0,L269*(1-VLOOKUP($A270,[1]Hugst!$R$5:$W$9,MATCH(ROUNDUP((M$1)/10,0)*10,[1]Hugst!$R$4:$W$4,0))))</f>
        <v>#REF!</v>
      </c>
      <c r="N270" s="168" t="e">
        <f ca="1">IF($C270-N$1&lt;År1,0,M269*(1-VLOOKUP($A270,[1]Hugst!$R$5:$W$9,MATCH(ROUNDUP((N$1)/10,0)*10,[1]Hugst!$R$4:$W$4,0))))</f>
        <v>#REF!</v>
      </c>
      <c r="O270" s="168" t="e">
        <f ca="1">IF($C270-O$1&lt;År1,0,N269*(1-VLOOKUP($A270,[1]Hugst!$R$5:$W$9,MATCH(ROUNDUP((O$1)/10,0)*10,[1]Hugst!$R$4:$W$4,0))))</f>
        <v>#REF!</v>
      </c>
      <c r="P270" s="168" t="e">
        <f ca="1">IF($C270-P$1&lt;År1,0,O269*(1-VLOOKUP($A270,[1]Hugst!$R$5:$W$9,MATCH(ROUNDUP((P$1)/10,0)*10,[1]Hugst!$R$4:$W$4,0))))</f>
        <v>#REF!</v>
      </c>
      <c r="Q270" s="168" t="e">
        <f ca="1">IF($C270-Q$1&lt;År1,0,P269*(1-VLOOKUP($A270,[1]Hugst!$R$5:$W$9,MATCH(ROUNDUP((Q$1)/10,0)*10,[1]Hugst!$R$4:$W$4,0))))</f>
        <v>#REF!</v>
      </c>
      <c r="R270" s="168" t="e">
        <f ca="1">IF($C270-R$1&lt;År1,0,Q269*(1-VLOOKUP($A270,[1]Hugst!$R$5:$W$9,MATCH(ROUNDUP((R$1)/10,0)*10,[1]Hugst!$R$4:$W$4,0))))</f>
        <v>#REF!</v>
      </c>
      <c r="S270" s="168" t="e">
        <f ca="1">IF($C270-S$1&lt;År1,0,R269*(1-VLOOKUP($A270,[1]Hugst!$R$5:$W$9,MATCH(ROUNDUP((S$1)/10,0)*10,[1]Hugst!$R$4:$W$4,0))))</f>
        <v>#REF!</v>
      </c>
      <c r="T270" s="168" t="e">
        <f ca="1">IF($C270-T$1&lt;År1,0,S269*(1-VLOOKUP($A270,[1]Hugst!$R$5:$W$9,MATCH(ROUNDUP((T$1)/10,0)*10,[1]Hugst!$R$4:$W$4,0))))</f>
        <v>#REF!</v>
      </c>
      <c r="U270" s="168" t="e">
        <f ca="1">IF($C270-U$1&lt;År1,0,T269*(1-VLOOKUP($A270,[1]Hugst!$R$5:$W$9,MATCH(ROUNDUP((U$1)/10,0)*10,[1]Hugst!$R$4:$W$4,0))))</f>
        <v>#REF!</v>
      </c>
      <c r="V270" s="168" t="e">
        <f ca="1">IF($C270-V$1&lt;År1,0,U269*(1-VLOOKUP($A270,[1]Hugst!$R$5:$W$9,MATCH(ROUNDUP((V$1)/10,0)*10,[1]Hugst!$R$4:$W$4,0))))</f>
        <v>#REF!</v>
      </c>
      <c r="W270" s="168" t="e">
        <f ca="1">IF($C270-W$1&lt;År1,0,V269*(1-VLOOKUP($A270,[1]Hugst!$R$5:$W$9,MATCH(ROUNDUP((W$1)/10,0)*10,[1]Hugst!$R$4:$W$4,0))))</f>
        <v>#REF!</v>
      </c>
      <c r="X270" s="168" t="e">
        <f ca="1">IF($C270-X$1&lt;År1,0,W269*(1-VLOOKUP($A270,[1]Hugst!$R$5:$W$9,MATCH(ROUNDUP((X$1)/10,0)*10,[1]Hugst!$R$4:$W$4,0))))</f>
        <v>#REF!</v>
      </c>
      <c r="Y270" s="168" t="e">
        <f ca="1">IF($C270-Y$1&lt;År1,0,X269*(1-VLOOKUP($A270,[1]Hugst!$R$5:$W$9,MATCH(ROUNDUP((Y$1)/10,0)*10,[1]Hugst!$R$4:$W$4,0))))</f>
        <v>#REF!</v>
      </c>
      <c r="Z270" s="168" t="e">
        <f ca="1">IF($C270-Z$1&lt;År1,0,Y269*(1-VLOOKUP($A270,[1]Hugst!$R$5:$W$9,MATCH(ROUNDUP((Z$1)/10,0)*10,[1]Hugst!$R$4:$W$4,0))))</f>
        <v>#REF!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8" t="e">
        <f t="shared" ca="1" si="6"/>
        <v>#REF!</v>
      </c>
      <c r="F271" s="168" t="e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#REF!</v>
      </c>
      <c r="G271" s="168" t="e">
        <f ca="1">IF($C271-G$1&lt;År1,0,F270*(1-VLOOKUP($A271,[1]Hugst!$R$5:$W$9,MATCH(ROUNDUP((G$1)/10,0)*10,[1]Hugst!$R$4:$W$4,0))))</f>
        <v>#REF!</v>
      </c>
      <c r="H271" s="168" t="e">
        <f ca="1">IF($C271-H$1&lt;År1,0,G270*(1-VLOOKUP($A271,[1]Hugst!$R$5:$W$9,MATCH(ROUNDUP((H$1)/10,0)*10,[1]Hugst!$R$4:$W$4,0))))</f>
        <v>#REF!</v>
      </c>
      <c r="I271" s="168" t="e">
        <f ca="1">IF($C271-I$1&lt;År1,0,H270*(1-VLOOKUP($A271,[1]Hugst!$R$5:$W$9,MATCH(ROUNDUP((I$1)/10,0)*10,[1]Hugst!$R$4:$W$4,0))))</f>
        <v>#REF!</v>
      </c>
      <c r="J271" s="168" t="e">
        <f ca="1">IF($C271-J$1&lt;År1,0,I270*(1-VLOOKUP($A271,[1]Hugst!$R$5:$W$9,MATCH(ROUNDUP((J$1)/10,0)*10,[1]Hugst!$R$4:$W$4,0))))</f>
        <v>#REF!</v>
      </c>
      <c r="K271" s="168" t="e">
        <f ca="1">IF($C271-K$1&lt;År1,0,J270*(1-VLOOKUP($A271,[1]Hugst!$R$5:$W$9,MATCH(ROUNDUP((K$1)/10,0)*10,[1]Hugst!$R$4:$W$4,0))))</f>
        <v>#REF!</v>
      </c>
      <c r="L271" s="168" t="e">
        <f ca="1">IF($C271-L$1&lt;År1,0,K270*(1-VLOOKUP($A271,[1]Hugst!$R$5:$W$9,MATCH(ROUNDUP((L$1)/10,0)*10,[1]Hugst!$R$4:$W$4,0))))</f>
        <v>#REF!</v>
      </c>
      <c r="M271" s="168" t="e">
        <f ca="1">IF($C271-M$1&lt;År1,0,L270*(1-VLOOKUP($A271,[1]Hugst!$R$5:$W$9,MATCH(ROUNDUP((M$1)/10,0)*10,[1]Hugst!$R$4:$W$4,0))))</f>
        <v>#REF!</v>
      </c>
      <c r="N271" s="168" t="e">
        <f ca="1">IF($C271-N$1&lt;År1,0,M270*(1-VLOOKUP($A271,[1]Hugst!$R$5:$W$9,MATCH(ROUNDUP((N$1)/10,0)*10,[1]Hugst!$R$4:$W$4,0))))</f>
        <v>#REF!</v>
      </c>
      <c r="O271" s="168" t="e">
        <f ca="1">IF($C271-O$1&lt;År1,0,N270*(1-VLOOKUP($A271,[1]Hugst!$R$5:$W$9,MATCH(ROUNDUP((O$1)/10,0)*10,[1]Hugst!$R$4:$W$4,0))))</f>
        <v>#REF!</v>
      </c>
      <c r="P271" s="168" t="e">
        <f ca="1">IF($C271-P$1&lt;År1,0,O270*(1-VLOOKUP($A271,[1]Hugst!$R$5:$W$9,MATCH(ROUNDUP((P$1)/10,0)*10,[1]Hugst!$R$4:$W$4,0))))</f>
        <v>#REF!</v>
      </c>
      <c r="Q271" s="168" t="e">
        <f ca="1">IF($C271-Q$1&lt;År1,0,P270*(1-VLOOKUP($A271,[1]Hugst!$R$5:$W$9,MATCH(ROUNDUP((Q$1)/10,0)*10,[1]Hugst!$R$4:$W$4,0))))</f>
        <v>#REF!</v>
      </c>
      <c r="R271" s="168" t="e">
        <f ca="1">IF($C271-R$1&lt;År1,0,Q270*(1-VLOOKUP($A271,[1]Hugst!$R$5:$W$9,MATCH(ROUNDUP((R$1)/10,0)*10,[1]Hugst!$R$4:$W$4,0))))</f>
        <v>#REF!</v>
      </c>
      <c r="S271" s="168" t="e">
        <f ca="1">IF($C271-S$1&lt;År1,0,R270*(1-VLOOKUP($A271,[1]Hugst!$R$5:$W$9,MATCH(ROUNDUP((S$1)/10,0)*10,[1]Hugst!$R$4:$W$4,0))))</f>
        <v>#REF!</v>
      </c>
      <c r="T271" s="168" t="e">
        <f ca="1">IF($C271-T$1&lt;År1,0,S270*(1-VLOOKUP($A271,[1]Hugst!$R$5:$W$9,MATCH(ROUNDUP((T$1)/10,0)*10,[1]Hugst!$R$4:$W$4,0))))</f>
        <v>#REF!</v>
      </c>
      <c r="U271" s="168" t="e">
        <f ca="1">IF($C271-U$1&lt;År1,0,T270*(1-VLOOKUP($A271,[1]Hugst!$R$5:$W$9,MATCH(ROUNDUP((U$1)/10,0)*10,[1]Hugst!$R$4:$W$4,0))))</f>
        <v>#REF!</v>
      </c>
      <c r="V271" s="168" t="e">
        <f ca="1">IF($C271-V$1&lt;År1,0,U270*(1-VLOOKUP($A271,[1]Hugst!$R$5:$W$9,MATCH(ROUNDUP((V$1)/10,0)*10,[1]Hugst!$R$4:$W$4,0))))</f>
        <v>#REF!</v>
      </c>
      <c r="W271" s="168" t="e">
        <f ca="1">IF($C271-W$1&lt;År1,0,V270*(1-VLOOKUP($A271,[1]Hugst!$R$5:$W$9,MATCH(ROUNDUP((W$1)/10,0)*10,[1]Hugst!$R$4:$W$4,0))))</f>
        <v>#REF!</v>
      </c>
      <c r="X271" s="168" t="e">
        <f ca="1">IF($C271-X$1&lt;År1,0,W270*(1-VLOOKUP($A271,[1]Hugst!$R$5:$W$9,MATCH(ROUNDUP((X$1)/10,0)*10,[1]Hugst!$R$4:$W$4,0))))</f>
        <v>#REF!</v>
      </c>
      <c r="Y271" s="168" t="e">
        <f ca="1">IF($C271-Y$1&lt;År1,0,X270*(1-VLOOKUP($A271,[1]Hugst!$R$5:$W$9,MATCH(ROUNDUP((Y$1)/10,0)*10,[1]Hugst!$R$4:$W$4,0))))</f>
        <v>#REF!</v>
      </c>
      <c r="Z271" s="168" t="e">
        <f ca="1">IF($C271-Z$1&lt;År1,0,Y270*(1-VLOOKUP($A271,[1]Hugst!$R$5:$W$9,MATCH(ROUNDUP((Z$1)/10,0)*10,[1]Hugst!$R$4:$W$4,0))))</f>
        <v>#REF!</v>
      </c>
      <c r="AA271" s="168" t="e">
        <f ca="1">IF($C271-AA$1&lt;År1,0,Z270*(1-VLOOKUP($A271,[1]Hugst!$R$5:$W$9,MATCH(ROUNDUP((AA$1)/10,0)*10,[1]Hugst!$R$4:$W$4,0))))</f>
        <v>#REF!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8" t="e">
        <f t="shared" ca="1" si="6"/>
        <v>#REF!</v>
      </c>
      <c r="F272" s="168" t="e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#REF!</v>
      </c>
      <c r="G272" s="168" t="e">
        <f ca="1">IF($C272-G$1&lt;År1,0,F271*(1-VLOOKUP($A272,[1]Hugst!$R$5:$W$9,MATCH(ROUNDUP((G$1)/10,0)*10,[1]Hugst!$R$4:$W$4,0))))</f>
        <v>#REF!</v>
      </c>
      <c r="H272" s="168" t="e">
        <f ca="1">IF($C272-H$1&lt;År1,0,G271*(1-VLOOKUP($A272,[1]Hugst!$R$5:$W$9,MATCH(ROUNDUP((H$1)/10,0)*10,[1]Hugst!$R$4:$W$4,0))))</f>
        <v>#REF!</v>
      </c>
      <c r="I272" s="168" t="e">
        <f ca="1">IF($C272-I$1&lt;År1,0,H271*(1-VLOOKUP($A272,[1]Hugst!$R$5:$W$9,MATCH(ROUNDUP((I$1)/10,0)*10,[1]Hugst!$R$4:$W$4,0))))</f>
        <v>#REF!</v>
      </c>
      <c r="J272" s="168" t="e">
        <f ca="1">IF($C272-J$1&lt;År1,0,I271*(1-VLOOKUP($A272,[1]Hugst!$R$5:$W$9,MATCH(ROUNDUP((J$1)/10,0)*10,[1]Hugst!$R$4:$W$4,0))))</f>
        <v>#REF!</v>
      </c>
      <c r="K272" s="168" t="e">
        <f ca="1">IF($C272-K$1&lt;År1,0,J271*(1-VLOOKUP($A272,[1]Hugst!$R$5:$W$9,MATCH(ROUNDUP((K$1)/10,0)*10,[1]Hugst!$R$4:$W$4,0))))</f>
        <v>#REF!</v>
      </c>
      <c r="L272" s="168" t="e">
        <f ca="1">IF($C272-L$1&lt;År1,0,K271*(1-VLOOKUP($A272,[1]Hugst!$R$5:$W$9,MATCH(ROUNDUP((L$1)/10,0)*10,[1]Hugst!$R$4:$W$4,0))))</f>
        <v>#REF!</v>
      </c>
      <c r="M272" s="168" t="e">
        <f ca="1">IF($C272-M$1&lt;År1,0,L271*(1-VLOOKUP($A272,[1]Hugst!$R$5:$W$9,MATCH(ROUNDUP((M$1)/10,0)*10,[1]Hugst!$R$4:$W$4,0))))</f>
        <v>#REF!</v>
      </c>
      <c r="N272" s="168" t="e">
        <f ca="1">IF($C272-N$1&lt;År1,0,M271*(1-VLOOKUP($A272,[1]Hugst!$R$5:$W$9,MATCH(ROUNDUP((N$1)/10,0)*10,[1]Hugst!$R$4:$W$4,0))))</f>
        <v>#REF!</v>
      </c>
      <c r="O272" s="168" t="e">
        <f ca="1">IF($C272-O$1&lt;År1,0,N271*(1-VLOOKUP($A272,[1]Hugst!$R$5:$W$9,MATCH(ROUNDUP((O$1)/10,0)*10,[1]Hugst!$R$4:$W$4,0))))</f>
        <v>#REF!</v>
      </c>
      <c r="P272" s="168" t="e">
        <f ca="1">IF($C272-P$1&lt;År1,0,O271*(1-VLOOKUP($A272,[1]Hugst!$R$5:$W$9,MATCH(ROUNDUP((P$1)/10,0)*10,[1]Hugst!$R$4:$W$4,0))))</f>
        <v>#REF!</v>
      </c>
      <c r="Q272" s="168" t="e">
        <f ca="1">IF($C272-Q$1&lt;År1,0,P271*(1-VLOOKUP($A272,[1]Hugst!$R$5:$W$9,MATCH(ROUNDUP((Q$1)/10,0)*10,[1]Hugst!$R$4:$W$4,0))))</f>
        <v>#REF!</v>
      </c>
      <c r="R272" s="168" t="e">
        <f ca="1">IF($C272-R$1&lt;År1,0,Q271*(1-VLOOKUP($A272,[1]Hugst!$R$5:$W$9,MATCH(ROUNDUP((R$1)/10,0)*10,[1]Hugst!$R$4:$W$4,0))))</f>
        <v>#REF!</v>
      </c>
      <c r="S272" s="168" t="e">
        <f ca="1">IF($C272-S$1&lt;År1,0,R271*(1-VLOOKUP($A272,[1]Hugst!$R$5:$W$9,MATCH(ROUNDUP((S$1)/10,0)*10,[1]Hugst!$R$4:$W$4,0))))</f>
        <v>#REF!</v>
      </c>
      <c r="T272" s="168" t="e">
        <f ca="1">IF($C272-T$1&lt;År1,0,S271*(1-VLOOKUP($A272,[1]Hugst!$R$5:$W$9,MATCH(ROUNDUP((T$1)/10,0)*10,[1]Hugst!$R$4:$W$4,0))))</f>
        <v>#REF!</v>
      </c>
      <c r="U272" s="168" t="e">
        <f ca="1">IF($C272-U$1&lt;År1,0,T271*(1-VLOOKUP($A272,[1]Hugst!$R$5:$W$9,MATCH(ROUNDUP((U$1)/10,0)*10,[1]Hugst!$R$4:$W$4,0))))</f>
        <v>#REF!</v>
      </c>
      <c r="V272" s="168" t="e">
        <f ca="1">IF($C272-V$1&lt;År1,0,U271*(1-VLOOKUP($A272,[1]Hugst!$R$5:$W$9,MATCH(ROUNDUP((V$1)/10,0)*10,[1]Hugst!$R$4:$W$4,0))))</f>
        <v>#REF!</v>
      </c>
      <c r="W272" s="168" t="e">
        <f ca="1">IF($C272-W$1&lt;År1,0,V271*(1-VLOOKUP($A272,[1]Hugst!$R$5:$W$9,MATCH(ROUNDUP((W$1)/10,0)*10,[1]Hugst!$R$4:$W$4,0))))</f>
        <v>#REF!</v>
      </c>
      <c r="X272" s="168" t="e">
        <f ca="1">IF($C272-X$1&lt;År1,0,W271*(1-VLOOKUP($A272,[1]Hugst!$R$5:$W$9,MATCH(ROUNDUP((X$1)/10,0)*10,[1]Hugst!$R$4:$W$4,0))))</f>
        <v>#REF!</v>
      </c>
      <c r="Y272" s="168" t="e">
        <f ca="1">IF($C272-Y$1&lt;År1,0,X271*(1-VLOOKUP($A272,[1]Hugst!$R$5:$W$9,MATCH(ROUNDUP((Y$1)/10,0)*10,[1]Hugst!$R$4:$W$4,0))))</f>
        <v>#REF!</v>
      </c>
      <c r="Z272" s="168" t="e">
        <f ca="1">IF($C272-Z$1&lt;År1,0,Y271*(1-VLOOKUP($A272,[1]Hugst!$R$5:$W$9,MATCH(ROUNDUP((Z$1)/10,0)*10,[1]Hugst!$R$4:$W$4,0))))</f>
        <v>#REF!</v>
      </c>
      <c r="AA272" s="168" t="e">
        <f ca="1">IF($C272-AA$1&lt;År1,0,Z271*(1-VLOOKUP($A272,[1]Hugst!$R$5:$W$9,MATCH(ROUNDUP((AA$1)/10,0)*10,[1]Hugst!$R$4:$W$4,0))))</f>
        <v>#REF!</v>
      </c>
      <c r="AB272" s="168" t="e">
        <f ca="1">IF($C272-AB$1&lt;År1,0,AA271*(1-VLOOKUP($A272,[1]Hugst!$R$5:$W$9,MATCH(ROUNDUP((AB$1)/10,0)*10,[1]Hugst!$R$4:$W$4,0))))</f>
        <v>#REF!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8" t="e">
        <f t="shared" ca="1" si="6"/>
        <v>#REF!</v>
      </c>
      <c r="F273" s="168" t="e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#REF!</v>
      </c>
      <c r="G273" s="168" t="e">
        <f ca="1">IF($C273-G$1&lt;År1,0,F272*(1-VLOOKUP($A273,[1]Hugst!$R$5:$W$9,MATCH(ROUNDUP((G$1)/10,0)*10,[1]Hugst!$R$4:$W$4,0))))</f>
        <v>#REF!</v>
      </c>
      <c r="H273" s="168" t="e">
        <f ca="1">IF($C273-H$1&lt;År1,0,G272*(1-VLOOKUP($A273,[1]Hugst!$R$5:$W$9,MATCH(ROUNDUP((H$1)/10,0)*10,[1]Hugst!$R$4:$W$4,0))))</f>
        <v>#REF!</v>
      </c>
      <c r="I273" s="168" t="e">
        <f ca="1">IF($C273-I$1&lt;År1,0,H272*(1-VLOOKUP($A273,[1]Hugst!$R$5:$W$9,MATCH(ROUNDUP((I$1)/10,0)*10,[1]Hugst!$R$4:$W$4,0))))</f>
        <v>#REF!</v>
      </c>
      <c r="J273" s="168" t="e">
        <f ca="1">IF($C273-J$1&lt;År1,0,I272*(1-VLOOKUP($A273,[1]Hugst!$R$5:$W$9,MATCH(ROUNDUP((J$1)/10,0)*10,[1]Hugst!$R$4:$W$4,0))))</f>
        <v>#REF!</v>
      </c>
      <c r="K273" s="168" t="e">
        <f ca="1">IF($C273-K$1&lt;År1,0,J272*(1-VLOOKUP($A273,[1]Hugst!$R$5:$W$9,MATCH(ROUNDUP((K$1)/10,0)*10,[1]Hugst!$R$4:$W$4,0))))</f>
        <v>#REF!</v>
      </c>
      <c r="L273" s="168" t="e">
        <f ca="1">IF($C273-L$1&lt;År1,0,K272*(1-VLOOKUP($A273,[1]Hugst!$R$5:$W$9,MATCH(ROUNDUP((L$1)/10,0)*10,[1]Hugst!$R$4:$W$4,0))))</f>
        <v>#REF!</v>
      </c>
      <c r="M273" s="168" t="e">
        <f ca="1">IF($C273-M$1&lt;År1,0,L272*(1-VLOOKUP($A273,[1]Hugst!$R$5:$W$9,MATCH(ROUNDUP((M$1)/10,0)*10,[1]Hugst!$R$4:$W$4,0))))</f>
        <v>#REF!</v>
      </c>
      <c r="N273" s="168" t="e">
        <f ca="1">IF($C273-N$1&lt;År1,0,M272*(1-VLOOKUP($A273,[1]Hugst!$R$5:$W$9,MATCH(ROUNDUP((N$1)/10,0)*10,[1]Hugst!$R$4:$W$4,0))))</f>
        <v>#REF!</v>
      </c>
      <c r="O273" s="168" t="e">
        <f ca="1">IF($C273-O$1&lt;År1,0,N272*(1-VLOOKUP($A273,[1]Hugst!$R$5:$W$9,MATCH(ROUNDUP((O$1)/10,0)*10,[1]Hugst!$R$4:$W$4,0))))</f>
        <v>#REF!</v>
      </c>
      <c r="P273" s="168" t="e">
        <f ca="1">IF($C273-P$1&lt;År1,0,O272*(1-VLOOKUP($A273,[1]Hugst!$R$5:$W$9,MATCH(ROUNDUP((P$1)/10,0)*10,[1]Hugst!$R$4:$W$4,0))))</f>
        <v>#REF!</v>
      </c>
      <c r="Q273" s="168" t="e">
        <f ca="1">IF($C273-Q$1&lt;År1,0,P272*(1-VLOOKUP($A273,[1]Hugst!$R$5:$W$9,MATCH(ROUNDUP((Q$1)/10,0)*10,[1]Hugst!$R$4:$W$4,0))))</f>
        <v>#REF!</v>
      </c>
      <c r="R273" s="168" t="e">
        <f ca="1">IF($C273-R$1&lt;År1,0,Q272*(1-VLOOKUP($A273,[1]Hugst!$R$5:$W$9,MATCH(ROUNDUP((R$1)/10,0)*10,[1]Hugst!$R$4:$W$4,0))))</f>
        <v>#REF!</v>
      </c>
      <c r="S273" s="168" t="e">
        <f ca="1">IF($C273-S$1&lt;År1,0,R272*(1-VLOOKUP($A273,[1]Hugst!$R$5:$W$9,MATCH(ROUNDUP((S$1)/10,0)*10,[1]Hugst!$R$4:$W$4,0))))</f>
        <v>#REF!</v>
      </c>
      <c r="T273" s="168" t="e">
        <f ca="1">IF($C273-T$1&lt;År1,0,S272*(1-VLOOKUP($A273,[1]Hugst!$R$5:$W$9,MATCH(ROUNDUP((T$1)/10,0)*10,[1]Hugst!$R$4:$W$4,0))))</f>
        <v>#REF!</v>
      </c>
      <c r="U273" s="168" t="e">
        <f ca="1">IF($C273-U$1&lt;År1,0,T272*(1-VLOOKUP($A273,[1]Hugst!$R$5:$W$9,MATCH(ROUNDUP((U$1)/10,0)*10,[1]Hugst!$R$4:$W$4,0))))</f>
        <v>#REF!</v>
      </c>
      <c r="V273" s="168" t="e">
        <f ca="1">IF($C273-V$1&lt;År1,0,U272*(1-VLOOKUP($A273,[1]Hugst!$R$5:$W$9,MATCH(ROUNDUP((V$1)/10,0)*10,[1]Hugst!$R$4:$W$4,0))))</f>
        <v>#REF!</v>
      </c>
      <c r="W273" s="168" t="e">
        <f ca="1">IF($C273-W$1&lt;År1,0,V272*(1-VLOOKUP($A273,[1]Hugst!$R$5:$W$9,MATCH(ROUNDUP((W$1)/10,0)*10,[1]Hugst!$R$4:$W$4,0))))</f>
        <v>#REF!</v>
      </c>
      <c r="X273" s="168" t="e">
        <f ca="1">IF($C273-X$1&lt;År1,0,W272*(1-VLOOKUP($A273,[1]Hugst!$R$5:$W$9,MATCH(ROUNDUP((X$1)/10,0)*10,[1]Hugst!$R$4:$W$4,0))))</f>
        <v>#REF!</v>
      </c>
      <c r="Y273" s="168" t="e">
        <f ca="1">IF($C273-Y$1&lt;År1,0,X272*(1-VLOOKUP($A273,[1]Hugst!$R$5:$W$9,MATCH(ROUNDUP((Y$1)/10,0)*10,[1]Hugst!$R$4:$W$4,0))))</f>
        <v>#REF!</v>
      </c>
      <c r="Z273" s="168" t="e">
        <f ca="1">IF($C273-Z$1&lt;År1,0,Y272*(1-VLOOKUP($A273,[1]Hugst!$R$5:$W$9,MATCH(ROUNDUP((Z$1)/10,0)*10,[1]Hugst!$R$4:$W$4,0))))</f>
        <v>#REF!</v>
      </c>
      <c r="AA273" s="168" t="e">
        <f ca="1">IF($C273-AA$1&lt;År1,0,Z272*(1-VLOOKUP($A273,[1]Hugst!$R$5:$W$9,MATCH(ROUNDUP((AA$1)/10,0)*10,[1]Hugst!$R$4:$W$4,0))))</f>
        <v>#REF!</v>
      </c>
      <c r="AB273" s="168" t="e">
        <f ca="1">IF($C273-AB$1&lt;År1,0,AA272*(1-VLOOKUP($A273,[1]Hugst!$R$5:$W$9,MATCH(ROUNDUP((AB$1)/10,0)*10,[1]Hugst!$R$4:$W$4,0))))</f>
        <v>#REF!</v>
      </c>
      <c r="AC273" s="168" t="e">
        <f ca="1">IF($C273-AC$1&lt;År1,0,AB272*(1-VLOOKUP($A273,[1]Hugst!$R$5:$W$9,MATCH(ROUNDUP((AC$1)/10,0)*10,[1]Hugst!$R$4:$W$4,0))))</f>
        <v>#REF!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8" t="e">
        <f t="shared" ca="1" si="6"/>
        <v>#REF!</v>
      </c>
      <c r="F274" s="168" t="e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#REF!</v>
      </c>
      <c r="G274" s="168" t="e">
        <f ca="1">IF($C274-G$1&lt;År1,0,F273*(1-VLOOKUP($A274,[1]Hugst!$R$5:$W$9,MATCH(ROUNDUP((G$1)/10,0)*10,[1]Hugst!$R$4:$W$4,0))))</f>
        <v>#REF!</v>
      </c>
      <c r="H274" s="168" t="e">
        <f ca="1">IF($C274-H$1&lt;År1,0,G273*(1-VLOOKUP($A274,[1]Hugst!$R$5:$W$9,MATCH(ROUNDUP((H$1)/10,0)*10,[1]Hugst!$R$4:$W$4,0))))</f>
        <v>#REF!</v>
      </c>
      <c r="I274" s="168" t="e">
        <f ca="1">IF($C274-I$1&lt;År1,0,H273*(1-VLOOKUP($A274,[1]Hugst!$R$5:$W$9,MATCH(ROUNDUP((I$1)/10,0)*10,[1]Hugst!$R$4:$W$4,0))))</f>
        <v>#REF!</v>
      </c>
      <c r="J274" s="168" t="e">
        <f ca="1">IF($C274-J$1&lt;År1,0,I273*(1-VLOOKUP($A274,[1]Hugst!$R$5:$W$9,MATCH(ROUNDUP((J$1)/10,0)*10,[1]Hugst!$R$4:$W$4,0))))</f>
        <v>#REF!</v>
      </c>
      <c r="K274" s="168" t="e">
        <f ca="1">IF($C274-K$1&lt;År1,0,J273*(1-VLOOKUP($A274,[1]Hugst!$R$5:$W$9,MATCH(ROUNDUP((K$1)/10,0)*10,[1]Hugst!$R$4:$W$4,0))))</f>
        <v>#REF!</v>
      </c>
      <c r="L274" s="168" t="e">
        <f ca="1">IF($C274-L$1&lt;År1,0,K273*(1-VLOOKUP($A274,[1]Hugst!$R$5:$W$9,MATCH(ROUNDUP((L$1)/10,0)*10,[1]Hugst!$R$4:$W$4,0))))</f>
        <v>#REF!</v>
      </c>
      <c r="M274" s="168" t="e">
        <f ca="1">IF($C274-M$1&lt;År1,0,L273*(1-VLOOKUP($A274,[1]Hugst!$R$5:$W$9,MATCH(ROUNDUP((M$1)/10,0)*10,[1]Hugst!$R$4:$W$4,0))))</f>
        <v>#REF!</v>
      </c>
      <c r="N274" s="168" t="e">
        <f ca="1">IF($C274-N$1&lt;År1,0,M273*(1-VLOOKUP($A274,[1]Hugst!$R$5:$W$9,MATCH(ROUNDUP((N$1)/10,0)*10,[1]Hugst!$R$4:$W$4,0))))</f>
        <v>#REF!</v>
      </c>
      <c r="O274" s="168" t="e">
        <f ca="1">IF($C274-O$1&lt;År1,0,N273*(1-VLOOKUP($A274,[1]Hugst!$R$5:$W$9,MATCH(ROUNDUP((O$1)/10,0)*10,[1]Hugst!$R$4:$W$4,0))))</f>
        <v>#REF!</v>
      </c>
      <c r="P274" s="168" t="e">
        <f ca="1">IF($C274-P$1&lt;År1,0,O273*(1-VLOOKUP($A274,[1]Hugst!$R$5:$W$9,MATCH(ROUNDUP((P$1)/10,0)*10,[1]Hugst!$R$4:$W$4,0))))</f>
        <v>#REF!</v>
      </c>
      <c r="Q274" s="168" t="e">
        <f ca="1">IF($C274-Q$1&lt;År1,0,P273*(1-VLOOKUP($A274,[1]Hugst!$R$5:$W$9,MATCH(ROUNDUP((Q$1)/10,0)*10,[1]Hugst!$R$4:$W$4,0))))</f>
        <v>#REF!</v>
      </c>
      <c r="R274" s="168" t="e">
        <f ca="1">IF($C274-R$1&lt;År1,0,Q273*(1-VLOOKUP($A274,[1]Hugst!$R$5:$W$9,MATCH(ROUNDUP((R$1)/10,0)*10,[1]Hugst!$R$4:$W$4,0))))</f>
        <v>#REF!</v>
      </c>
      <c r="S274" s="168" t="e">
        <f ca="1">IF($C274-S$1&lt;År1,0,R273*(1-VLOOKUP($A274,[1]Hugst!$R$5:$W$9,MATCH(ROUNDUP((S$1)/10,0)*10,[1]Hugst!$R$4:$W$4,0))))</f>
        <v>#REF!</v>
      </c>
      <c r="T274" s="168" t="e">
        <f ca="1">IF($C274-T$1&lt;År1,0,S273*(1-VLOOKUP($A274,[1]Hugst!$R$5:$W$9,MATCH(ROUNDUP((T$1)/10,0)*10,[1]Hugst!$R$4:$W$4,0))))</f>
        <v>#REF!</v>
      </c>
      <c r="U274" s="168" t="e">
        <f ca="1">IF($C274-U$1&lt;År1,0,T273*(1-VLOOKUP($A274,[1]Hugst!$R$5:$W$9,MATCH(ROUNDUP((U$1)/10,0)*10,[1]Hugst!$R$4:$W$4,0))))</f>
        <v>#REF!</v>
      </c>
      <c r="V274" s="168" t="e">
        <f ca="1">IF($C274-V$1&lt;År1,0,U273*(1-VLOOKUP($A274,[1]Hugst!$R$5:$W$9,MATCH(ROUNDUP((V$1)/10,0)*10,[1]Hugst!$R$4:$W$4,0))))</f>
        <v>#REF!</v>
      </c>
      <c r="W274" s="168" t="e">
        <f ca="1">IF($C274-W$1&lt;År1,0,V273*(1-VLOOKUP($A274,[1]Hugst!$R$5:$W$9,MATCH(ROUNDUP((W$1)/10,0)*10,[1]Hugst!$R$4:$W$4,0))))</f>
        <v>#REF!</v>
      </c>
      <c r="X274" s="168" t="e">
        <f ca="1">IF($C274-X$1&lt;År1,0,W273*(1-VLOOKUP($A274,[1]Hugst!$R$5:$W$9,MATCH(ROUNDUP((X$1)/10,0)*10,[1]Hugst!$R$4:$W$4,0))))</f>
        <v>#REF!</v>
      </c>
      <c r="Y274" s="168" t="e">
        <f ca="1">IF($C274-Y$1&lt;År1,0,X273*(1-VLOOKUP($A274,[1]Hugst!$R$5:$W$9,MATCH(ROUNDUP((Y$1)/10,0)*10,[1]Hugst!$R$4:$W$4,0))))</f>
        <v>#REF!</v>
      </c>
      <c r="Z274" s="168" t="e">
        <f ca="1">IF($C274-Z$1&lt;År1,0,Y273*(1-VLOOKUP($A274,[1]Hugst!$R$5:$W$9,MATCH(ROUNDUP((Z$1)/10,0)*10,[1]Hugst!$R$4:$W$4,0))))</f>
        <v>#REF!</v>
      </c>
      <c r="AA274" s="168" t="e">
        <f ca="1">IF($C274-AA$1&lt;År1,0,Z273*(1-VLOOKUP($A274,[1]Hugst!$R$5:$W$9,MATCH(ROUNDUP((AA$1)/10,0)*10,[1]Hugst!$R$4:$W$4,0))))</f>
        <v>#REF!</v>
      </c>
      <c r="AB274" s="168" t="e">
        <f ca="1">IF($C274-AB$1&lt;År1,0,AA273*(1-VLOOKUP($A274,[1]Hugst!$R$5:$W$9,MATCH(ROUNDUP((AB$1)/10,0)*10,[1]Hugst!$R$4:$W$4,0))))</f>
        <v>#REF!</v>
      </c>
      <c r="AC274" s="168" t="e">
        <f ca="1">IF($C274-AC$1&lt;År1,0,AB273*(1-VLOOKUP($A274,[1]Hugst!$R$5:$W$9,MATCH(ROUNDUP((AC$1)/10,0)*10,[1]Hugst!$R$4:$W$4,0))))</f>
        <v>#REF!</v>
      </c>
      <c r="AD274" s="168" t="e">
        <f ca="1">IF($C274-AD$1&lt;År1,0,AC273*(1-VLOOKUP($A274,[1]Hugst!$R$5:$W$9,MATCH(ROUNDUP((AD$1)/10,0)*10,[1]Hugst!$R$4:$W$4,0))))</f>
        <v>#REF!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8" t="e">
        <f t="shared" ca="1" si="6"/>
        <v>#REF!</v>
      </c>
      <c r="F275" s="168" t="e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#REF!</v>
      </c>
      <c r="G275" s="168" t="e">
        <f ca="1">IF($C275-G$1&lt;År1,0,F274*(1-VLOOKUP($A275,[1]Hugst!$R$5:$W$9,MATCH(ROUNDUP((G$1)/10,0)*10,[1]Hugst!$R$4:$W$4,0))))</f>
        <v>#REF!</v>
      </c>
      <c r="H275" s="168" t="e">
        <f ca="1">IF($C275-H$1&lt;År1,0,G274*(1-VLOOKUP($A275,[1]Hugst!$R$5:$W$9,MATCH(ROUNDUP((H$1)/10,0)*10,[1]Hugst!$R$4:$W$4,0))))</f>
        <v>#REF!</v>
      </c>
      <c r="I275" s="168" t="e">
        <f ca="1">IF($C275-I$1&lt;År1,0,H274*(1-VLOOKUP($A275,[1]Hugst!$R$5:$W$9,MATCH(ROUNDUP((I$1)/10,0)*10,[1]Hugst!$R$4:$W$4,0))))</f>
        <v>#REF!</v>
      </c>
      <c r="J275" s="168" t="e">
        <f ca="1">IF($C275-J$1&lt;År1,0,I274*(1-VLOOKUP($A275,[1]Hugst!$R$5:$W$9,MATCH(ROUNDUP((J$1)/10,0)*10,[1]Hugst!$R$4:$W$4,0))))</f>
        <v>#REF!</v>
      </c>
      <c r="K275" s="168" t="e">
        <f ca="1">IF($C275-K$1&lt;År1,0,J274*(1-VLOOKUP($A275,[1]Hugst!$R$5:$W$9,MATCH(ROUNDUP((K$1)/10,0)*10,[1]Hugst!$R$4:$W$4,0))))</f>
        <v>#REF!</v>
      </c>
      <c r="L275" s="168" t="e">
        <f ca="1">IF($C275-L$1&lt;År1,0,K274*(1-VLOOKUP($A275,[1]Hugst!$R$5:$W$9,MATCH(ROUNDUP((L$1)/10,0)*10,[1]Hugst!$R$4:$W$4,0))))</f>
        <v>#REF!</v>
      </c>
      <c r="M275" s="168" t="e">
        <f ca="1">IF($C275-M$1&lt;År1,0,L274*(1-VLOOKUP($A275,[1]Hugst!$R$5:$W$9,MATCH(ROUNDUP((M$1)/10,0)*10,[1]Hugst!$R$4:$W$4,0))))</f>
        <v>#REF!</v>
      </c>
      <c r="N275" s="168" t="e">
        <f ca="1">IF($C275-N$1&lt;År1,0,M274*(1-VLOOKUP($A275,[1]Hugst!$R$5:$W$9,MATCH(ROUNDUP((N$1)/10,0)*10,[1]Hugst!$R$4:$W$4,0))))</f>
        <v>#REF!</v>
      </c>
      <c r="O275" s="168" t="e">
        <f ca="1">IF($C275-O$1&lt;År1,0,N274*(1-VLOOKUP($A275,[1]Hugst!$R$5:$W$9,MATCH(ROUNDUP((O$1)/10,0)*10,[1]Hugst!$R$4:$W$4,0))))</f>
        <v>#REF!</v>
      </c>
      <c r="P275" s="168" t="e">
        <f ca="1">IF($C275-P$1&lt;År1,0,O274*(1-VLOOKUP($A275,[1]Hugst!$R$5:$W$9,MATCH(ROUNDUP((P$1)/10,0)*10,[1]Hugst!$R$4:$W$4,0))))</f>
        <v>#REF!</v>
      </c>
      <c r="Q275" s="168" t="e">
        <f ca="1">IF($C275-Q$1&lt;År1,0,P274*(1-VLOOKUP($A275,[1]Hugst!$R$5:$W$9,MATCH(ROUNDUP((Q$1)/10,0)*10,[1]Hugst!$R$4:$W$4,0))))</f>
        <v>#REF!</v>
      </c>
      <c r="R275" s="168" t="e">
        <f ca="1">IF($C275-R$1&lt;År1,0,Q274*(1-VLOOKUP($A275,[1]Hugst!$R$5:$W$9,MATCH(ROUNDUP((R$1)/10,0)*10,[1]Hugst!$R$4:$W$4,0))))</f>
        <v>#REF!</v>
      </c>
      <c r="S275" s="168" t="e">
        <f ca="1">IF($C275-S$1&lt;År1,0,R274*(1-VLOOKUP($A275,[1]Hugst!$R$5:$W$9,MATCH(ROUNDUP((S$1)/10,0)*10,[1]Hugst!$R$4:$W$4,0))))</f>
        <v>#REF!</v>
      </c>
      <c r="T275" s="168" t="e">
        <f ca="1">IF($C275-T$1&lt;År1,0,S274*(1-VLOOKUP($A275,[1]Hugst!$R$5:$W$9,MATCH(ROUNDUP((T$1)/10,0)*10,[1]Hugst!$R$4:$W$4,0))))</f>
        <v>#REF!</v>
      </c>
      <c r="U275" s="168" t="e">
        <f ca="1">IF($C275-U$1&lt;År1,0,T274*(1-VLOOKUP($A275,[1]Hugst!$R$5:$W$9,MATCH(ROUNDUP((U$1)/10,0)*10,[1]Hugst!$R$4:$W$4,0))))</f>
        <v>#REF!</v>
      </c>
      <c r="V275" s="168" t="e">
        <f ca="1">IF($C275-V$1&lt;År1,0,U274*(1-VLOOKUP($A275,[1]Hugst!$R$5:$W$9,MATCH(ROUNDUP((V$1)/10,0)*10,[1]Hugst!$R$4:$W$4,0))))</f>
        <v>#REF!</v>
      </c>
      <c r="W275" s="168" t="e">
        <f ca="1">IF($C275-W$1&lt;År1,0,V274*(1-VLOOKUP($A275,[1]Hugst!$R$5:$W$9,MATCH(ROUNDUP((W$1)/10,0)*10,[1]Hugst!$R$4:$W$4,0))))</f>
        <v>#REF!</v>
      </c>
      <c r="X275" s="168" t="e">
        <f ca="1">IF($C275-X$1&lt;År1,0,W274*(1-VLOOKUP($A275,[1]Hugst!$R$5:$W$9,MATCH(ROUNDUP((X$1)/10,0)*10,[1]Hugst!$R$4:$W$4,0))))</f>
        <v>#REF!</v>
      </c>
      <c r="Y275" s="168" t="e">
        <f ca="1">IF($C275-Y$1&lt;År1,0,X274*(1-VLOOKUP($A275,[1]Hugst!$R$5:$W$9,MATCH(ROUNDUP((Y$1)/10,0)*10,[1]Hugst!$R$4:$W$4,0))))</f>
        <v>#REF!</v>
      </c>
      <c r="Z275" s="168" t="e">
        <f ca="1">IF($C275-Z$1&lt;År1,0,Y274*(1-VLOOKUP($A275,[1]Hugst!$R$5:$W$9,MATCH(ROUNDUP((Z$1)/10,0)*10,[1]Hugst!$R$4:$W$4,0))))</f>
        <v>#REF!</v>
      </c>
      <c r="AA275" s="168" t="e">
        <f ca="1">IF($C275-AA$1&lt;År1,0,Z274*(1-VLOOKUP($A275,[1]Hugst!$R$5:$W$9,MATCH(ROUNDUP((AA$1)/10,0)*10,[1]Hugst!$R$4:$W$4,0))))</f>
        <v>#REF!</v>
      </c>
      <c r="AB275" s="168" t="e">
        <f ca="1">IF($C275-AB$1&lt;År1,0,AA274*(1-VLOOKUP($A275,[1]Hugst!$R$5:$W$9,MATCH(ROUNDUP((AB$1)/10,0)*10,[1]Hugst!$R$4:$W$4,0))))</f>
        <v>#REF!</v>
      </c>
      <c r="AC275" s="168" t="e">
        <f ca="1">IF($C275-AC$1&lt;År1,0,AB274*(1-VLOOKUP($A275,[1]Hugst!$R$5:$W$9,MATCH(ROUNDUP((AC$1)/10,0)*10,[1]Hugst!$R$4:$W$4,0))))</f>
        <v>#REF!</v>
      </c>
      <c r="AD275" s="168" t="e">
        <f ca="1">IF($C275-AD$1&lt;År1,0,AC274*(1-VLOOKUP($A275,[1]Hugst!$R$5:$W$9,MATCH(ROUNDUP((AD$1)/10,0)*10,[1]Hugst!$R$4:$W$4,0))))</f>
        <v>#REF!</v>
      </c>
      <c r="AE275" s="168" t="e">
        <f ca="1">IF($C275-AE$1&lt;År1,0,AD274*(1-VLOOKUP($A275,[1]Hugst!$R$5:$W$9,MATCH(ROUNDUP((AE$1)/10,0)*10,[1]Hugst!$R$4:$W$4,0))))</f>
        <v>#REF!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8" t="e">
        <f t="shared" ca="1" si="6"/>
        <v>#REF!</v>
      </c>
      <c r="F276" s="168" t="e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#REF!</v>
      </c>
      <c r="G276" s="168" t="e">
        <f ca="1">IF($C276-G$1&lt;År1,0,F275*(1-VLOOKUP($A276,[1]Hugst!$R$5:$W$9,MATCH(ROUNDUP((G$1)/10,0)*10,[1]Hugst!$R$4:$W$4,0))))</f>
        <v>#REF!</v>
      </c>
      <c r="H276" s="168" t="e">
        <f ca="1">IF($C276-H$1&lt;År1,0,G275*(1-VLOOKUP($A276,[1]Hugst!$R$5:$W$9,MATCH(ROUNDUP((H$1)/10,0)*10,[1]Hugst!$R$4:$W$4,0))))</f>
        <v>#REF!</v>
      </c>
      <c r="I276" s="168" t="e">
        <f ca="1">IF($C276-I$1&lt;År1,0,H275*(1-VLOOKUP($A276,[1]Hugst!$R$5:$W$9,MATCH(ROUNDUP((I$1)/10,0)*10,[1]Hugst!$R$4:$W$4,0))))</f>
        <v>#REF!</v>
      </c>
      <c r="J276" s="168" t="e">
        <f ca="1">IF($C276-J$1&lt;År1,0,I275*(1-VLOOKUP($A276,[1]Hugst!$R$5:$W$9,MATCH(ROUNDUP((J$1)/10,0)*10,[1]Hugst!$R$4:$W$4,0))))</f>
        <v>#REF!</v>
      </c>
      <c r="K276" s="168" t="e">
        <f ca="1">IF($C276-K$1&lt;År1,0,J275*(1-VLOOKUP($A276,[1]Hugst!$R$5:$W$9,MATCH(ROUNDUP((K$1)/10,0)*10,[1]Hugst!$R$4:$W$4,0))))</f>
        <v>#REF!</v>
      </c>
      <c r="L276" s="168" t="e">
        <f ca="1">IF($C276-L$1&lt;År1,0,K275*(1-VLOOKUP($A276,[1]Hugst!$R$5:$W$9,MATCH(ROUNDUP((L$1)/10,0)*10,[1]Hugst!$R$4:$W$4,0))))</f>
        <v>#REF!</v>
      </c>
      <c r="M276" s="168" t="e">
        <f ca="1">IF($C276-M$1&lt;År1,0,L275*(1-VLOOKUP($A276,[1]Hugst!$R$5:$W$9,MATCH(ROUNDUP((M$1)/10,0)*10,[1]Hugst!$R$4:$W$4,0))))</f>
        <v>#REF!</v>
      </c>
      <c r="N276" s="168" t="e">
        <f ca="1">IF($C276-N$1&lt;År1,0,M275*(1-VLOOKUP($A276,[1]Hugst!$R$5:$W$9,MATCH(ROUNDUP((N$1)/10,0)*10,[1]Hugst!$R$4:$W$4,0))))</f>
        <v>#REF!</v>
      </c>
      <c r="O276" s="168" t="e">
        <f ca="1">IF($C276-O$1&lt;År1,0,N275*(1-VLOOKUP($A276,[1]Hugst!$R$5:$W$9,MATCH(ROUNDUP((O$1)/10,0)*10,[1]Hugst!$R$4:$W$4,0))))</f>
        <v>#REF!</v>
      </c>
      <c r="P276" s="168" t="e">
        <f ca="1">IF($C276-P$1&lt;År1,0,O275*(1-VLOOKUP($A276,[1]Hugst!$R$5:$W$9,MATCH(ROUNDUP((P$1)/10,0)*10,[1]Hugst!$R$4:$W$4,0))))</f>
        <v>#REF!</v>
      </c>
      <c r="Q276" s="168" t="e">
        <f ca="1">IF($C276-Q$1&lt;År1,0,P275*(1-VLOOKUP($A276,[1]Hugst!$R$5:$W$9,MATCH(ROUNDUP((Q$1)/10,0)*10,[1]Hugst!$R$4:$W$4,0))))</f>
        <v>#REF!</v>
      </c>
      <c r="R276" s="168" t="e">
        <f ca="1">IF($C276-R$1&lt;År1,0,Q275*(1-VLOOKUP($A276,[1]Hugst!$R$5:$W$9,MATCH(ROUNDUP((R$1)/10,0)*10,[1]Hugst!$R$4:$W$4,0))))</f>
        <v>#REF!</v>
      </c>
      <c r="S276" s="168" t="e">
        <f ca="1">IF($C276-S$1&lt;År1,0,R275*(1-VLOOKUP($A276,[1]Hugst!$R$5:$W$9,MATCH(ROUNDUP((S$1)/10,0)*10,[1]Hugst!$R$4:$W$4,0))))</f>
        <v>#REF!</v>
      </c>
      <c r="T276" s="168" t="e">
        <f ca="1">IF($C276-T$1&lt;År1,0,S275*(1-VLOOKUP($A276,[1]Hugst!$R$5:$W$9,MATCH(ROUNDUP((T$1)/10,0)*10,[1]Hugst!$R$4:$W$4,0))))</f>
        <v>#REF!</v>
      </c>
      <c r="U276" s="168" t="e">
        <f ca="1">IF($C276-U$1&lt;År1,0,T275*(1-VLOOKUP($A276,[1]Hugst!$R$5:$W$9,MATCH(ROUNDUP((U$1)/10,0)*10,[1]Hugst!$R$4:$W$4,0))))</f>
        <v>#REF!</v>
      </c>
      <c r="V276" s="168" t="e">
        <f ca="1">IF($C276-V$1&lt;År1,0,U275*(1-VLOOKUP($A276,[1]Hugst!$R$5:$W$9,MATCH(ROUNDUP((V$1)/10,0)*10,[1]Hugst!$R$4:$W$4,0))))</f>
        <v>#REF!</v>
      </c>
      <c r="W276" s="168" t="e">
        <f ca="1">IF($C276-W$1&lt;År1,0,V275*(1-VLOOKUP($A276,[1]Hugst!$R$5:$W$9,MATCH(ROUNDUP((W$1)/10,0)*10,[1]Hugst!$R$4:$W$4,0))))</f>
        <v>#REF!</v>
      </c>
      <c r="X276" s="168" t="e">
        <f ca="1">IF($C276-X$1&lt;År1,0,W275*(1-VLOOKUP($A276,[1]Hugst!$R$5:$W$9,MATCH(ROUNDUP((X$1)/10,0)*10,[1]Hugst!$R$4:$W$4,0))))</f>
        <v>#REF!</v>
      </c>
      <c r="Y276" s="168" t="e">
        <f ca="1">IF($C276-Y$1&lt;År1,0,X275*(1-VLOOKUP($A276,[1]Hugst!$R$5:$W$9,MATCH(ROUNDUP((Y$1)/10,0)*10,[1]Hugst!$R$4:$W$4,0))))</f>
        <v>#REF!</v>
      </c>
      <c r="Z276" s="168" t="e">
        <f ca="1">IF($C276-Z$1&lt;År1,0,Y275*(1-VLOOKUP($A276,[1]Hugst!$R$5:$W$9,MATCH(ROUNDUP((Z$1)/10,0)*10,[1]Hugst!$R$4:$W$4,0))))</f>
        <v>#REF!</v>
      </c>
      <c r="AA276" s="168" t="e">
        <f ca="1">IF($C276-AA$1&lt;År1,0,Z275*(1-VLOOKUP($A276,[1]Hugst!$R$5:$W$9,MATCH(ROUNDUP((AA$1)/10,0)*10,[1]Hugst!$R$4:$W$4,0))))</f>
        <v>#REF!</v>
      </c>
      <c r="AB276" s="168" t="e">
        <f ca="1">IF($C276-AB$1&lt;År1,0,AA275*(1-VLOOKUP($A276,[1]Hugst!$R$5:$W$9,MATCH(ROUNDUP((AB$1)/10,0)*10,[1]Hugst!$R$4:$W$4,0))))</f>
        <v>#REF!</v>
      </c>
      <c r="AC276" s="168" t="e">
        <f ca="1">IF($C276-AC$1&lt;År1,0,AB275*(1-VLOOKUP($A276,[1]Hugst!$R$5:$W$9,MATCH(ROUNDUP((AC$1)/10,0)*10,[1]Hugst!$R$4:$W$4,0))))</f>
        <v>#REF!</v>
      </c>
      <c r="AD276" s="168" t="e">
        <f ca="1">IF($C276-AD$1&lt;År1,0,AC275*(1-VLOOKUP($A276,[1]Hugst!$R$5:$W$9,MATCH(ROUNDUP((AD$1)/10,0)*10,[1]Hugst!$R$4:$W$4,0))))</f>
        <v>#REF!</v>
      </c>
      <c r="AE276" s="168" t="e">
        <f ca="1">IF($C276-AE$1&lt;År1,0,AD275*(1-VLOOKUP($A276,[1]Hugst!$R$5:$W$9,MATCH(ROUNDUP((AE$1)/10,0)*10,[1]Hugst!$R$4:$W$4,0))))</f>
        <v>#REF!</v>
      </c>
      <c r="AF276" s="168" t="e">
        <f ca="1">IF($C276-AF$1&lt;År1,0,AE275*(1-VLOOKUP($A276,[1]Hugst!$R$5:$W$9,MATCH(ROUNDUP((AF$1)/10,0)*10,[1]Hugst!$R$4:$W$4,0))))</f>
        <v>#REF!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8" t="e">
        <f t="shared" ca="1" si="6"/>
        <v>#REF!</v>
      </c>
      <c r="F277" s="168" t="e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#REF!</v>
      </c>
      <c r="G277" s="168" t="e">
        <f ca="1">IF($C277-G$1&lt;År1,0,F276*(1-VLOOKUP($A277,[1]Hugst!$R$5:$W$9,MATCH(ROUNDUP((G$1)/10,0)*10,[1]Hugst!$R$4:$W$4,0))))</f>
        <v>#REF!</v>
      </c>
      <c r="H277" s="168" t="e">
        <f ca="1">IF($C277-H$1&lt;År1,0,G276*(1-VLOOKUP($A277,[1]Hugst!$R$5:$W$9,MATCH(ROUNDUP((H$1)/10,0)*10,[1]Hugst!$R$4:$W$4,0))))</f>
        <v>#REF!</v>
      </c>
      <c r="I277" s="168" t="e">
        <f ca="1">IF($C277-I$1&lt;År1,0,H276*(1-VLOOKUP($A277,[1]Hugst!$R$5:$W$9,MATCH(ROUNDUP((I$1)/10,0)*10,[1]Hugst!$R$4:$W$4,0))))</f>
        <v>#REF!</v>
      </c>
      <c r="J277" s="168" t="e">
        <f ca="1">IF($C277-J$1&lt;År1,0,I276*(1-VLOOKUP($A277,[1]Hugst!$R$5:$W$9,MATCH(ROUNDUP((J$1)/10,0)*10,[1]Hugst!$R$4:$W$4,0))))</f>
        <v>#REF!</v>
      </c>
      <c r="K277" s="168" t="e">
        <f ca="1">IF($C277-K$1&lt;År1,0,J276*(1-VLOOKUP($A277,[1]Hugst!$R$5:$W$9,MATCH(ROUNDUP((K$1)/10,0)*10,[1]Hugst!$R$4:$W$4,0))))</f>
        <v>#REF!</v>
      </c>
      <c r="L277" s="168" t="e">
        <f ca="1">IF($C277-L$1&lt;År1,0,K276*(1-VLOOKUP($A277,[1]Hugst!$R$5:$W$9,MATCH(ROUNDUP((L$1)/10,0)*10,[1]Hugst!$R$4:$W$4,0))))</f>
        <v>#REF!</v>
      </c>
      <c r="M277" s="168" t="e">
        <f ca="1">IF($C277-M$1&lt;År1,0,L276*(1-VLOOKUP($A277,[1]Hugst!$R$5:$W$9,MATCH(ROUNDUP((M$1)/10,0)*10,[1]Hugst!$R$4:$W$4,0))))</f>
        <v>#REF!</v>
      </c>
      <c r="N277" s="168" t="e">
        <f ca="1">IF($C277-N$1&lt;År1,0,M276*(1-VLOOKUP($A277,[1]Hugst!$R$5:$W$9,MATCH(ROUNDUP((N$1)/10,0)*10,[1]Hugst!$R$4:$W$4,0))))</f>
        <v>#REF!</v>
      </c>
      <c r="O277" s="168" t="e">
        <f ca="1">IF($C277-O$1&lt;År1,0,N276*(1-VLOOKUP($A277,[1]Hugst!$R$5:$W$9,MATCH(ROUNDUP((O$1)/10,0)*10,[1]Hugst!$R$4:$W$4,0))))</f>
        <v>#REF!</v>
      </c>
      <c r="P277" s="168" t="e">
        <f ca="1">IF($C277-P$1&lt;År1,0,O276*(1-VLOOKUP($A277,[1]Hugst!$R$5:$W$9,MATCH(ROUNDUP((P$1)/10,0)*10,[1]Hugst!$R$4:$W$4,0))))</f>
        <v>#REF!</v>
      </c>
      <c r="Q277" s="168" t="e">
        <f ca="1">IF($C277-Q$1&lt;År1,0,P276*(1-VLOOKUP($A277,[1]Hugst!$R$5:$W$9,MATCH(ROUNDUP((Q$1)/10,0)*10,[1]Hugst!$R$4:$W$4,0))))</f>
        <v>#REF!</v>
      </c>
      <c r="R277" s="168" t="e">
        <f ca="1">IF($C277-R$1&lt;År1,0,Q276*(1-VLOOKUP($A277,[1]Hugst!$R$5:$W$9,MATCH(ROUNDUP((R$1)/10,0)*10,[1]Hugst!$R$4:$W$4,0))))</f>
        <v>#REF!</v>
      </c>
      <c r="S277" s="168" t="e">
        <f ca="1">IF($C277-S$1&lt;År1,0,R276*(1-VLOOKUP($A277,[1]Hugst!$R$5:$W$9,MATCH(ROUNDUP((S$1)/10,0)*10,[1]Hugst!$R$4:$W$4,0))))</f>
        <v>#REF!</v>
      </c>
      <c r="T277" s="168" t="e">
        <f ca="1">IF($C277-T$1&lt;År1,0,S276*(1-VLOOKUP($A277,[1]Hugst!$R$5:$W$9,MATCH(ROUNDUP((T$1)/10,0)*10,[1]Hugst!$R$4:$W$4,0))))</f>
        <v>#REF!</v>
      </c>
      <c r="U277" s="168" t="e">
        <f ca="1">IF($C277-U$1&lt;År1,0,T276*(1-VLOOKUP($A277,[1]Hugst!$R$5:$W$9,MATCH(ROUNDUP((U$1)/10,0)*10,[1]Hugst!$R$4:$W$4,0))))</f>
        <v>#REF!</v>
      </c>
      <c r="V277" s="168" t="e">
        <f ca="1">IF($C277-V$1&lt;År1,0,U276*(1-VLOOKUP($A277,[1]Hugst!$R$5:$W$9,MATCH(ROUNDUP((V$1)/10,0)*10,[1]Hugst!$R$4:$W$4,0))))</f>
        <v>#REF!</v>
      </c>
      <c r="W277" s="168" t="e">
        <f ca="1">IF($C277-W$1&lt;År1,0,V276*(1-VLOOKUP($A277,[1]Hugst!$R$5:$W$9,MATCH(ROUNDUP((W$1)/10,0)*10,[1]Hugst!$R$4:$W$4,0))))</f>
        <v>#REF!</v>
      </c>
      <c r="X277" s="168" t="e">
        <f ca="1">IF($C277-X$1&lt;År1,0,W276*(1-VLOOKUP($A277,[1]Hugst!$R$5:$W$9,MATCH(ROUNDUP((X$1)/10,0)*10,[1]Hugst!$R$4:$W$4,0))))</f>
        <v>#REF!</v>
      </c>
      <c r="Y277" s="168" t="e">
        <f ca="1">IF($C277-Y$1&lt;År1,0,X276*(1-VLOOKUP($A277,[1]Hugst!$R$5:$W$9,MATCH(ROUNDUP((Y$1)/10,0)*10,[1]Hugst!$R$4:$W$4,0))))</f>
        <v>#REF!</v>
      </c>
      <c r="Z277" s="168" t="e">
        <f ca="1">IF($C277-Z$1&lt;År1,0,Y276*(1-VLOOKUP($A277,[1]Hugst!$R$5:$W$9,MATCH(ROUNDUP((Z$1)/10,0)*10,[1]Hugst!$R$4:$W$4,0))))</f>
        <v>#REF!</v>
      </c>
      <c r="AA277" s="168" t="e">
        <f ca="1">IF($C277-AA$1&lt;År1,0,Z276*(1-VLOOKUP($A277,[1]Hugst!$R$5:$W$9,MATCH(ROUNDUP((AA$1)/10,0)*10,[1]Hugst!$R$4:$W$4,0))))</f>
        <v>#REF!</v>
      </c>
      <c r="AB277" s="168" t="e">
        <f ca="1">IF($C277-AB$1&lt;År1,0,AA276*(1-VLOOKUP($A277,[1]Hugst!$R$5:$W$9,MATCH(ROUNDUP((AB$1)/10,0)*10,[1]Hugst!$R$4:$W$4,0))))</f>
        <v>#REF!</v>
      </c>
      <c r="AC277" s="168" t="e">
        <f ca="1">IF($C277-AC$1&lt;År1,0,AB276*(1-VLOOKUP($A277,[1]Hugst!$R$5:$W$9,MATCH(ROUNDUP((AC$1)/10,0)*10,[1]Hugst!$R$4:$W$4,0))))</f>
        <v>#REF!</v>
      </c>
      <c r="AD277" s="168" t="e">
        <f ca="1">IF($C277-AD$1&lt;År1,0,AC276*(1-VLOOKUP($A277,[1]Hugst!$R$5:$W$9,MATCH(ROUNDUP((AD$1)/10,0)*10,[1]Hugst!$R$4:$W$4,0))))</f>
        <v>#REF!</v>
      </c>
      <c r="AE277" s="168" t="e">
        <f ca="1">IF($C277-AE$1&lt;År1,0,AD276*(1-VLOOKUP($A277,[1]Hugst!$R$5:$W$9,MATCH(ROUNDUP((AE$1)/10,0)*10,[1]Hugst!$R$4:$W$4,0))))</f>
        <v>#REF!</v>
      </c>
      <c r="AF277" s="168" t="e">
        <f ca="1">IF($C277-AF$1&lt;År1,0,AE276*(1-VLOOKUP($A277,[1]Hugst!$R$5:$W$9,MATCH(ROUNDUP((AF$1)/10,0)*10,[1]Hugst!$R$4:$W$4,0))))</f>
        <v>#REF!</v>
      </c>
      <c r="AG277" s="168" t="e">
        <f ca="1">IF($C277-AG$1&lt;År1,0,AF276*(1-VLOOKUP($A277,[1]Hugst!$R$5:$W$9,MATCH(ROUNDUP((AG$1)/10,0)*10,[1]Hugst!$R$4:$W$4,0))))</f>
        <v>#REF!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8" t="e">
        <f t="shared" ca="1" si="6"/>
        <v>#REF!</v>
      </c>
      <c r="F278" s="168" t="e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#REF!</v>
      </c>
      <c r="G278" s="168" t="e">
        <f ca="1">IF($C278-G$1&lt;År1,0,F277*(1-VLOOKUP($A278,[1]Hugst!$R$5:$W$9,MATCH(ROUNDUP((G$1)/10,0)*10,[1]Hugst!$R$4:$W$4,0))))</f>
        <v>#REF!</v>
      </c>
      <c r="H278" s="168" t="e">
        <f ca="1">IF($C278-H$1&lt;År1,0,G277*(1-VLOOKUP($A278,[1]Hugst!$R$5:$W$9,MATCH(ROUNDUP((H$1)/10,0)*10,[1]Hugst!$R$4:$W$4,0))))</f>
        <v>#REF!</v>
      </c>
      <c r="I278" s="168" t="e">
        <f ca="1">IF($C278-I$1&lt;År1,0,H277*(1-VLOOKUP($A278,[1]Hugst!$R$5:$W$9,MATCH(ROUNDUP((I$1)/10,0)*10,[1]Hugst!$R$4:$W$4,0))))</f>
        <v>#REF!</v>
      </c>
      <c r="J278" s="168" t="e">
        <f ca="1">IF($C278-J$1&lt;År1,0,I277*(1-VLOOKUP($A278,[1]Hugst!$R$5:$W$9,MATCH(ROUNDUP((J$1)/10,0)*10,[1]Hugst!$R$4:$W$4,0))))</f>
        <v>#REF!</v>
      </c>
      <c r="K278" s="168" t="e">
        <f ca="1">IF($C278-K$1&lt;År1,0,J277*(1-VLOOKUP($A278,[1]Hugst!$R$5:$W$9,MATCH(ROUNDUP((K$1)/10,0)*10,[1]Hugst!$R$4:$W$4,0))))</f>
        <v>#REF!</v>
      </c>
      <c r="L278" s="168" t="e">
        <f ca="1">IF($C278-L$1&lt;År1,0,K277*(1-VLOOKUP($A278,[1]Hugst!$R$5:$W$9,MATCH(ROUNDUP((L$1)/10,0)*10,[1]Hugst!$R$4:$W$4,0))))</f>
        <v>#REF!</v>
      </c>
      <c r="M278" s="168" t="e">
        <f ca="1">IF($C278-M$1&lt;År1,0,L277*(1-VLOOKUP($A278,[1]Hugst!$R$5:$W$9,MATCH(ROUNDUP((M$1)/10,0)*10,[1]Hugst!$R$4:$W$4,0))))</f>
        <v>#REF!</v>
      </c>
      <c r="N278" s="168" t="e">
        <f ca="1">IF($C278-N$1&lt;År1,0,M277*(1-VLOOKUP($A278,[1]Hugst!$R$5:$W$9,MATCH(ROUNDUP((N$1)/10,0)*10,[1]Hugst!$R$4:$W$4,0))))</f>
        <v>#REF!</v>
      </c>
      <c r="O278" s="168" t="e">
        <f ca="1">IF($C278-O$1&lt;År1,0,N277*(1-VLOOKUP($A278,[1]Hugst!$R$5:$W$9,MATCH(ROUNDUP((O$1)/10,0)*10,[1]Hugst!$R$4:$W$4,0))))</f>
        <v>#REF!</v>
      </c>
      <c r="P278" s="168" t="e">
        <f ca="1">IF($C278-P$1&lt;År1,0,O277*(1-VLOOKUP($A278,[1]Hugst!$R$5:$W$9,MATCH(ROUNDUP((P$1)/10,0)*10,[1]Hugst!$R$4:$W$4,0))))</f>
        <v>#REF!</v>
      </c>
      <c r="Q278" s="168" t="e">
        <f ca="1">IF($C278-Q$1&lt;År1,0,P277*(1-VLOOKUP($A278,[1]Hugst!$R$5:$W$9,MATCH(ROUNDUP((Q$1)/10,0)*10,[1]Hugst!$R$4:$W$4,0))))</f>
        <v>#REF!</v>
      </c>
      <c r="R278" s="168" t="e">
        <f ca="1">IF($C278-R$1&lt;År1,0,Q277*(1-VLOOKUP($A278,[1]Hugst!$R$5:$W$9,MATCH(ROUNDUP((R$1)/10,0)*10,[1]Hugst!$R$4:$W$4,0))))</f>
        <v>#REF!</v>
      </c>
      <c r="S278" s="168" t="e">
        <f ca="1">IF($C278-S$1&lt;År1,0,R277*(1-VLOOKUP($A278,[1]Hugst!$R$5:$W$9,MATCH(ROUNDUP((S$1)/10,0)*10,[1]Hugst!$R$4:$W$4,0))))</f>
        <v>#REF!</v>
      </c>
      <c r="T278" s="168" t="e">
        <f ca="1">IF($C278-T$1&lt;År1,0,S277*(1-VLOOKUP($A278,[1]Hugst!$R$5:$W$9,MATCH(ROUNDUP((T$1)/10,0)*10,[1]Hugst!$R$4:$W$4,0))))</f>
        <v>#REF!</v>
      </c>
      <c r="U278" s="168" t="e">
        <f ca="1">IF($C278-U$1&lt;År1,0,T277*(1-VLOOKUP($A278,[1]Hugst!$R$5:$W$9,MATCH(ROUNDUP((U$1)/10,0)*10,[1]Hugst!$R$4:$W$4,0))))</f>
        <v>#REF!</v>
      </c>
      <c r="V278" s="168" t="e">
        <f ca="1">IF($C278-V$1&lt;År1,0,U277*(1-VLOOKUP($A278,[1]Hugst!$R$5:$W$9,MATCH(ROUNDUP((V$1)/10,0)*10,[1]Hugst!$R$4:$W$4,0))))</f>
        <v>#REF!</v>
      </c>
      <c r="W278" s="168" t="e">
        <f ca="1">IF($C278-W$1&lt;År1,0,V277*(1-VLOOKUP($A278,[1]Hugst!$R$5:$W$9,MATCH(ROUNDUP((W$1)/10,0)*10,[1]Hugst!$R$4:$W$4,0))))</f>
        <v>#REF!</v>
      </c>
      <c r="X278" s="168" t="e">
        <f ca="1">IF($C278-X$1&lt;År1,0,W277*(1-VLOOKUP($A278,[1]Hugst!$R$5:$W$9,MATCH(ROUNDUP((X$1)/10,0)*10,[1]Hugst!$R$4:$W$4,0))))</f>
        <v>#REF!</v>
      </c>
      <c r="Y278" s="168" t="e">
        <f ca="1">IF($C278-Y$1&lt;År1,0,X277*(1-VLOOKUP($A278,[1]Hugst!$R$5:$W$9,MATCH(ROUNDUP((Y$1)/10,0)*10,[1]Hugst!$R$4:$W$4,0))))</f>
        <v>#REF!</v>
      </c>
      <c r="Z278" s="168" t="e">
        <f ca="1">IF($C278-Z$1&lt;År1,0,Y277*(1-VLOOKUP($A278,[1]Hugst!$R$5:$W$9,MATCH(ROUNDUP((Z$1)/10,0)*10,[1]Hugst!$R$4:$W$4,0))))</f>
        <v>#REF!</v>
      </c>
      <c r="AA278" s="168" t="e">
        <f ca="1">IF($C278-AA$1&lt;År1,0,Z277*(1-VLOOKUP($A278,[1]Hugst!$R$5:$W$9,MATCH(ROUNDUP((AA$1)/10,0)*10,[1]Hugst!$R$4:$W$4,0))))</f>
        <v>#REF!</v>
      </c>
      <c r="AB278" s="168" t="e">
        <f ca="1">IF($C278-AB$1&lt;År1,0,AA277*(1-VLOOKUP($A278,[1]Hugst!$R$5:$W$9,MATCH(ROUNDUP((AB$1)/10,0)*10,[1]Hugst!$R$4:$W$4,0))))</f>
        <v>#REF!</v>
      </c>
      <c r="AC278" s="168" t="e">
        <f ca="1">IF($C278-AC$1&lt;År1,0,AB277*(1-VLOOKUP($A278,[1]Hugst!$R$5:$W$9,MATCH(ROUNDUP((AC$1)/10,0)*10,[1]Hugst!$R$4:$W$4,0))))</f>
        <v>#REF!</v>
      </c>
      <c r="AD278" s="168" t="e">
        <f ca="1">IF($C278-AD$1&lt;År1,0,AC277*(1-VLOOKUP($A278,[1]Hugst!$R$5:$W$9,MATCH(ROUNDUP((AD$1)/10,0)*10,[1]Hugst!$R$4:$W$4,0))))</f>
        <v>#REF!</v>
      </c>
      <c r="AE278" s="168" t="e">
        <f ca="1">IF($C278-AE$1&lt;År1,0,AD277*(1-VLOOKUP($A278,[1]Hugst!$R$5:$W$9,MATCH(ROUNDUP((AE$1)/10,0)*10,[1]Hugst!$R$4:$W$4,0))))</f>
        <v>#REF!</v>
      </c>
      <c r="AF278" s="168" t="e">
        <f ca="1">IF($C278-AF$1&lt;År1,0,AE277*(1-VLOOKUP($A278,[1]Hugst!$R$5:$W$9,MATCH(ROUNDUP((AF$1)/10,0)*10,[1]Hugst!$R$4:$W$4,0))))</f>
        <v>#REF!</v>
      </c>
      <c r="AG278" s="168" t="e">
        <f ca="1">IF($C278-AG$1&lt;År1,0,AF277*(1-VLOOKUP($A278,[1]Hugst!$R$5:$W$9,MATCH(ROUNDUP((AG$1)/10,0)*10,[1]Hugst!$R$4:$W$4,0))))</f>
        <v>#REF!</v>
      </c>
      <c r="AH278" s="168" t="e">
        <f ca="1">IF($C278-AH$1&lt;År1,0,AG277*(1-VLOOKUP($A278,[1]Hugst!$R$5:$W$9,MATCH(ROUNDUP((AH$1)/10,0)*10,[1]Hugst!$R$4:$W$4,0))))</f>
        <v>#REF!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8" t="e">
        <f t="shared" ca="1" si="6"/>
        <v>#REF!</v>
      </c>
      <c r="F279" s="168" t="e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#REF!</v>
      </c>
      <c r="G279" s="168" t="e">
        <f ca="1">IF($C279-G$1&lt;År1,0,F278*(1-VLOOKUP($A279,[1]Hugst!$R$5:$W$9,MATCH(ROUNDUP((G$1)/10,0)*10,[1]Hugst!$R$4:$W$4,0))))</f>
        <v>#REF!</v>
      </c>
      <c r="H279" s="168" t="e">
        <f ca="1">IF($C279-H$1&lt;År1,0,G278*(1-VLOOKUP($A279,[1]Hugst!$R$5:$W$9,MATCH(ROUNDUP((H$1)/10,0)*10,[1]Hugst!$R$4:$W$4,0))))</f>
        <v>#REF!</v>
      </c>
      <c r="I279" s="168" t="e">
        <f ca="1">IF($C279-I$1&lt;År1,0,H278*(1-VLOOKUP($A279,[1]Hugst!$R$5:$W$9,MATCH(ROUNDUP((I$1)/10,0)*10,[1]Hugst!$R$4:$W$4,0))))</f>
        <v>#REF!</v>
      </c>
      <c r="J279" s="168" t="e">
        <f ca="1">IF($C279-J$1&lt;År1,0,I278*(1-VLOOKUP($A279,[1]Hugst!$R$5:$W$9,MATCH(ROUNDUP((J$1)/10,0)*10,[1]Hugst!$R$4:$W$4,0))))</f>
        <v>#REF!</v>
      </c>
      <c r="K279" s="168" t="e">
        <f ca="1">IF($C279-K$1&lt;År1,0,J278*(1-VLOOKUP($A279,[1]Hugst!$R$5:$W$9,MATCH(ROUNDUP((K$1)/10,0)*10,[1]Hugst!$R$4:$W$4,0))))</f>
        <v>#REF!</v>
      </c>
      <c r="L279" s="168" t="e">
        <f ca="1">IF($C279-L$1&lt;År1,0,K278*(1-VLOOKUP($A279,[1]Hugst!$R$5:$W$9,MATCH(ROUNDUP((L$1)/10,0)*10,[1]Hugst!$R$4:$W$4,0))))</f>
        <v>#REF!</v>
      </c>
      <c r="M279" s="168" t="e">
        <f ca="1">IF($C279-M$1&lt;År1,0,L278*(1-VLOOKUP($A279,[1]Hugst!$R$5:$W$9,MATCH(ROUNDUP((M$1)/10,0)*10,[1]Hugst!$R$4:$W$4,0))))</f>
        <v>#REF!</v>
      </c>
      <c r="N279" s="168" t="e">
        <f ca="1">IF($C279-N$1&lt;År1,0,M278*(1-VLOOKUP($A279,[1]Hugst!$R$5:$W$9,MATCH(ROUNDUP((N$1)/10,0)*10,[1]Hugst!$R$4:$W$4,0))))</f>
        <v>#REF!</v>
      </c>
      <c r="O279" s="168" t="e">
        <f ca="1">IF($C279-O$1&lt;År1,0,N278*(1-VLOOKUP($A279,[1]Hugst!$R$5:$W$9,MATCH(ROUNDUP((O$1)/10,0)*10,[1]Hugst!$R$4:$W$4,0))))</f>
        <v>#REF!</v>
      </c>
      <c r="P279" s="168" t="e">
        <f ca="1">IF($C279-P$1&lt;År1,0,O278*(1-VLOOKUP($A279,[1]Hugst!$R$5:$W$9,MATCH(ROUNDUP((P$1)/10,0)*10,[1]Hugst!$R$4:$W$4,0))))</f>
        <v>#REF!</v>
      </c>
      <c r="Q279" s="168" t="e">
        <f ca="1">IF($C279-Q$1&lt;År1,0,P278*(1-VLOOKUP($A279,[1]Hugst!$R$5:$W$9,MATCH(ROUNDUP((Q$1)/10,0)*10,[1]Hugst!$R$4:$W$4,0))))</f>
        <v>#REF!</v>
      </c>
      <c r="R279" s="168" t="e">
        <f ca="1">IF($C279-R$1&lt;År1,0,Q278*(1-VLOOKUP($A279,[1]Hugst!$R$5:$W$9,MATCH(ROUNDUP((R$1)/10,0)*10,[1]Hugst!$R$4:$W$4,0))))</f>
        <v>#REF!</v>
      </c>
      <c r="S279" s="168" t="e">
        <f ca="1">IF($C279-S$1&lt;År1,0,R278*(1-VLOOKUP($A279,[1]Hugst!$R$5:$W$9,MATCH(ROUNDUP((S$1)/10,0)*10,[1]Hugst!$R$4:$W$4,0))))</f>
        <v>#REF!</v>
      </c>
      <c r="T279" s="168" t="e">
        <f ca="1">IF($C279-T$1&lt;År1,0,S278*(1-VLOOKUP($A279,[1]Hugst!$R$5:$W$9,MATCH(ROUNDUP((T$1)/10,0)*10,[1]Hugst!$R$4:$W$4,0))))</f>
        <v>#REF!</v>
      </c>
      <c r="U279" s="168" t="e">
        <f ca="1">IF($C279-U$1&lt;År1,0,T278*(1-VLOOKUP($A279,[1]Hugst!$R$5:$W$9,MATCH(ROUNDUP((U$1)/10,0)*10,[1]Hugst!$R$4:$W$4,0))))</f>
        <v>#REF!</v>
      </c>
      <c r="V279" s="168" t="e">
        <f ca="1">IF($C279-V$1&lt;År1,0,U278*(1-VLOOKUP($A279,[1]Hugst!$R$5:$W$9,MATCH(ROUNDUP((V$1)/10,0)*10,[1]Hugst!$R$4:$W$4,0))))</f>
        <v>#REF!</v>
      </c>
      <c r="W279" s="168" t="e">
        <f ca="1">IF($C279-W$1&lt;År1,0,V278*(1-VLOOKUP($A279,[1]Hugst!$R$5:$W$9,MATCH(ROUNDUP((W$1)/10,0)*10,[1]Hugst!$R$4:$W$4,0))))</f>
        <v>#REF!</v>
      </c>
      <c r="X279" s="168" t="e">
        <f ca="1">IF($C279-X$1&lt;År1,0,W278*(1-VLOOKUP($A279,[1]Hugst!$R$5:$W$9,MATCH(ROUNDUP((X$1)/10,0)*10,[1]Hugst!$R$4:$W$4,0))))</f>
        <v>#REF!</v>
      </c>
      <c r="Y279" s="168" t="e">
        <f ca="1">IF($C279-Y$1&lt;År1,0,X278*(1-VLOOKUP($A279,[1]Hugst!$R$5:$W$9,MATCH(ROUNDUP((Y$1)/10,0)*10,[1]Hugst!$R$4:$W$4,0))))</f>
        <v>#REF!</v>
      </c>
      <c r="Z279" s="168" t="e">
        <f ca="1">IF($C279-Z$1&lt;År1,0,Y278*(1-VLOOKUP($A279,[1]Hugst!$R$5:$W$9,MATCH(ROUNDUP((Z$1)/10,0)*10,[1]Hugst!$R$4:$W$4,0))))</f>
        <v>#REF!</v>
      </c>
      <c r="AA279" s="168" t="e">
        <f ca="1">IF($C279-AA$1&lt;År1,0,Z278*(1-VLOOKUP($A279,[1]Hugst!$R$5:$W$9,MATCH(ROUNDUP((AA$1)/10,0)*10,[1]Hugst!$R$4:$W$4,0))))</f>
        <v>#REF!</v>
      </c>
      <c r="AB279" s="168" t="e">
        <f ca="1">IF($C279-AB$1&lt;År1,0,AA278*(1-VLOOKUP($A279,[1]Hugst!$R$5:$W$9,MATCH(ROUNDUP((AB$1)/10,0)*10,[1]Hugst!$R$4:$W$4,0))))</f>
        <v>#REF!</v>
      </c>
      <c r="AC279" s="168" t="e">
        <f ca="1">IF($C279-AC$1&lt;År1,0,AB278*(1-VLOOKUP($A279,[1]Hugst!$R$5:$W$9,MATCH(ROUNDUP((AC$1)/10,0)*10,[1]Hugst!$R$4:$W$4,0))))</f>
        <v>#REF!</v>
      </c>
      <c r="AD279" s="168" t="e">
        <f ca="1">IF($C279-AD$1&lt;År1,0,AC278*(1-VLOOKUP($A279,[1]Hugst!$R$5:$W$9,MATCH(ROUNDUP((AD$1)/10,0)*10,[1]Hugst!$R$4:$W$4,0))))</f>
        <v>#REF!</v>
      </c>
      <c r="AE279" s="168" t="e">
        <f ca="1">IF($C279-AE$1&lt;År1,0,AD278*(1-VLOOKUP($A279,[1]Hugst!$R$5:$W$9,MATCH(ROUNDUP((AE$1)/10,0)*10,[1]Hugst!$R$4:$W$4,0))))</f>
        <v>#REF!</v>
      </c>
      <c r="AF279" s="168" t="e">
        <f ca="1">IF($C279-AF$1&lt;År1,0,AE278*(1-VLOOKUP($A279,[1]Hugst!$R$5:$W$9,MATCH(ROUNDUP((AF$1)/10,0)*10,[1]Hugst!$R$4:$W$4,0))))</f>
        <v>#REF!</v>
      </c>
      <c r="AG279" s="168" t="e">
        <f ca="1">IF($C279-AG$1&lt;År1,0,AF278*(1-VLOOKUP($A279,[1]Hugst!$R$5:$W$9,MATCH(ROUNDUP((AG$1)/10,0)*10,[1]Hugst!$R$4:$W$4,0))))</f>
        <v>#REF!</v>
      </c>
      <c r="AH279" s="168" t="e">
        <f ca="1">IF($C279-AH$1&lt;År1,0,AG278*(1-VLOOKUP($A279,[1]Hugst!$R$5:$W$9,MATCH(ROUNDUP((AH$1)/10,0)*10,[1]Hugst!$R$4:$W$4,0))))</f>
        <v>#REF!</v>
      </c>
      <c r="AI279" s="168" t="e">
        <f ca="1">IF($C279-AI$1&lt;År1,0,AH278*(1-VLOOKUP($A279,[1]Hugst!$R$5:$W$9,MATCH(ROUNDUP((AI$1)/10,0)*10,[1]Hugst!$R$4:$W$4,0))))</f>
        <v>#REF!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8" t="e">
        <f t="shared" ca="1" si="6"/>
        <v>#REF!</v>
      </c>
      <c r="F280" s="168" t="e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#REF!</v>
      </c>
      <c r="G280" s="168" t="e">
        <f ca="1">IF($C280-G$1&lt;År1,0,F279*(1-VLOOKUP($A280,[1]Hugst!$R$5:$W$9,MATCH(ROUNDUP((G$1)/10,0)*10,[1]Hugst!$R$4:$W$4,0))))</f>
        <v>#REF!</v>
      </c>
      <c r="H280" s="168" t="e">
        <f ca="1">IF($C280-H$1&lt;År1,0,G279*(1-VLOOKUP($A280,[1]Hugst!$R$5:$W$9,MATCH(ROUNDUP((H$1)/10,0)*10,[1]Hugst!$R$4:$W$4,0))))</f>
        <v>#REF!</v>
      </c>
      <c r="I280" s="168" t="e">
        <f ca="1">IF($C280-I$1&lt;År1,0,H279*(1-VLOOKUP($A280,[1]Hugst!$R$5:$W$9,MATCH(ROUNDUP((I$1)/10,0)*10,[1]Hugst!$R$4:$W$4,0))))</f>
        <v>#REF!</v>
      </c>
      <c r="J280" s="168" t="e">
        <f ca="1">IF($C280-J$1&lt;År1,0,I279*(1-VLOOKUP($A280,[1]Hugst!$R$5:$W$9,MATCH(ROUNDUP((J$1)/10,0)*10,[1]Hugst!$R$4:$W$4,0))))</f>
        <v>#REF!</v>
      </c>
      <c r="K280" s="168" t="e">
        <f ca="1">IF($C280-K$1&lt;År1,0,J279*(1-VLOOKUP($A280,[1]Hugst!$R$5:$W$9,MATCH(ROUNDUP((K$1)/10,0)*10,[1]Hugst!$R$4:$W$4,0))))</f>
        <v>#REF!</v>
      </c>
      <c r="L280" s="168" t="e">
        <f ca="1">IF($C280-L$1&lt;År1,0,K279*(1-VLOOKUP($A280,[1]Hugst!$R$5:$W$9,MATCH(ROUNDUP((L$1)/10,0)*10,[1]Hugst!$R$4:$W$4,0))))</f>
        <v>#REF!</v>
      </c>
      <c r="M280" s="168" t="e">
        <f ca="1">IF($C280-M$1&lt;År1,0,L279*(1-VLOOKUP($A280,[1]Hugst!$R$5:$W$9,MATCH(ROUNDUP((M$1)/10,0)*10,[1]Hugst!$R$4:$W$4,0))))</f>
        <v>#REF!</v>
      </c>
      <c r="N280" s="168" t="e">
        <f ca="1">IF($C280-N$1&lt;År1,0,M279*(1-VLOOKUP($A280,[1]Hugst!$R$5:$W$9,MATCH(ROUNDUP((N$1)/10,0)*10,[1]Hugst!$R$4:$W$4,0))))</f>
        <v>#REF!</v>
      </c>
      <c r="O280" s="168" t="e">
        <f ca="1">IF($C280-O$1&lt;År1,0,N279*(1-VLOOKUP($A280,[1]Hugst!$R$5:$W$9,MATCH(ROUNDUP((O$1)/10,0)*10,[1]Hugst!$R$4:$W$4,0))))</f>
        <v>#REF!</v>
      </c>
      <c r="P280" s="168" t="e">
        <f ca="1">IF($C280-P$1&lt;År1,0,O279*(1-VLOOKUP($A280,[1]Hugst!$R$5:$W$9,MATCH(ROUNDUP((P$1)/10,0)*10,[1]Hugst!$R$4:$W$4,0))))</f>
        <v>#REF!</v>
      </c>
      <c r="Q280" s="168" t="e">
        <f ca="1">IF($C280-Q$1&lt;År1,0,P279*(1-VLOOKUP($A280,[1]Hugst!$R$5:$W$9,MATCH(ROUNDUP((Q$1)/10,0)*10,[1]Hugst!$R$4:$W$4,0))))</f>
        <v>#REF!</v>
      </c>
      <c r="R280" s="168" t="e">
        <f ca="1">IF($C280-R$1&lt;År1,0,Q279*(1-VLOOKUP($A280,[1]Hugst!$R$5:$W$9,MATCH(ROUNDUP((R$1)/10,0)*10,[1]Hugst!$R$4:$W$4,0))))</f>
        <v>#REF!</v>
      </c>
      <c r="S280" s="168" t="e">
        <f ca="1">IF($C280-S$1&lt;År1,0,R279*(1-VLOOKUP($A280,[1]Hugst!$R$5:$W$9,MATCH(ROUNDUP((S$1)/10,0)*10,[1]Hugst!$R$4:$W$4,0))))</f>
        <v>#REF!</v>
      </c>
      <c r="T280" s="168" t="e">
        <f ca="1">IF($C280-T$1&lt;År1,0,S279*(1-VLOOKUP($A280,[1]Hugst!$R$5:$W$9,MATCH(ROUNDUP((T$1)/10,0)*10,[1]Hugst!$R$4:$W$4,0))))</f>
        <v>#REF!</v>
      </c>
      <c r="U280" s="168" t="e">
        <f ca="1">IF($C280-U$1&lt;År1,0,T279*(1-VLOOKUP($A280,[1]Hugst!$R$5:$W$9,MATCH(ROUNDUP((U$1)/10,0)*10,[1]Hugst!$R$4:$W$4,0))))</f>
        <v>#REF!</v>
      </c>
      <c r="V280" s="168" t="e">
        <f ca="1">IF($C280-V$1&lt;År1,0,U279*(1-VLOOKUP($A280,[1]Hugst!$R$5:$W$9,MATCH(ROUNDUP((V$1)/10,0)*10,[1]Hugst!$R$4:$W$4,0))))</f>
        <v>#REF!</v>
      </c>
      <c r="W280" s="168" t="e">
        <f ca="1">IF($C280-W$1&lt;År1,0,V279*(1-VLOOKUP($A280,[1]Hugst!$R$5:$W$9,MATCH(ROUNDUP((W$1)/10,0)*10,[1]Hugst!$R$4:$W$4,0))))</f>
        <v>#REF!</v>
      </c>
      <c r="X280" s="168" t="e">
        <f ca="1">IF($C280-X$1&lt;År1,0,W279*(1-VLOOKUP($A280,[1]Hugst!$R$5:$W$9,MATCH(ROUNDUP((X$1)/10,0)*10,[1]Hugst!$R$4:$W$4,0))))</f>
        <v>#REF!</v>
      </c>
      <c r="Y280" s="168" t="e">
        <f ca="1">IF($C280-Y$1&lt;År1,0,X279*(1-VLOOKUP($A280,[1]Hugst!$R$5:$W$9,MATCH(ROUNDUP((Y$1)/10,0)*10,[1]Hugst!$R$4:$W$4,0))))</f>
        <v>#REF!</v>
      </c>
      <c r="Z280" s="168" t="e">
        <f ca="1">IF($C280-Z$1&lt;År1,0,Y279*(1-VLOOKUP($A280,[1]Hugst!$R$5:$W$9,MATCH(ROUNDUP((Z$1)/10,0)*10,[1]Hugst!$R$4:$W$4,0))))</f>
        <v>#REF!</v>
      </c>
      <c r="AA280" s="168" t="e">
        <f ca="1">IF($C280-AA$1&lt;År1,0,Z279*(1-VLOOKUP($A280,[1]Hugst!$R$5:$W$9,MATCH(ROUNDUP((AA$1)/10,0)*10,[1]Hugst!$R$4:$W$4,0))))</f>
        <v>#REF!</v>
      </c>
      <c r="AB280" s="168" t="e">
        <f ca="1">IF($C280-AB$1&lt;År1,0,AA279*(1-VLOOKUP($A280,[1]Hugst!$R$5:$W$9,MATCH(ROUNDUP((AB$1)/10,0)*10,[1]Hugst!$R$4:$W$4,0))))</f>
        <v>#REF!</v>
      </c>
      <c r="AC280" s="168" t="e">
        <f ca="1">IF($C280-AC$1&lt;År1,0,AB279*(1-VLOOKUP($A280,[1]Hugst!$R$5:$W$9,MATCH(ROUNDUP((AC$1)/10,0)*10,[1]Hugst!$R$4:$W$4,0))))</f>
        <v>#REF!</v>
      </c>
      <c r="AD280" s="168" t="e">
        <f ca="1">IF($C280-AD$1&lt;År1,0,AC279*(1-VLOOKUP($A280,[1]Hugst!$R$5:$W$9,MATCH(ROUNDUP((AD$1)/10,0)*10,[1]Hugst!$R$4:$W$4,0))))</f>
        <v>#REF!</v>
      </c>
      <c r="AE280" s="168" t="e">
        <f ca="1">IF($C280-AE$1&lt;År1,0,AD279*(1-VLOOKUP($A280,[1]Hugst!$R$5:$W$9,MATCH(ROUNDUP((AE$1)/10,0)*10,[1]Hugst!$R$4:$W$4,0))))</f>
        <v>#REF!</v>
      </c>
      <c r="AF280" s="168" t="e">
        <f ca="1">IF($C280-AF$1&lt;År1,0,AE279*(1-VLOOKUP($A280,[1]Hugst!$R$5:$W$9,MATCH(ROUNDUP((AF$1)/10,0)*10,[1]Hugst!$R$4:$W$4,0))))</f>
        <v>#REF!</v>
      </c>
      <c r="AG280" s="168" t="e">
        <f ca="1">IF($C280-AG$1&lt;År1,0,AF279*(1-VLOOKUP($A280,[1]Hugst!$R$5:$W$9,MATCH(ROUNDUP((AG$1)/10,0)*10,[1]Hugst!$R$4:$W$4,0))))</f>
        <v>#REF!</v>
      </c>
      <c r="AH280" s="168" t="e">
        <f ca="1">IF($C280-AH$1&lt;År1,0,AG279*(1-VLOOKUP($A280,[1]Hugst!$R$5:$W$9,MATCH(ROUNDUP((AH$1)/10,0)*10,[1]Hugst!$R$4:$W$4,0))))</f>
        <v>#REF!</v>
      </c>
      <c r="AI280" s="168" t="e">
        <f ca="1">IF($C280-AI$1&lt;År1,0,AH279*(1-VLOOKUP($A280,[1]Hugst!$R$5:$W$9,MATCH(ROUNDUP((AI$1)/10,0)*10,[1]Hugst!$R$4:$W$4,0))))</f>
        <v>#REF!</v>
      </c>
      <c r="AJ280" s="168" t="e">
        <f ca="1">IF($C280-AJ$1&lt;År1,0,AI279*(1-VLOOKUP($A280,[1]Hugst!$R$5:$W$9,MATCH(ROUNDUP((AJ$1)/10,0)*10,[1]Hugst!$R$4:$W$4,0))))</f>
        <v>#REF!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8" t="e">
        <f t="shared" ref="E282:E310" ca="1" si="7">IF(C282=2020,SUM(G282:AJ282),SUM(F281:AJ281)-SUM(G282:AJ282))</f>
        <v>#REF!</v>
      </c>
      <c r="F282" s="168" t="e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#REF!</v>
      </c>
      <c r="G282" s="168" t="e">
        <f ca="1">IF($C282-G$1&lt;År1,0,F281*(1-VLOOKUP($A282,[1]Hugst!$R$5:$W$9,MATCH(ROUNDUP((G$1)/10,0)*10,[1]Hugst!$R$4:$W$4,0))))</f>
        <v>#REF!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8" t="e">
        <f t="shared" ca="1" si="7"/>
        <v>#REF!</v>
      </c>
      <c r="F283" s="168" t="e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#REF!</v>
      </c>
      <c r="G283" s="168" t="e">
        <f ca="1">IF($C283-G$1&lt;År1,0,F282*(1-VLOOKUP($A283,[1]Hugst!$R$5:$W$9,MATCH(ROUNDUP((G$1)/10,0)*10,[1]Hugst!$R$4:$W$4,0))))</f>
        <v>#REF!</v>
      </c>
      <c r="H283" s="168" t="e">
        <f ca="1">IF($C283-H$1&lt;År1,0,G282*(1-VLOOKUP($A283,[1]Hugst!$R$5:$W$9,MATCH(ROUNDUP((H$1)/10,0)*10,[1]Hugst!$R$4:$W$4,0))))</f>
        <v>#REF!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8" t="e">
        <f t="shared" ca="1" si="7"/>
        <v>#REF!</v>
      </c>
      <c r="F284" s="168" t="e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#REF!</v>
      </c>
      <c r="G284" s="168" t="e">
        <f ca="1">IF($C284-G$1&lt;År1,0,F283*(1-VLOOKUP($A284,[1]Hugst!$R$5:$W$9,MATCH(ROUNDUP((G$1)/10,0)*10,[1]Hugst!$R$4:$W$4,0))))</f>
        <v>#REF!</v>
      </c>
      <c r="H284" s="168" t="e">
        <f ca="1">IF($C284-H$1&lt;År1,0,G283*(1-VLOOKUP($A284,[1]Hugst!$R$5:$W$9,MATCH(ROUNDUP((H$1)/10,0)*10,[1]Hugst!$R$4:$W$4,0))))</f>
        <v>#REF!</v>
      </c>
      <c r="I284" s="168" t="e">
        <f ca="1">IF($C284-I$1&lt;År1,0,H283*(1-VLOOKUP($A284,[1]Hugst!$R$5:$W$9,MATCH(ROUNDUP((I$1)/10,0)*10,[1]Hugst!$R$4:$W$4,0))))</f>
        <v>#REF!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8" t="e">
        <f t="shared" ca="1" si="7"/>
        <v>#REF!</v>
      </c>
      <c r="F285" s="168" t="e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#REF!</v>
      </c>
      <c r="G285" s="168" t="e">
        <f ca="1">IF($C285-G$1&lt;År1,0,F284*(1-VLOOKUP($A285,[1]Hugst!$R$5:$W$9,MATCH(ROUNDUP((G$1)/10,0)*10,[1]Hugst!$R$4:$W$4,0))))</f>
        <v>#REF!</v>
      </c>
      <c r="H285" s="168" t="e">
        <f ca="1">IF($C285-H$1&lt;År1,0,G284*(1-VLOOKUP($A285,[1]Hugst!$R$5:$W$9,MATCH(ROUNDUP((H$1)/10,0)*10,[1]Hugst!$R$4:$W$4,0))))</f>
        <v>#REF!</v>
      </c>
      <c r="I285" s="168" t="e">
        <f ca="1">IF($C285-I$1&lt;År1,0,H284*(1-VLOOKUP($A285,[1]Hugst!$R$5:$W$9,MATCH(ROUNDUP((I$1)/10,0)*10,[1]Hugst!$R$4:$W$4,0))))</f>
        <v>#REF!</v>
      </c>
      <c r="J285" s="168" t="e">
        <f ca="1">IF($C285-J$1&lt;År1,0,I284*(1-VLOOKUP($A285,[1]Hugst!$R$5:$W$9,MATCH(ROUNDUP((J$1)/10,0)*10,[1]Hugst!$R$4:$W$4,0))))</f>
        <v>#REF!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8" t="e">
        <f t="shared" ca="1" si="7"/>
        <v>#REF!</v>
      </c>
      <c r="F286" s="168" t="e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#REF!</v>
      </c>
      <c r="G286" s="168" t="e">
        <f ca="1">IF($C286-G$1&lt;År1,0,F285*(1-VLOOKUP($A286,[1]Hugst!$R$5:$W$9,MATCH(ROUNDUP((G$1)/10,0)*10,[1]Hugst!$R$4:$W$4,0))))</f>
        <v>#REF!</v>
      </c>
      <c r="H286" s="168" t="e">
        <f ca="1">IF($C286-H$1&lt;År1,0,G285*(1-VLOOKUP($A286,[1]Hugst!$R$5:$W$9,MATCH(ROUNDUP((H$1)/10,0)*10,[1]Hugst!$R$4:$W$4,0))))</f>
        <v>#REF!</v>
      </c>
      <c r="I286" s="168" t="e">
        <f ca="1">IF($C286-I$1&lt;År1,0,H285*(1-VLOOKUP($A286,[1]Hugst!$R$5:$W$9,MATCH(ROUNDUP((I$1)/10,0)*10,[1]Hugst!$R$4:$W$4,0))))</f>
        <v>#REF!</v>
      </c>
      <c r="J286" s="168" t="e">
        <f ca="1">IF($C286-J$1&lt;År1,0,I285*(1-VLOOKUP($A286,[1]Hugst!$R$5:$W$9,MATCH(ROUNDUP((J$1)/10,0)*10,[1]Hugst!$R$4:$W$4,0))))</f>
        <v>#REF!</v>
      </c>
      <c r="K286" s="168" t="e">
        <f ca="1">IF($C286-K$1&lt;År1,0,J285*(1-VLOOKUP($A286,[1]Hugst!$R$5:$W$9,MATCH(ROUNDUP((K$1)/10,0)*10,[1]Hugst!$R$4:$W$4,0))))</f>
        <v>#REF!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8" t="e">
        <f t="shared" ca="1" si="7"/>
        <v>#REF!</v>
      </c>
      <c r="F287" s="168" t="e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#REF!</v>
      </c>
      <c r="G287" s="168" t="e">
        <f ca="1">IF($C287-G$1&lt;År1,0,F286*(1-VLOOKUP($A287,[1]Hugst!$R$5:$W$9,MATCH(ROUNDUP((G$1)/10,0)*10,[1]Hugst!$R$4:$W$4,0))))</f>
        <v>#REF!</v>
      </c>
      <c r="H287" s="168" t="e">
        <f ca="1">IF($C287-H$1&lt;År1,0,G286*(1-VLOOKUP($A287,[1]Hugst!$R$5:$W$9,MATCH(ROUNDUP((H$1)/10,0)*10,[1]Hugst!$R$4:$W$4,0))))</f>
        <v>#REF!</v>
      </c>
      <c r="I287" s="168" t="e">
        <f ca="1">IF($C287-I$1&lt;År1,0,H286*(1-VLOOKUP($A287,[1]Hugst!$R$5:$W$9,MATCH(ROUNDUP((I$1)/10,0)*10,[1]Hugst!$R$4:$W$4,0))))</f>
        <v>#REF!</v>
      </c>
      <c r="J287" s="168" t="e">
        <f ca="1">IF($C287-J$1&lt;År1,0,I286*(1-VLOOKUP($A287,[1]Hugst!$R$5:$W$9,MATCH(ROUNDUP((J$1)/10,0)*10,[1]Hugst!$R$4:$W$4,0))))</f>
        <v>#REF!</v>
      </c>
      <c r="K287" s="168" t="e">
        <f ca="1">IF($C287-K$1&lt;År1,0,J286*(1-VLOOKUP($A287,[1]Hugst!$R$5:$W$9,MATCH(ROUNDUP((K$1)/10,0)*10,[1]Hugst!$R$4:$W$4,0))))</f>
        <v>#REF!</v>
      </c>
      <c r="L287" s="168" t="e">
        <f ca="1">IF($C287-L$1&lt;År1,0,K286*(1-VLOOKUP($A287,[1]Hugst!$R$5:$W$9,MATCH(ROUNDUP((L$1)/10,0)*10,[1]Hugst!$R$4:$W$4,0))))</f>
        <v>#REF!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8" t="e">
        <f t="shared" ca="1" si="7"/>
        <v>#REF!</v>
      </c>
      <c r="F288" s="168" t="e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#REF!</v>
      </c>
      <c r="G288" s="168" t="e">
        <f ca="1">IF($C288-G$1&lt;År1,0,F287*(1-VLOOKUP($A288,[1]Hugst!$R$5:$W$9,MATCH(ROUNDUP((G$1)/10,0)*10,[1]Hugst!$R$4:$W$4,0))))</f>
        <v>#REF!</v>
      </c>
      <c r="H288" s="168" t="e">
        <f ca="1">IF($C288-H$1&lt;År1,0,G287*(1-VLOOKUP($A288,[1]Hugst!$R$5:$W$9,MATCH(ROUNDUP((H$1)/10,0)*10,[1]Hugst!$R$4:$W$4,0))))</f>
        <v>#REF!</v>
      </c>
      <c r="I288" s="168" t="e">
        <f ca="1">IF($C288-I$1&lt;År1,0,H287*(1-VLOOKUP($A288,[1]Hugst!$R$5:$W$9,MATCH(ROUNDUP((I$1)/10,0)*10,[1]Hugst!$R$4:$W$4,0))))</f>
        <v>#REF!</v>
      </c>
      <c r="J288" s="168" t="e">
        <f ca="1">IF($C288-J$1&lt;År1,0,I287*(1-VLOOKUP($A288,[1]Hugst!$R$5:$W$9,MATCH(ROUNDUP((J$1)/10,0)*10,[1]Hugst!$R$4:$W$4,0))))</f>
        <v>#REF!</v>
      </c>
      <c r="K288" s="168" t="e">
        <f ca="1">IF($C288-K$1&lt;År1,0,J287*(1-VLOOKUP($A288,[1]Hugst!$R$5:$W$9,MATCH(ROUNDUP((K$1)/10,0)*10,[1]Hugst!$R$4:$W$4,0))))</f>
        <v>#REF!</v>
      </c>
      <c r="L288" s="168" t="e">
        <f ca="1">IF($C288-L$1&lt;År1,0,K287*(1-VLOOKUP($A288,[1]Hugst!$R$5:$W$9,MATCH(ROUNDUP((L$1)/10,0)*10,[1]Hugst!$R$4:$W$4,0))))</f>
        <v>#REF!</v>
      </c>
      <c r="M288" s="168" t="e">
        <f ca="1">IF($C288-M$1&lt;År1,0,L287*(1-VLOOKUP($A288,[1]Hugst!$R$5:$W$9,MATCH(ROUNDUP((M$1)/10,0)*10,[1]Hugst!$R$4:$W$4,0))))</f>
        <v>#REF!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8" t="e">
        <f t="shared" ca="1" si="7"/>
        <v>#REF!</v>
      </c>
      <c r="F289" s="168" t="e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#REF!</v>
      </c>
      <c r="G289" s="168" t="e">
        <f ca="1">IF($C289-G$1&lt;År1,0,F288*(1-VLOOKUP($A289,[1]Hugst!$R$5:$W$9,MATCH(ROUNDUP((G$1)/10,0)*10,[1]Hugst!$R$4:$W$4,0))))</f>
        <v>#REF!</v>
      </c>
      <c r="H289" s="168" t="e">
        <f ca="1">IF($C289-H$1&lt;År1,0,G288*(1-VLOOKUP($A289,[1]Hugst!$R$5:$W$9,MATCH(ROUNDUP((H$1)/10,0)*10,[1]Hugst!$R$4:$W$4,0))))</f>
        <v>#REF!</v>
      </c>
      <c r="I289" s="168" t="e">
        <f ca="1">IF($C289-I$1&lt;År1,0,H288*(1-VLOOKUP($A289,[1]Hugst!$R$5:$W$9,MATCH(ROUNDUP((I$1)/10,0)*10,[1]Hugst!$R$4:$W$4,0))))</f>
        <v>#REF!</v>
      </c>
      <c r="J289" s="168" t="e">
        <f ca="1">IF($C289-J$1&lt;År1,0,I288*(1-VLOOKUP($A289,[1]Hugst!$R$5:$W$9,MATCH(ROUNDUP((J$1)/10,0)*10,[1]Hugst!$R$4:$W$4,0))))</f>
        <v>#REF!</v>
      </c>
      <c r="K289" s="168" t="e">
        <f ca="1">IF($C289-K$1&lt;År1,0,J288*(1-VLOOKUP($A289,[1]Hugst!$R$5:$W$9,MATCH(ROUNDUP((K$1)/10,0)*10,[1]Hugst!$R$4:$W$4,0))))</f>
        <v>#REF!</v>
      </c>
      <c r="L289" s="168" t="e">
        <f ca="1">IF($C289-L$1&lt;År1,0,K288*(1-VLOOKUP($A289,[1]Hugst!$R$5:$W$9,MATCH(ROUNDUP((L$1)/10,0)*10,[1]Hugst!$R$4:$W$4,0))))</f>
        <v>#REF!</v>
      </c>
      <c r="M289" s="168" t="e">
        <f ca="1">IF($C289-M$1&lt;År1,0,L288*(1-VLOOKUP($A289,[1]Hugst!$R$5:$W$9,MATCH(ROUNDUP((M$1)/10,0)*10,[1]Hugst!$R$4:$W$4,0))))</f>
        <v>#REF!</v>
      </c>
      <c r="N289" s="168" t="e">
        <f ca="1">IF($C289-N$1&lt;År1,0,M288*(1-VLOOKUP($A289,[1]Hugst!$R$5:$W$9,MATCH(ROUNDUP((N$1)/10,0)*10,[1]Hugst!$R$4:$W$4,0))))</f>
        <v>#REF!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8" t="e">
        <f t="shared" ca="1" si="7"/>
        <v>#REF!</v>
      </c>
      <c r="F290" s="168" t="e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#REF!</v>
      </c>
      <c r="G290" s="168" t="e">
        <f ca="1">IF($C290-G$1&lt;År1,0,F289*(1-VLOOKUP($A290,[1]Hugst!$R$5:$W$9,MATCH(ROUNDUP((G$1)/10,0)*10,[1]Hugst!$R$4:$W$4,0))))</f>
        <v>#REF!</v>
      </c>
      <c r="H290" s="168" t="e">
        <f ca="1">IF($C290-H$1&lt;År1,0,G289*(1-VLOOKUP($A290,[1]Hugst!$R$5:$W$9,MATCH(ROUNDUP((H$1)/10,0)*10,[1]Hugst!$R$4:$W$4,0))))</f>
        <v>#REF!</v>
      </c>
      <c r="I290" s="168" t="e">
        <f ca="1">IF($C290-I$1&lt;År1,0,H289*(1-VLOOKUP($A290,[1]Hugst!$R$5:$W$9,MATCH(ROUNDUP((I$1)/10,0)*10,[1]Hugst!$R$4:$W$4,0))))</f>
        <v>#REF!</v>
      </c>
      <c r="J290" s="168" t="e">
        <f ca="1">IF($C290-J$1&lt;År1,0,I289*(1-VLOOKUP($A290,[1]Hugst!$R$5:$W$9,MATCH(ROUNDUP((J$1)/10,0)*10,[1]Hugst!$R$4:$W$4,0))))</f>
        <v>#REF!</v>
      </c>
      <c r="K290" s="168" t="e">
        <f ca="1">IF($C290-K$1&lt;År1,0,J289*(1-VLOOKUP($A290,[1]Hugst!$R$5:$W$9,MATCH(ROUNDUP((K$1)/10,0)*10,[1]Hugst!$R$4:$W$4,0))))</f>
        <v>#REF!</v>
      </c>
      <c r="L290" s="168" t="e">
        <f ca="1">IF($C290-L$1&lt;År1,0,K289*(1-VLOOKUP($A290,[1]Hugst!$R$5:$W$9,MATCH(ROUNDUP((L$1)/10,0)*10,[1]Hugst!$R$4:$W$4,0))))</f>
        <v>#REF!</v>
      </c>
      <c r="M290" s="168" t="e">
        <f ca="1">IF($C290-M$1&lt;År1,0,L289*(1-VLOOKUP($A290,[1]Hugst!$R$5:$W$9,MATCH(ROUNDUP((M$1)/10,0)*10,[1]Hugst!$R$4:$W$4,0))))</f>
        <v>#REF!</v>
      </c>
      <c r="N290" s="168" t="e">
        <f ca="1">IF($C290-N$1&lt;År1,0,M289*(1-VLOOKUP($A290,[1]Hugst!$R$5:$W$9,MATCH(ROUNDUP((N$1)/10,0)*10,[1]Hugst!$R$4:$W$4,0))))</f>
        <v>#REF!</v>
      </c>
      <c r="O290" s="168" t="e">
        <f ca="1">IF($C290-O$1&lt;År1,0,N289*(1-VLOOKUP($A290,[1]Hugst!$R$5:$W$9,MATCH(ROUNDUP((O$1)/10,0)*10,[1]Hugst!$R$4:$W$4,0))))</f>
        <v>#REF!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8" t="e">
        <f t="shared" ca="1" si="7"/>
        <v>#REF!</v>
      </c>
      <c r="F291" s="168" t="e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#REF!</v>
      </c>
      <c r="G291" s="168" t="e">
        <f ca="1">IF($C291-G$1&lt;År1,0,F290*(1-VLOOKUP($A291,[1]Hugst!$R$5:$W$9,MATCH(ROUNDUP((G$1)/10,0)*10,[1]Hugst!$R$4:$W$4,0))))</f>
        <v>#REF!</v>
      </c>
      <c r="H291" s="168" t="e">
        <f ca="1">IF($C291-H$1&lt;År1,0,G290*(1-VLOOKUP($A291,[1]Hugst!$R$5:$W$9,MATCH(ROUNDUP((H$1)/10,0)*10,[1]Hugst!$R$4:$W$4,0))))</f>
        <v>#REF!</v>
      </c>
      <c r="I291" s="168" t="e">
        <f ca="1">IF($C291-I$1&lt;År1,0,H290*(1-VLOOKUP($A291,[1]Hugst!$R$5:$W$9,MATCH(ROUNDUP((I$1)/10,0)*10,[1]Hugst!$R$4:$W$4,0))))</f>
        <v>#REF!</v>
      </c>
      <c r="J291" s="168" t="e">
        <f ca="1">IF($C291-J$1&lt;År1,0,I290*(1-VLOOKUP($A291,[1]Hugst!$R$5:$W$9,MATCH(ROUNDUP((J$1)/10,0)*10,[1]Hugst!$R$4:$W$4,0))))</f>
        <v>#REF!</v>
      </c>
      <c r="K291" s="168" t="e">
        <f ca="1">IF($C291-K$1&lt;År1,0,J290*(1-VLOOKUP($A291,[1]Hugst!$R$5:$W$9,MATCH(ROUNDUP((K$1)/10,0)*10,[1]Hugst!$R$4:$W$4,0))))</f>
        <v>#REF!</v>
      </c>
      <c r="L291" s="168" t="e">
        <f ca="1">IF($C291-L$1&lt;År1,0,K290*(1-VLOOKUP($A291,[1]Hugst!$R$5:$W$9,MATCH(ROUNDUP((L$1)/10,0)*10,[1]Hugst!$R$4:$W$4,0))))</f>
        <v>#REF!</v>
      </c>
      <c r="M291" s="168" t="e">
        <f ca="1">IF($C291-M$1&lt;År1,0,L290*(1-VLOOKUP($A291,[1]Hugst!$R$5:$W$9,MATCH(ROUNDUP((M$1)/10,0)*10,[1]Hugst!$R$4:$W$4,0))))</f>
        <v>#REF!</v>
      </c>
      <c r="N291" s="168" t="e">
        <f ca="1">IF($C291-N$1&lt;År1,0,M290*(1-VLOOKUP($A291,[1]Hugst!$R$5:$W$9,MATCH(ROUNDUP((N$1)/10,0)*10,[1]Hugst!$R$4:$W$4,0))))</f>
        <v>#REF!</v>
      </c>
      <c r="O291" s="168" t="e">
        <f ca="1">IF($C291-O$1&lt;År1,0,N290*(1-VLOOKUP($A291,[1]Hugst!$R$5:$W$9,MATCH(ROUNDUP((O$1)/10,0)*10,[1]Hugst!$R$4:$W$4,0))))</f>
        <v>#REF!</v>
      </c>
      <c r="P291" s="168" t="e">
        <f ca="1">IF($C291-P$1&lt;År1,0,O290*(1-VLOOKUP($A291,[1]Hugst!$R$5:$W$9,MATCH(ROUNDUP((P$1)/10,0)*10,[1]Hugst!$R$4:$W$4,0))))</f>
        <v>#REF!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8" t="e">
        <f t="shared" ca="1" si="7"/>
        <v>#REF!</v>
      </c>
      <c r="F292" s="168" t="e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#REF!</v>
      </c>
      <c r="G292" s="168" t="e">
        <f ca="1">IF($C292-G$1&lt;År1,0,F291*(1-VLOOKUP($A292,[1]Hugst!$R$5:$W$9,MATCH(ROUNDUP((G$1)/10,0)*10,[1]Hugst!$R$4:$W$4,0))))</f>
        <v>#REF!</v>
      </c>
      <c r="H292" s="168" t="e">
        <f ca="1">IF($C292-H$1&lt;År1,0,G291*(1-VLOOKUP($A292,[1]Hugst!$R$5:$W$9,MATCH(ROUNDUP((H$1)/10,0)*10,[1]Hugst!$R$4:$W$4,0))))</f>
        <v>#REF!</v>
      </c>
      <c r="I292" s="168" t="e">
        <f ca="1">IF($C292-I$1&lt;År1,0,H291*(1-VLOOKUP($A292,[1]Hugst!$R$5:$W$9,MATCH(ROUNDUP((I$1)/10,0)*10,[1]Hugst!$R$4:$W$4,0))))</f>
        <v>#REF!</v>
      </c>
      <c r="J292" s="168" t="e">
        <f ca="1">IF($C292-J$1&lt;År1,0,I291*(1-VLOOKUP($A292,[1]Hugst!$R$5:$W$9,MATCH(ROUNDUP((J$1)/10,0)*10,[1]Hugst!$R$4:$W$4,0))))</f>
        <v>#REF!</v>
      </c>
      <c r="K292" s="168" t="e">
        <f ca="1">IF($C292-K$1&lt;År1,0,J291*(1-VLOOKUP($A292,[1]Hugst!$R$5:$W$9,MATCH(ROUNDUP((K$1)/10,0)*10,[1]Hugst!$R$4:$W$4,0))))</f>
        <v>#REF!</v>
      </c>
      <c r="L292" s="168" t="e">
        <f ca="1">IF($C292-L$1&lt;År1,0,K291*(1-VLOOKUP($A292,[1]Hugst!$R$5:$W$9,MATCH(ROUNDUP((L$1)/10,0)*10,[1]Hugst!$R$4:$W$4,0))))</f>
        <v>#REF!</v>
      </c>
      <c r="M292" s="168" t="e">
        <f ca="1">IF($C292-M$1&lt;År1,0,L291*(1-VLOOKUP($A292,[1]Hugst!$R$5:$W$9,MATCH(ROUNDUP((M$1)/10,0)*10,[1]Hugst!$R$4:$W$4,0))))</f>
        <v>#REF!</v>
      </c>
      <c r="N292" s="168" t="e">
        <f ca="1">IF($C292-N$1&lt;År1,0,M291*(1-VLOOKUP($A292,[1]Hugst!$R$5:$W$9,MATCH(ROUNDUP((N$1)/10,0)*10,[1]Hugst!$R$4:$W$4,0))))</f>
        <v>#REF!</v>
      </c>
      <c r="O292" s="168" t="e">
        <f ca="1">IF($C292-O$1&lt;År1,0,N291*(1-VLOOKUP($A292,[1]Hugst!$R$5:$W$9,MATCH(ROUNDUP((O$1)/10,0)*10,[1]Hugst!$R$4:$W$4,0))))</f>
        <v>#REF!</v>
      </c>
      <c r="P292" s="168" t="e">
        <f ca="1">IF($C292-P$1&lt;År1,0,O291*(1-VLOOKUP($A292,[1]Hugst!$R$5:$W$9,MATCH(ROUNDUP((P$1)/10,0)*10,[1]Hugst!$R$4:$W$4,0))))</f>
        <v>#REF!</v>
      </c>
      <c r="Q292" s="168" t="e">
        <f ca="1">IF($C292-Q$1&lt;År1,0,P291*(1-VLOOKUP($A292,[1]Hugst!$R$5:$W$9,MATCH(ROUNDUP((Q$1)/10,0)*10,[1]Hugst!$R$4:$W$4,0))))</f>
        <v>#REF!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8" t="e">
        <f t="shared" ca="1" si="7"/>
        <v>#REF!</v>
      </c>
      <c r="F293" s="168" t="e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#REF!</v>
      </c>
      <c r="G293" s="168" t="e">
        <f ca="1">IF($C293-G$1&lt;År1,0,F292*(1-VLOOKUP($A293,[1]Hugst!$R$5:$W$9,MATCH(ROUNDUP((G$1)/10,0)*10,[1]Hugst!$R$4:$W$4,0))))</f>
        <v>#REF!</v>
      </c>
      <c r="H293" s="168" t="e">
        <f ca="1">IF($C293-H$1&lt;År1,0,G292*(1-VLOOKUP($A293,[1]Hugst!$R$5:$W$9,MATCH(ROUNDUP((H$1)/10,0)*10,[1]Hugst!$R$4:$W$4,0))))</f>
        <v>#REF!</v>
      </c>
      <c r="I293" s="168" t="e">
        <f ca="1">IF($C293-I$1&lt;År1,0,H292*(1-VLOOKUP($A293,[1]Hugst!$R$5:$W$9,MATCH(ROUNDUP((I$1)/10,0)*10,[1]Hugst!$R$4:$W$4,0))))</f>
        <v>#REF!</v>
      </c>
      <c r="J293" s="168" t="e">
        <f ca="1">IF($C293-J$1&lt;År1,0,I292*(1-VLOOKUP($A293,[1]Hugst!$R$5:$W$9,MATCH(ROUNDUP((J$1)/10,0)*10,[1]Hugst!$R$4:$W$4,0))))</f>
        <v>#REF!</v>
      </c>
      <c r="K293" s="168" t="e">
        <f ca="1">IF($C293-K$1&lt;År1,0,J292*(1-VLOOKUP($A293,[1]Hugst!$R$5:$W$9,MATCH(ROUNDUP((K$1)/10,0)*10,[1]Hugst!$R$4:$W$4,0))))</f>
        <v>#REF!</v>
      </c>
      <c r="L293" s="168" t="e">
        <f ca="1">IF($C293-L$1&lt;År1,0,K292*(1-VLOOKUP($A293,[1]Hugst!$R$5:$W$9,MATCH(ROUNDUP((L$1)/10,0)*10,[1]Hugst!$R$4:$W$4,0))))</f>
        <v>#REF!</v>
      </c>
      <c r="M293" s="168" t="e">
        <f ca="1">IF($C293-M$1&lt;År1,0,L292*(1-VLOOKUP($A293,[1]Hugst!$R$5:$W$9,MATCH(ROUNDUP((M$1)/10,0)*10,[1]Hugst!$R$4:$W$4,0))))</f>
        <v>#REF!</v>
      </c>
      <c r="N293" s="168" t="e">
        <f ca="1">IF($C293-N$1&lt;År1,0,M292*(1-VLOOKUP($A293,[1]Hugst!$R$5:$W$9,MATCH(ROUNDUP((N$1)/10,0)*10,[1]Hugst!$R$4:$W$4,0))))</f>
        <v>#REF!</v>
      </c>
      <c r="O293" s="168" t="e">
        <f ca="1">IF($C293-O$1&lt;År1,0,N292*(1-VLOOKUP($A293,[1]Hugst!$R$5:$W$9,MATCH(ROUNDUP((O$1)/10,0)*10,[1]Hugst!$R$4:$W$4,0))))</f>
        <v>#REF!</v>
      </c>
      <c r="P293" s="168" t="e">
        <f ca="1">IF($C293-P$1&lt;År1,0,O292*(1-VLOOKUP($A293,[1]Hugst!$R$5:$W$9,MATCH(ROUNDUP((P$1)/10,0)*10,[1]Hugst!$R$4:$W$4,0))))</f>
        <v>#REF!</v>
      </c>
      <c r="Q293" s="168" t="e">
        <f ca="1">IF($C293-Q$1&lt;År1,0,P292*(1-VLOOKUP($A293,[1]Hugst!$R$5:$W$9,MATCH(ROUNDUP((Q$1)/10,0)*10,[1]Hugst!$R$4:$W$4,0))))</f>
        <v>#REF!</v>
      </c>
      <c r="R293" s="168" t="e">
        <f ca="1">IF($C293-R$1&lt;År1,0,Q292*(1-VLOOKUP($A293,[1]Hugst!$R$5:$W$9,MATCH(ROUNDUP((R$1)/10,0)*10,[1]Hugst!$R$4:$W$4,0))))</f>
        <v>#REF!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8" t="e">
        <f t="shared" ca="1" si="7"/>
        <v>#REF!</v>
      </c>
      <c r="F294" s="168" t="e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#REF!</v>
      </c>
      <c r="G294" s="168" t="e">
        <f ca="1">IF($C294-G$1&lt;År1,0,F293*(1-VLOOKUP($A294,[1]Hugst!$R$5:$W$9,MATCH(ROUNDUP((G$1)/10,0)*10,[1]Hugst!$R$4:$W$4,0))))</f>
        <v>#REF!</v>
      </c>
      <c r="H294" s="168" t="e">
        <f ca="1">IF($C294-H$1&lt;År1,0,G293*(1-VLOOKUP($A294,[1]Hugst!$R$5:$W$9,MATCH(ROUNDUP((H$1)/10,0)*10,[1]Hugst!$R$4:$W$4,0))))</f>
        <v>#REF!</v>
      </c>
      <c r="I294" s="168" t="e">
        <f ca="1">IF($C294-I$1&lt;År1,0,H293*(1-VLOOKUP($A294,[1]Hugst!$R$5:$W$9,MATCH(ROUNDUP((I$1)/10,0)*10,[1]Hugst!$R$4:$W$4,0))))</f>
        <v>#REF!</v>
      </c>
      <c r="J294" s="168" t="e">
        <f ca="1">IF($C294-J$1&lt;År1,0,I293*(1-VLOOKUP($A294,[1]Hugst!$R$5:$W$9,MATCH(ROUNDUP((J$1)/10,0)*10,[1]Hugst!$R$4:$W$4,0))))</f>
        <v>#REF!</v>
      </c>
      <c r="K294" s="168" t="e">
        <f ca="1">IF($C294-K$1&lt;År1,0,J293*(1-VLOOKUP($A294,[1]Hugst!$R$5:$W$9,MATCH(ROUNDUP((K$1)/10,0)*10,[1]Hugst!$R$4:$W$4,0))))</f>
        <v>#REF!</v>
      </c>
      <c r="L294" s="168" t="e">
        <f ca="1">IF($C294-L$1&lt;År1,0,K293*(1-VLOOKUP($A294,[1]Hugst!$R$5:$W$9,MATCH(ROUNDUP((L$1)/10,0)*10,[1]Hugst!$R$4:$W$4,0))))</f>
        <v>#REF!</v>
      </c>
      <c r="M294" s="168" t="e">
        <f ca="1">IF($C294-M$1&lt;År1,0,L293*(1-VLOOKUP($A294,[1]Hugst!$R$5:$W$9,MATCH(ROUNDUP((M$1)/10,0)*10,[1]Hugst!$R$4:$W$4,0))))</f>
        <v>#REF!</v>
      </c>
      <c r="N294" s="168" t="e">
        <f ca="1">IF($C294-N$1&lt;År1,0,M293*(1-VLOOKUP($A294,[1]Hugst!$R$5:$W$9,MATCH(ROUNDUP((N$1)/10,0)*10,[1]Hugst!$R$4:$W$4,0))))</f>
        <v>#REF!</v>
      </c>
      <c r="O294" s="168" t="e">
        <f ca="1">IF($C294-O$1&lt;År1,0,N293*(1-VLOOKUP($A294,[1]Hugst!$R$5:$W$9,MATCH(ROUNDUP((O$1)/10,0)*10,[1]Hugst!$R$4:$W$4,0))))</f>
        <v>#REF!</v>
      </c>
      <c r="P294" s="168" t="e">
        <f ca="1">IF($C294-P$1&lt;År1,0,O293*(1-VLOOKUP($A294,[1]Hugst!$R$5:$W$9,MATCH(ROUNDUP((P$1)/10,0)*10,[1]Hugst!$R$4:$W$4,0))))</f>
        <v>#REF!</v>
      </c>
      <c r="Q294" s="168" t="e">
        <f ca="1">IF($C294-Q$1&lt;År1,0,P293*(1-VLOOKUP($A294,[1]Hugst!$R$5:$W$9,MATCH(ROUNDUP((Q$1)/10,0)*10,[1]Hugst!$R$4:$W$4,0))))</f>
        <v>#REF!</v>
      </c>
      <c r="R294" s="168" t="e">
        <f ca="1">IF($C294-R$1&lt;År1,0,Q293*(1-VLOOKUP($A294,[1]Hugst!$R$5:$W$9,MATCH(ROUNDUP((R$1)/10,0)*10,[1]Hugst!$R$4:$W$4,0))))</f>
        <v>#REF!</v>
      </c>
      <c r="S294" s="168" t="e">
        <f ca="1">IF($C294-S$1&lt;År1,0,R293*(1-VLOOKUP($A294,[1]Hugst!$R$5:$W$9,MATCH(ROUNDUP((S$1)/10,0)*10,[1]Hugst!$R$4:$W$4,0))))</f>
        <v>#REF!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8" t="e">
        <f t="shared" ca="1" si="7"/>
        <v>#REF!</v>
      </c>
      <c r="F295" s="168" t="e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#REF!</v>
      </c>
      <c r="G295" s="168" t="e">
        <f ca="1">IF($C295-G$1&lt;År1,0,F294*(1-VLOOKUP($A295,[1]Hugst!$R$5:$W$9,MATCH(ROUNDUP((G$1)/10,0)*10,[1]Hugst!$R$4:$W$4,0))))</f>
        <v>#REF!</v>
      </c>
      <c r="H295" s="168" t="e">
        <f ca="1">IF($C295-H$1&lt;År1,0,G294*(1-VLOOKUP($A295,[1]Hugst!$R$5:$W$9,MATCH(ROUNDUP((H$1)/10,0)*10,[1]Hugst!$R$4:$W$4,0))))</f>
        <v>#REF!</v>
      </c>
      <c r="I295" s="168" t="e">
        <f ca="1">IF($C295-I$1&lt;År1,0,H294*(1-VLOOKUP($A295,[1]Hugst!$R$5:$W$9,MATCH(ROUNDUP((I$1)/10,0)*10,[1]Hugst!$R$4:$W$4,0))))</f>
        <v>#REF!</v>
      </c>
      <c r="J295" s="168" t="e">
        <f ca="1">IF($C295-J$1&lt;År1,0,I294*(1-VLOOKUP($A295,[1]Hugst!$R$5:$W$9,MATCH(ROUNDUP((J$1)/10,0)*10,[1]Hugst!$R$4:$W$4,0))))</f>
        <v>#REF!</v>
      </c>
      <c r="K295" s="168" t="e">
        <f ca="1">IF($C295-K$1&lt;År1,0,J294*(1-VLOOKUP($A295,[1]Hugst!$R$5:$W$9,MATCH(ROUNDUP((K$1)/10,0)*10,[1]Hugst!$R$4:$W$4,0))))</f>
        <v>#REF!</v>
      </c>
      <c r="L295" s="168" t="e">
        <f ca="1">IF($C295-L$1&lt;År1,0,K294*(1-VLOOKUP($A295,[1]Hugst!$R$5:$W$9,MATCH(ROUNDUP((L$1)/10,0)*10,[1]Hugst!$R$4:$W$4,0))))</f>
        <v>#REF!</v>
      </c>
      <c r="M295" s="168" t="e">
        <f ca="1">IF($C295-M$1&lt;År1,0,L294*(1-VLOOKUP($A295,[1]Hugst!$R$5:$W$9,MATCH(ROUNDUP((M$1)/10,0)*10,[1]Hugst!$R$4:$W$4,0))))</f>
        <v>#REF!</v>
      </c>
      <c r="N295" s="168" t="e">
        <f ca="1">IF($C295-N$1&lt;År1,0,M294*(1-VLOOKUP($A295,[1]Hugst!$R$5:$W$9,MATCH(ROUNDUP((N$1)/10,0)*10,[1]Hugst!$R$4:$W$4,0))))</f>
        <v>#REF!</v>
      </c>
      <c r="O295" s="168" t="e">
        <f ca="1">IF($C295-O$1&lt;År1,0,N294*(1-VLOOKUP($A295,[1]Hugst!$R$5:$W$9,MATCH(ROUNDUP((O$1)/10,0)*10,[1]Hugst!$R$4:$W$4,0))))</f>
        <v>#REF!</v>
      </c>
      <c r="P295" s="168" t="e">
        <f ca="1">IF($C295-P$1&lt;År1,0,O294*(1-VLOOKUP($A295,[1]Hugst!$R$5:$W$9,MATCH(ROUNDUP((P$1)/10,0)*10,[1]Hugst!$R$4:$W$4,0))))</f>
        <v>#REF!</v>
      </c>
      <c r="Q295" s="168" t="e">
        <f ca="1">IF($C295-Q$1&lt;År1,0,P294*(1-VLOOKUP($A295,[1]Hugst!$R$5:$W$9,MATCH(ROUNDUP((Q$1)/10,0)*10,[1]Hugst!$R$4:$W$4,0))))</f>
        <v>#REF!</v>
      </c>
      <c r="R295" s="168" t="e">
        <f ca="1">IF($C295-R$1&lt;År1,0,Q294*(1-VLOOKUP($A295,[1]Hugst!$R$5:$W$9,MATCH(ROUNDUP((R$1)/10,0)*10,[1]Hugst!$R$4:$W$4,0))))</f>
        <v>#REF!</v>
      </c>
      <c r="S295" s="168" t="e">
        <f ca="1">IF($C295-S$1&lt;År1,0,R294*(1-VLOOKUP($A295,[1]Hugst!$R$5:$W$9,MATCH(ROUNDUP((S$1)/10,0)*10,[1]Hugst!$R$4:$W$4,0))))</f>
        <v>#REF!</v>
      </c>
      <c r="T295" s="168" t="e">
        <f ca="1">IF($C295-T$1&lt;År1,0,S294*(1-VLOOKUP($A295,[1]Hugst!$R$5:$W$9,MATCH(ROUNDUP((T$1)/10,0)*10,[1]Hugst!$R$4:$W$4,0))))</f>
        <v>#REF!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8" t="e">
        <f t="shared" ca="1" si="7"/>
        <v>#REF!</v>
      </c>
      <c r="F296" s="168" t="e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#REF!</v>
      </c>
      <c r="G296" s="168" t="e">
        <f ca="1">IF($C296-G$1&lt;År1,0,F295*(1-VLOOKUP($A296,[1]Hugst!$R$5:$W$9,MATCH(ROUNDUP((G$1)/10,0)*10,[1]Hugst!$R$4:$W$4,0))))</f>
        <v>#REF!</v>
      </c>
      <c r="H296" s="168" t="e">
        <f ca="1">IF($C296-H$1&lt;År1,0,G295*(1-VLOOKUP($A296,[1]Hugst!$R$5:$W$9,MATCH(ROUNDUP((H$1)/10,0)*10,[1]Hugst!$R$4:$W$4,0))))</f>
        <v>#REF!</v>
      </c>
      <c r="I296" s="168" t="e">
        <f ca="1">IF($C296-I$1&lt;År1,0,H295*(1-VLOOKUP($A296,[1]Hugst!$R$5:$W$9,MATCH(ROUNDUP((I$1)/10,0)*10,[1]Hugst!$R$4:$W$4,0))))</f>
        <v>#REF!</v>
      </c>
      <c r="J296" s="168" t="e">
        <f ca="1">IF($C296-J$1&lt;År1,0,I295*(1-VLOOKUP($A296,[1]Hugst!$R$5:$W$9,MATCH(ROUNDUP((J$1)/10,0)*10,[1]Hugst!$R$4:$W$4,0))))</f>
        <v>#REF!</v>
      </c>
      <c r="K296" s="168" t="e">
        <f ca="1">IF($C296-K$1&lt;År1,0,J295*(1-VLOOKUP($A296,[1]Hugst!$R$5:$W$9,MATCH(ROUNDUP((K$1)/10,0)*10,[1]Hugst!$R$4:$W$4,0))))</f>
        <v>#REF!</v>
      </c>
      <c r="L296" s="168" t="e">
        <f ca="1">IF($C296-L$1&lt;År1,0,K295*(1-VLOOKUP($A296,[1]Hugst!$R$5:$W$9,MATCH(ROUNDUP((L$1)/10,0)*10,[1]Hugst!$R$4:$W$4,0))))</f>
        <v>#REF!</v>
      </c>
      <c r="M296" s="168" t="e">
        <f ca="1">IF($C296-M$1&lt;År1,0,L295*(1-VLOOKUP($A296,[1]Hugst!$R$5:$W$9,MATCH(ROUNDUP((M$1)/10,0)*10,[1]Hugst!$R$4:$W$4,0))))</f>
        <v>#REF!</v>
      </c>
      <c r="N296" s="168" t="e">
        <f ca="1">IF($C296-N$1&lt;År1,0,M295*(1-VLOOKUP($A296,[1]Hugst!$R$5:$W$9,MATCH(ROUNDUP((N$1)/10,0)*10,[1]Hugst!$R$4:$W$4,0))))</f>
        <v>#REF!</v>
      </c>
      <c r="O296" s="168" t="e">
        <f ca="1">IF($C296-O$1&lt;År1,0,N295*(1-VLOOKUP($A296,[1]Hugst!$R$5:$W$9,MATCH(ROUNDUP((O$1)/10,0)*10,[1]Hugst!$R$4:$W$4,0))))</f>
        <v>#REF!</v>
      </c>
      <c r="P296" s="168" t="e">
        <f ca="1">IF($C296-P$1&lt;År1,0,O295*(1-VLOOKUP($A296,[1]Hugst!$R$5:$W$9,MATCH(ROUNDUP((P$1)/10,0)*10,[1]Hugst!$R$4:$W$4,0))))</f>
        <v>#REF!</v>
      </c>
      <c r="Q296" s="168" t="e">
        <f ca="1">IF($C296-Q$1&lt;År1,0,P295*(1-VLOOKUP($A296,[1]Hugst!$R$5:$W$9,MATCH(ROUNDUP((Q$1)/10,0)*10,[1]Hugst!$R$4:$W$4,0))))</f>
        <v>#REF!</v>
      </c>
      <c r="R296" s="168" t="e">
        <f ca="1">IF($C296-R$1&lt;År1,0,Q295*(1-VLOOKUP($A296,[1]Hugst!$R$5:$W$9,MATCH(ROUNDUP((R$1)/10,0)*10,[1]Hugst!$R$4:$W$4,0))))</f>
        <v>#REF!</v>
      </c>
      <c r="S296" s="168" t="e">
        <f ca="1">IF($C296-S$1&lt;År1,0,R295*(1-VLOOKUP($A296,[1]Hugst!$R$5:$W$9,MATCH(ROUNDUP((S$1)/10,0)*10,[1]Hugst!$R$4:$W$4,0))))</f>
        <v>#REF!</v>
      </c>
      <c r="T296" s="168" t="e">
        <f ca="1">IF($C296-T$1&lt;År1,0,S295*(1-VLOOKUP($A296,[1]Hugst!$R$5:$W$9,MATCH(ROUNDUP((T$1)/10,0)*10,[1]Hugst!$R$4:$W$4,0))))</f>
        <v>#REF!</v>
      </c>
      <c r="U296" s="168" t="e">
        <f ca="1">IF($C296-U$1&lt;År1,0,T295*(1-VLOOKUP($A296,[1]Hugst!$R$5:$W$9,MATCH(ROUNDUP((U$1)/10,0)*10,[1]Hugst!$R$4:$W$4,0))))</f>
        <v>#REF!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8" t="e">
        <f t="shared" ca="1" si="7"/>
        <v>#REF!</v>
      </c>
      <c r="F297" s="168" t="e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#REF!</v>
      </c>
      <c r="G297" s="168" t="e">
        <f ca="1">IF($C297-G$1&lt;År1,0,F296*(1-VLOOKUP($A297,[1]Hugst!$R$5:$W$9,MATCH(ROUNDUP((G$1)/10,0)*10,[1]Hugst!$R$4:$W$4,0))))</f>
        <v>#REF!</v>
      </c>
      <c r="H297" s="168" t="e">
        <f ca="1">IF($C297-H$1&lt;År1,0,G296*(1-VLOOKUP($A297,[1]Hugst!$R$5:$W$9,MATCH(ROUNDUP((H$1)/10,0)*10,[1]Hugst!$R$4:$W$4,0))))</f>
        <v>#REF!</v>
      </c>
      <c r="I297" s="168" t="e">
        <f ca="1">IF($C297-I$1&lt;År1,0,H296*(1-VLOOKUP($A297,[1]Hugst!$R$5:$W$9,MATCH(ROUNDUP((I$1)/10,0)*10,[1]Hugst!$R$4:$W$4,0))))</f>
        <v>#REF!</v>
      </c>
      <c r="J297" s="168" t="e">
        <f ca="1">IF($C297-J$1&lt;År1,0,I296*(1-VLOOKUP($A297,[1]Hugst!$R$5:$W$9,MATCH(ROUNDUP((J$1)/10,0)*10,[1]Hugst!$R$4:$W$4,0))))</f>
        <v>#REF!</v>
      </c>
      <c r="K297" s="168" t="e">
        <f ca="1">IF($C297-K$1&lt;År1,0,J296*(1-VLOOKUP($A297,[1]Hugst!$R$5:$W$9,MATCH(ROUNDUP((K$1)/10,0)*10,[1]Hugst!$R$4:$W$4,0))))</f>
        <v>#REF!</v>
      </c>
      <c r="L297" s="168" t="e">
        <f ca="1">IF($C297-L$1&lt;År1,0,K296*(1-VLOOKUP($A297,[1]Hugst!$R$5:$W$9,MATCH(ROUNDUP((L$1)/10,0)*10,[1]Hugst!$R$4:$W$4,0))))</f>
        <v>#REF!</v>
      </c>
      <c r="M297" s="168" t="e">
        <f ca="1">IF($C297-M$1&lt;År1,0,L296*(1-VLOOKUP($A297,[1]Hugst!$R$5:$W$9,MATCH(ROUNDUP((M$1)/10,0)*10,[1]Hugst!$R$4:$W$4,0))))</f>
        <v>#REF!</v>
      </c>
      <c r="N297" s="168" t="e">
        <f ca="1">IF($C297-N$1&lt;År1,0,M296*(1-VLOOKUP($A297,[1]Hugst!$R$5:$W$9,MATCH(ROUNDUP((N$1)/10,0)*10,[1]Hugst!$R$4:$W$4,0))))</f>
        <v>#REF!</v>
      </c>
      <c r="O297" s="168" t="e">
        <f ca="1">IF($C297-O$1&lt;År1,0,N296*(1-VLOOKUP($A297,[1]Hugst!$R$5:$W$9,MATCH(ROUNDUP((O$1)/10,0)*10,[1]Hugst!$R$4:$W$4,0))))</f>
        <v>#REF!</v>
      </c>
      <c r="P297" s="168" t="e">
        <f ca="1">IF($C297-P$1&lt;År1,0,O296*(1-VLOOKUP($A297,[1]Hugst!$R$5:$W$9,MATCH(ROUNDUP((P$1)/10,0)*10,[1]Hugst!$R$4:$W$4,0))))</f>
        <v>#REF!</v>
      </c>
      <c r="Q297" s="168" t="e">
        <f ca="1">IF($C297-Q$1&lt;År1,0,P296*(1-VLOOKUP($A297,[1]Hugst!$R$5:$W$9,MATCH(ROUNDUP((Q$1)/10,0)*10,[1]Hugst!$R$4:$W$4,0))))</f>
        <v>#REF!</v>
      </c>
      <c r="R297" s="168" t="e">
        <f ca="1">IF($C297-R$1&lt;År1,0,Q296*(1-VLOOKUP($A297,[1]Hugst!$R$5:$W$9,MATCH(ROUNDUP((R$1)/10,0)*10,[1]Hugst!$R$4:$W$4,0))))</f>
        <v>#REF!</v>
      </c>
      <c r="S297" s="168" t="e">
        <f ca="1">IF($C297-S$1&lt;År1,0,R296*(1-VLOOKUP($A297,[1]Hugst!$R$5:$W$9,MATCH(ROUNDUP((S$1)/10,0)*10,[1]Hugst!$R$4:$W$4,0))))</f>
        <v>#REF!</v>
      </c>
      <c r="T297" s="168" t="e">
        <f ca="1">IF($C297-T$1&lt;År1,0,S296*(1-VLOOKUP($A297,[1]Hugst!$R$5:$W$9,MATCH(ROUNDUP((T$1)/10,0)*10,[1]Hugst!$R$4:$W$4,0))))</f>
        <v>#REF!</v>
      </c>
      <c r="U297" s="168" t="e">
        <f ca="1">IF($C297-U$1&lt;År1,0,T296*(1-VLOOKUP($A297,[1]Hugst!$R$5:$W$9,MATCH(ROUNDUP((U$1)/10,0)*10,[1]Hugst!$R$4:$W$4,0))))</f>
        <v>#REF!</v>
      </c>
      <c r="V297" s="168" t="e">
        <f ca="1">IF($C297-V$1&lt;År1,0,U296*(1-VLOOKUP($A297,[1]Hugst!$R$5:$W$9,MATCH(ROUNDUP((V$1)/10,0)*10,[1]Hugst!$R$4:$W$4,0))))</f>
        <v>#REF!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8" t="e">
        <f t="shared" ca="1" si="7"/>
        <v>#REF!</v>
      </c>
      <c r="F298" s="168" t="e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#REF!</v>
      </c>
      <c r="G298" s="168" t="e">
        <f ca="1">IF($C298-G$1&lt;År1,0,F297*(1-VLOOKUP($A298,[1]Hugst!$R$5:$W$9,MATCH(ROUNDUP((G$1)/10,0)*10,[1]Hugst!$R$4:$W$4,0))))</f>
        <v>#REF!</v>
      </c>
      <c r="H298" s="168" t="e">
        <f ca="1">IF($C298-H$1&lt;År1,0,G297*(1-VLOOKUP($A298,[1]Hugst!$R$5:$W$9,MATCH(ROUNDUP((H$1)/10,0)*10,[1]Hugst!$R$4:$W$4,0))))</f>
        <v>#REF!</v>
      </c>
      <c r="I298" s="168" t="e">
        <f ca="1">IF($C298-I$1&lt;År1,0,H297*(1-VLOOKUP($A298,[1]Hugst!$R$5:$W$9,MATCH(ROUNDUP((I$1)/10,0)*10,[1]Hugst!$R$4:$W$4,0))))</f>
        <v>#REF!</v>
      </c>
      <c r="J298" s="168" t="e">
        <f ca="1">IF($C298-J$1&lt;År1,0,I297*(1-VLOOKUP($A298,[1]Hugst!$R$5:$W$9,MATCH(ROUNDUP((J$1)/10,0)*10,[1]Hugst!$R$4:$W$4,0))))</f>
        <v>#REF!</v>
      </c>
      <c r="K298" s="168" t="e">
        <f ca="1">IF($C298-K$1&lt;År1,0,J297*(1-VLOOKUP($A298,[1]Hugst!$R$5:$W$9,MATCH(ROUNDUP((K$1)/10,0)*10,[1]Hugst!$R$4:$W$4,0))))</f>
        <v>#REF!</v>
      </c>
      <c r="L298" s="168" t="e">
        <f ca="1">IF($C298-L$1&lt;År1,0,K297*(1-VLOOKUP($A298,[1]Hugst!$R$5:$W$9,MATCH(ROUNDUP((L$1)/10,0)*10,[1]Hugst!$R$4:$W$4,0))))</f>
        <v>#REF!</v>
      </c>
      <c r="M298" s="168" t="e">
        <f ca="1">IF($C298-M$1&lt;År1,0,L297*(1-VLOOKUP($A298,[1]Hugst!$R$5:$W$9,MATCH(ROUNDUP((M$1)/10,0)*10,[1]Hugst!$R$4:$W$4,0))))</f>
        <v>#REF!</v>
      </c>
      <c r="N298" s="168" t="e">
        <f ca="1">IF($C298-N$1&lt;År1,0,M297*(1-VLOOKUP($A298,[1]Hugst!$R$5:$W$9,MATCH(ROUNDUP((N$1)/10,0)*10,[1]Hugst!$R$4:$W$4,0))))</f>
        <v>#REF!</v>
      </c>
      <c r="O298" s="168" t="e">
        <f ca="1">IF($C298-O$1&lt;År1,0,N297*(1-VLOOKUP($A298,[1]Hugst!$R$5:$W$9,MATCH(ROUNDUP((O$1)/10,0)*10,[1]Hugst!$R$4:$W$4,0))))</f>
        <v>#REF!</v>
      </c>
      <c r="P298" s="168" t="e">
        <f ca="1">IF($C298-P$1&lt;År1,0,O297*(1-VLOOKUP($A298,[1]Hugst!$R$5:$W$9,MATCH(ROUNDUP((P$1)/10,0)*10,[1]Hugst!$R$4:$W$4,0))))</f>
        <v>#REF!</v>
      </c>
      <c r="Q298" s="168" t="e">
        <f ca="1">IF($C298-Q$1&lt;År1,0,P297*(1-VLOOKUP($A298,[1]Hugst!$R$5:$W$9,MATCH(ROUNDUP((Q$1)/10,0)*10,[1]Hugst!$R$4:$W$4,0))))</f>
        <v>#REF!</v>
      </c>
      <c r="R298" s="168" t="e">
        <f ca="1">IF($C298-R$1&lt;År1,0,Q297*(1-VLOOKUP($A298,[1]Hugst!$R$5:$W$9,MATCH(ROUNDUP((R$1)/10,0)*10,[1]Hugst!$R$4:$W$4,0))))</f>
        <v>#REF!</v>
      </c>
      <c r="S298" s="168" t="e">
        <f ca="1">IF($C298-S$1&lt;År1,0,R297*(1-VLOOKUP($A298,[1]Hugst!$R$5:$W$9,MATCH(ROUNDUP((S$1)/10,0)*10,[1]Hugst!$R$4:$W$4,0))))</f>
        <v>#REF!</v>
      </c>
      <c r="T298" s="168" t="e">
        <f ca="1">IF($C298-T$1&lt;År1,0,S297*(1-VLOOKUP($A298,[1]Hugst!$R$5:$W$9,MATCH(ROUNDUP((T$1)/10,0)*10,[1]Hugst!$R$4:$W$4,0))))</f>
        <v>#REF!</v>
      </c>
      <c r="U298" s="168" t="e">
        <f ca="1">IF($C298-U$1&lt;År1,0,T297*(1-VLOOKUP($A298,[1]Hugst!$R$5:$W$9,MATCH(ROUNDUP((U$1)/10,0)*10,[1]Hugst!$R$4:$W$4,0))))</f>
        <v>#REF!</v>
      </c>
      <c r="V298" s="168" t="e">
        <f ca="1">IF($C298-V$1&lt;År1,0,U297*(1-VLOOKUP($A298,[1]Hugst!$R$5:$W$9,MATCH(ROUNDUP((V$1)/10,0)*10,[1]Hugst!$R$4:$W$4,0))))</f>
        <v>#REF!</v>
      </c>
      <c r="W298" s="168" t="e">
        <f ca="1">IF($C298-W$1&lt;År1,0,V297*(1-VLOOKUP($A298,[1]Hugst!$R$5:$W$9,MATCH(ROUNDUP((W$1)/10,0)*10,[1]Hugst!$R$4:$W$4,0))))</f>
        <v>#REF!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8" t="e">
        <f t="shared" ca="1" si="7"/>
        <v>#REF!</v>
      </c>
      <c r="F299" s="168" t="e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#REF!</v>
      </c>
      <c r="G299" s="168" t="e">
        <f ca="1">IF($C299-G$1&lt;År1,0,F298*(1-VLOOKUP($A299,[1]Hugst!$R$5:$W$9,MATCH(ROUNDUP((G$1)/10,0)*10,[1]Hugst!$R$4:$W$4,0))))</f>
        <v>#REF!</v>
      </c>
      <c r="H299" s="168" t="e">
        <f ca="1">IF($C299-H$1&lt;År1,0,G298*(1-VLOOKUP($A299,[1]Hugst!$R$5:$W$9,MATCH(ROUNDUP((H$1)/10,0)*10,[1]Hugst!$R$4:$W$4,0))))</f>
        <v>#REF!</v>
      </c>
      <c r="I299" s="168" t="e">
        <f ca="1">IF($C299-I$1&lt;År1,0,H298*(1-VLOOKUP($A299,[1]Hugst!$R$5:$W$9,MATCH(ROUNDUP((I$1)/10,0)*10,[1]Hugst!$R$4:$W$4,0))))</f>
        <v>#REF!</v>
      </c>
      <c r="J299" s="168" t="e">
        <f ca="1">IF($C299-J$1&lt;År1,0,I298*(1-VLOOKUP($A299,[1]Hugst!$R$5:$W$9,MATCH(ROUNDUP((J$1)/10,0)*10,[1]Hugst!$R$4:$W$4,0))))</f>
        <v>#REF!</v>
      </c>
      <c r="K299" s="168" t="e">
        <f ca="1">IF($C299-K$1&lt;År1,0,J298*(1-VLOOKUP($A299,[1]Hugst!$R$5:$W$9,MATCH(ROUNDUP((K$1)/10,0)*10,[1]Hugst!$R$4:$W$4,0))))</f>
        <v>#REF!</v>
      </c>
      <c r="L299" s="168" t="e">
        <f ca="1">IF($C299-L$1&lt;År1,0,K298*(1-VLOOKUP($A299,[1]Hugst!$R$5:$W$9,MATCH(ROUNDUP((L$1)/10,0)*10,[1]Hugst!$R$4:$W$4,0))))</f>
        <v>#REF!</v>
      </c>
      <c r="M299" s="168" t="e">
        <f ca="1">IF($C299-M$1&lt;År1,0,L298*(1-VLOOKUP($A299,[1]Hugst!$R$5:$W$9,MATCH(ROUNDUP((M$1)/10,0)*10,[1]Hugst!$R$4:$W$4,0))))</f>
        <v>#REF!</v>
      </c>
      <c r="N299" s="168" t="e">
        <f ca="1">IF($C299-N$1&lt;År1,0,M298*(1-VLOOKUP($A299,[1]Hugst!$R$5:$W$9,MATCH(ROUNDUP((N$1)/10,0)*10,[1]Hugst!$R$4:$W$4,0))))</f>
        <v>#REF!</v>
      </c>
      <c r="O299" s="168" t="e">
        <f ca="1">IF($C299-O$1&lt;År1,0,N298*(1-VLOOKUP($A299,[1]Hugst!$R$5:$W$9,MATCH(ROUNDUP((O$1)/10,0)*10,[1]Hugst!$R$4:$W$4,0))))</f>
        <v>#REF!</v>
      </c>
      <c r="P299" s="168" t="e">
        <f ca="1">IF($C299-P$1&lt;År1,0,O298*(1-VLOOKUP($A299,[1]Hugst!$R$5:$W$9,MATCH(ROUNDUP((P$1)/10,0)*10,[1]Hugst!$R$4:$W$4,0))))</f>
        <v>#REF!</v>
      </c>
      <c r="Q299" s="168" t="e">
        <f ca="1">IF($C299-Q$1&lt;År1,0,P298*(1-VLOOKUP($A299,[1]Hugst!$R$5:$W$9,MATCH(ROUNDUP((Q$1)/10,0)*10,[1]Hugst!$R$4:$W$4,0))))</f>
        <v>#REF!</v>
      </c>
      <c r="R299" s="168" t="e">
        <f ca="1">IF($C299-R$1&lt;År1,0,Q298*(1-VLOOKUP($A299,[1]Hugst!$R$5:$W$9,MATCH(ROUNDUP((R$1)/10,0)*10,[1]Hugst!$R$4:$W$4,0))))</f>
        <v>#REF!</v>
      </c>
      <c r="S299" s="168" t="e">
        <f ca="1">IF($C299-S$1&lt;År1,0,R298*(1-VLOOKUP($A299,[1]Hugst!$R$5:$W$9,MATCH(ROUNDUP((S$1)/10,0)*10,[1]Hugst!$R$4:$W$4,0))))</f>
        <v>#REF!</v>
      </c>
      <c r="T299" s="168" t="e">
        <f ca="1">IF($C299-T$1&lt;År1,0,S298*(1-VLOOKUP($A299,[1]Hugst!$R$5:$W$9,MATCH(ROUNDUP((T$1)/10,0)*10,[1]Hugst!$R$4:$W$4,0))))</f>
        <v>#REF!</v>
      </c>
      <c r="U299" s="168" t="e">
        <f ca="1">IF($C299-U$1&lt;År1,0,T298*(1-VLOOKUP($A299,[1]Hugst!$R$5:$W$9,MATCH(ROUNDUP((U$1)/10,0)*10,[1]Hugst!$R$4:$W$4,0))))</f>
        <v>#REF!</v>
      </c>
      <c r="V299" s="168" t="e">
        <f ca="1">IF($C299-V$1&lt;År1,0,U298*(1-VLOOKUP($A299,[1]Hugst!$R$5:$W$9,MATCH(ROUNDUP((V$1)/10,0)*10,[1]Hugst!$R$4:$W$4,0))))</f>
        <v>#REF!</v>
      </c>
      <c r="W299" s="168" t="e">
        <f ca="1">IF($C299-W$1&lt;År1,0,V298*(1-VLOOKUP($A299,[1]Hugst!$R$5:$W$9,MATCH(ROUNDUP((W$1)/10,0)*10,[1]Hugst!$R$4:$W$4,0))))</f>
        <v>#REF!</v>
      </c>
      <c r="X299" s="168" t="e">
        <f ca="1">IF($C299-X$1&lt;År1,0,W298*(1-VLOOKUP($A299,[1]Hugst!$R$5:$W$9,MATCH(ROUNDUP((X$1)/10,0)*10,[1]Hugst!$R$4:$W$4,0))))</f>
        <v>#REF!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8" t="e">
        <f t="shared" ca="1" si="7"/>
        <v>#REF!</v>
      </c>
      <c r="F300" s="168" t="e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#REF!</v>
      </c>
      <c r="G300" s="168" t="e">
        <f ca="1">IF($C300-G$1&lt;År1,0,F299*(1-VLOOKUP($A300,[1]Hugst!$R$5:$W$9,MATCH(ROUNDUP((G$1)/10,0)*10,[1]Hugst!$R$4:$W$4,0))))</f>
        <v>#REF!</v>
      </c>
      <c r="H300" s="168" t="e">
        <f ca="1">IF($C300-H$1&lt;År1,0,G299*(1-VLOOKUP($A300,[1]Hugst!$R$5:$W$9,MATCH(ROUNDUP((H$1)/10,0)*10,[1]Hugst!$R$4:$W$4,0))))</f>
        <v>#REF!</v>
      </c>
      <c r="I300" s="168" t="e">
        <f ca="1">IF($C300-I$1&lt;År1,0,H299*(1-VLOOKUP($A300,[1]Hugst!$R$5:$W$9,MATCH(ROUNDUP((I$1)/10,0)*10,[1]Hugst!$R$4:$W$4,0))))</f>
        <v>#REF!</v>
      </c>
      <c r="J300" s="168" t="e">
        <f ca="1">IF($C300-J$1&lt;År1,0,I299*(1-VLOOKUP($A300,[1]Hugst!$R$5:$W$9,MATCH(ROUNDUP((J$1)/10,0)*10,[1]Hugst!$R$4:$W$4,0))))</f>
        <v>#REF!</v>
      </c>
      <c r="K300" s="168" t="e">
        <f ca="1">IF($C300-K$1&lt;År1,0,J299*(1-VLOOKUP($A300,[1]Hugst!$R$5:$W$9,MATCH(ROUNDUP((K$1)/10,0)*10,[1]Hugst!$R$4:$W$4,0))))</f>
        <v>#REF!</v>
      </c>
      <c r="L300" s="168" t="e">
        <f ca="1">IF($C300-L$1&lt;År1,0,K299*(1-VLOOKUP($A300,[1]Hugst!$R$5:$W$9,MATCH(ROUNDUP((L$1)/10,0)*10,[1]Hugst!$R$4:$W$4,0))))</f>
        <v>#REF!</v>
      </c>
      <c r="M300" s="168" t="e">
        <f ca="1">IF($C300-M$1&lt;År1,0,L299*(1-VLOOKUP($A300,[1]Hugst!$R$5:$W$9,MATCH(ROUNDUP((M$1)/10,0)*10,[1]Hugst!$R$4:$W$4,0))))</f>
        <v>#REF!</v>
      </c>
      <c r="N300" s="168" t="e">
        <f ca="1">IF($C300-N$1&lt;År1,0,M299*(1-VLOOKUP($A300,[1]Hugst!$R$5:$W$9,MATCH(ROUNDUP((N$1)/10,0)*10,[1]Hugst!$R$4:$W$4,0))))</f>
        <v>#REF!</v>
      </c>
      <c r="O300" s="168" t="e">
        <f ca="1">IF($C300-O$1&lt;År1,0,N299*(1-VLOOKUP($A300,[1]Hugst!$R$5:$W$9,MATCH(ROUNDUP((O$1)/10,0)*10,[1]Hugst!$R$4:$W$4,0))))</f>
        <v>#REF!</v>
      </c>
      <c r="P300" s="168" t="e">
        <f ca="1">IF($C300-P$1&lt;År1,0,O299*(1-VLOOKUP($A300,[1]Hugst!$R$5:$W$9,MATCH(ROUNDUP((P$1)/10,0)*10,[1]Hugst!$R$4:$W$4,0))))</f>
        <v>#REF!</v>
      </c>
      <c r="Q300" s="168" t="e">
        <f ca="1">IF($C300-Q$1&lt;År1,0,P299*(1-VLOOKUP($A300,[1]Hugst!$R$5:$W$9,MATCH(ROUNDUP((Q$1)/10,0)*10,[1]Hugst!$R$4:$W$4,0))))</f>
        <v>#REF!</v>
      </c>
      <c r="R300" s="168" t="e">
        <f ca="1">IF($C300-R$1&lt;År1,0,Q299*(1-VLOOKUP($A300,[1]Hugst!$R$5:$W$9,MATCH(ROUNDUP((R$1)/10,0)*10,[1]Hugst!$R$4:$W$4,0))))</f>
        <v>#REF!</v>
      </c>
      <c r="S300" s="168" t="e">
        <f ca="1">IF($C300-S$1&lt;År1,0,R299*(1-VLOOKUP($A300,[1]Hugst!$R$5:$W$9,MATCH(ROUNDUP((S$1)/10,0)*10,[1]Hugst!$R$4:$W$4,0))))</f>
        <v>#REF!</v>
      </c>
      <c r="T300" s="168" t="e">
        <f ca="1">IF($C300-T$1&lt;År1,0,S299*(1-VLOOKUP($A300,[1]Hugst!$R$5:$W$9,MATCH(ROUNDUP((T$1)/10,0)*10,[1]Hugst!$R$4:$W$4,0))))</f>
        <v>#REF!</v>
      </c>
      <c r="U300" s="168" t="e">
        <f ca="1">IF($C300-U$1&lt;År1,0,T299*(1-VLOOKUP($A300,[1]Hugst!$R$5:$W$9,MATCH(ROUNDUP((U$1)/10,0)*10,[1]Hugst!$R$4:$W$4,0))))</f>
        <v>#REF!</v>
      </c>
      <c r="V300" s="168" t="e">
        <f ca="1">IF($C300-V$1&lt;År1,0,U299*(1-VLOOKUP($A300,[1]Hugst!$R$5:$W$9,MATCH(ROUNDUP((V$1)/10,0)*10,[1]Hugst!$R$4:$W$4,0))))</f>
        <v>#REF!</v>
      </c>
      <c r="W300" s="168" t="e">
        <f ca="1">IF($C300-W$1&lt;År1,0,V299*(1-VLOOKUP($A300,[1]Hugst!$R$5:$W$9,MATCH(ROUNDUP((W$1)/10,0)*10,[1]Hugst!$R$4:$W$4,0))))</f>
        <v>#REF!</v>
      </c>
      <c r="X300" s="168" t="e">
        <f ca="1">IF($C300-X$1&lt;År1,0,W299*(1-VLOOKUP($A300,[1]Hugst!$R$5:$W$9,MATCH(ROUNDUP((X$1)/10,0)*10,[1]Hugst!$R$4:$W$4,0))))</f>
        <v>#REF!</v>
      </c>
      <c r="Y300" s="168" t="e">
        <f ca="1">IF($C300-Y$1&lt;År1,0,X299*(1-VLOOKUP($A300,[1]Hugst!$R$5:$W$9,MATCH(ROUNDUP((Y$1)/10,0)*10,[1]Hugst!$R$4:$W$4,0))))</f>
        <v>#REF!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8" t="e">
        <f t="shared" ca="1" si="7"/>
        <v>#REF!</v>
      </c>
      <c r="F301" s="168" t="e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#REF!</v>
      </c>
      <c r="G301" s="168" t="e">
        <f ca="1">IF($C301-G$1&lt;År1,0,F300*(1-VLOOKUP($A301,[1]Hugst!$R$5:$W$9,MATCH(ROUNDUP((G$1)/10,0)*10,[1]Hugst!$R$4:$W$4,0))))</f>
        <v>#REF!</v>
      </c>
      <c r="H301" s="168" t="e">
        <f ca="1">IF($C301-H$1&lt;År1,0,G300*(1-VLOOKUP($A301,[1]Hugst!$R$5:$W$9,MATCH(ROUNDUP((H$1)/10,0)*10,[1]Hugst!$R$4:$W$4,0))))</f>
        <v>#REF!</v>
      </c>
      <c r="I301" s="168" t="e">
        <f ca="1">IF($C301-I$1&lt;År1,0,H300*(1-VLOOKUP($A301,[1]Hugst!$R$5:$W$9,MATCH(ROUNDUP((I$1)/10,0)*10,[1]Hugst!$R$4:$W$4,0))))</f>
        <v>#REF!</v>
      </c>
      <c r="J301" s="168" t="e">
        <f ca="1">IF($C301-J$1&lt;År1,0,I300*(1-VLOOKUP($A301,[1]Hugst!$R$5:$W$9,MATCH(ROUNDUP((J$1)/10,0)*10,[1]Hugst!$R$4:$W$4,0))))</f>
        <v>#REF!</v>
      </c>
      <c r="K301" s="168" t="e">
        <f ca="1">IF($C301-K$1&lt;År1,0,J300*(1-VLOOKUP($A301,[1]Hugst!$R$5:$W$9,MATCH(ROUNDUP((K$1)/10,0)*10,[1]Hugst!$R$4:$W$4,0))))</f>
        <v>#REF!</v>
      </c>
      <c r="L301" s="168" t="e">
        <f ca="1">IF($C301-L$1&lt;År1,0,K300*(1-VLOOKUP($A301,[1]Hugst!$R$5:$W$9,MATCH(ROUNDUP((L$1)/10,0)*10,[1]Hugst!$R$4:$W$4,0))))</f>
        <v>#REF!</v>
      </c>
      <c r="M301" s="168" t="e">
        <f ca="1">IF($C301-M$1&lt;År1,0,L300*(1-VLOOKUP($A301,[1]Hugst!$R$5:$W$9,MATCH(ROUNDUP((M$1)/10,0)*10,[1]Hugst!$R$4:$W$4,0))))</f>
        <v>#REF!</v>
      </c>
      <c r="N301" s="168" t="e">
        <f ca="1">IF($C301-N$1&lt;År1,0,M300*(1-VLOOKUP($A301,[1]Hugst!$R$5:$W$9,MATCH(ROUNDUP((N$1)/10,0)*10,[1]Hugst!$R$4:$W$4,0))))</f>
        <v>#REF!</v>
      </c>
      <c r="O301" s="168" t="e">
        <f ca="1">IF($C301-O$1&lt;År1,0,N300*(1-VLOOKUP($A301,[1]Hugst!$R$5:$W$9,MATCH(ROUNDUP((O$1)/10,0)*10,[1]Hugst!$R$4:$W$4,0))))</f>
        <v>#REF!</v>
      </c>
      <c r="P301" s="168" t="e">
        <f ca="1">IF($C301-P$1&lt;År1,0,O300*(1-VLOOKUP($A301,[1]Hugst!$R$5:$W$9,MATCH(ROUNDUP((P$1)/10,0)*10,[1]Hugst!$R$4:$W$4,0))))</f>
        <v>#REF!</v>
      </c>
      <c r="Q301" s="168" t="e">
        <f ca="1">IF($C301-Q$1&lt;År1,0,P300*(1-VLOOKUP($A301,[1]Hugst!$R$5:$W$9,MATCH(ROUNDUP((Q$1)/10,0)*10,[1]Hugst!$R$4:$W$4,0))))</f>
        <v>#REF!</v>
      </c>
      <c r="R301" s="168" t="e">
        <f ca="1">IF($C301-R$1&lt;År1,0,Q300*(1-VLOOKUP($A301,[1]Hugst!$R$5:$W$9,MATCH(ROUNDUP((R$1)/10,0)*10,[1]Hugst!$R$4:$W$4,0))))</f>
        <v>#REF!</v>
      </c>
      <c r="S301" s="168" t="e">
        <f ca="1">IF($C301-S$1&lt;År1,0,R300*(1-VLOOKUP($A301,[1]Hugst!$R$5:$W$9,MATCH(ROUNDUP((S$1)/10,0)*10,[1]Hugst!$R$4:$W$4,0))))</f>
        <v>#REF!</v>
      </c>
      <c r="T301" s="168" t="e">
        <f ca="1">IF($C301-T$1&lt;År1,0,S300*(1-VLOOKUP($A301,[1]Hugst!$R$5:$W$9,MATCH(ROUNDUP((T$1)/10,0)*10,[1]Hugst!$R$4:$W$4,0))))</f>
        <v>#REF!</v>
      </c>
      <c r="U301" s="168" t="e">
        <f ca="1">IF($C301-U$1&lt;År1,0,T300*(1-VLOOKUP($A301,[1]Hugst!$R$5:$W$9,MATCH(ROUNDUP((U$1)/10,0)*10,[1]Hugst!$R$4:$W$4,0))))</f>
        <v>#REF!</v>
      </c>
      <c r="V301" s="168" t="e">
        <f ca="1">IF($C301-V$1&lt;År1,0,U300*(1-VLOOKUP($A301,[1]Hugst!$R$5:$W$9,MATCH(ROUNDUP((V$1)/10,0)*10,[1]Hugst!$R$4:$W$4,0))))</f>
        <v>#REF!</v>
      </c>
      <c r="W301" s="168" t="e">
        <f ca="1">IF($C301-W$1&lt;År1,0,V300*(1-VLOOKUP($A301,[1]Hugst!$R$5:$W$9,MATCH(ROUNDUP((W$1)/10,0)*10,[1]Hugst!$R$4:$W$4,0))))</f>
        <v>#REF!</v>
      </c>
      <c r="X301" s="168" t="e">
        <f ca="1">IF($C301-X$1&lt;År1,0,W300*(1-VLOOKUP($A301,[1]Hugst!$R$5:$W$9,MATCH(ROUNDUP((X$1)/10,0)*10,[1]Hugst!$R$4:$W$4,0))))</f>
        <v>#REF!</v>
      </c>
      <c r="Y301" s="168" t="e">
        <f ca="1">IF($C301-Y$1&lt;År1,0,X300*(1-VLOOKUP($A301,[1]Hugst!$R$5:$W$9,MATCH(ROUNDUP((Y$1)/10,0)*10,[1]Hugst!$R$4:$W$4,0))))</f>
        <v>#REF!</v>
      </c>
      <c r="Z301" s="168" t="e">
        <f ca="1">IF($C301-Z$1&lt;År1,0,Y300*(1-VLOOKUP($A301,[1]Hugst!$R$5:$W$9,MATCH(ROUNDUP((Z$1)/10,0)*10,[1]Hugst!$R$4:$W$4,0))))</f>
        <v>#REF!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8" t="e">
        <f t="shared" ca="1" si="7"/>
        <v>#REF!</v>
      </c>
      <c r="F302" s="168" t="e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#REF!</v>
      </c>
      <c r="G302" s="168" t="e">
        <f ca="1">IF($C302-G$1&lt;År1,0,F301*(1-VLOOKUP($A302,[1]Hugst!$R$5:$W$9,MATCH(ROUNDUP((G$1)/10,0)*10,[1]Hugst!$R$4:$W$4,0))))</f>
        <v>#REF!</v>
      </c>
      <c r="H302" s="168" t="e">
        <f ca="1">IF($C302-H$1&lt;År1,0,G301*(1-VLOOKUP($A302,[1]Hugst!$R$5:$W$9,MATCH(ROUNDUP((H$1)/10,0)*10,[1]Hugst!$R$4:$W$4,0))))</f>
        <v>#REF!</v>
      </c>
      <c r="I302" s="168" t="e">
        <f ca="1">IF($C302-I$1&lt;År1,0,H301*(1-VLOOKUP($A302,[1]Hugst!$R$5:$W$9,MATCH(ROUNDUP((I$1)/10,0)*10,[1]Hugst!$R$4:$W$4,0))))</f>
        <v>#REF!</v>
      </c>
      <c r="J302" s="168" t="e">
        <f ca="1">IF($C302-J$1&lt;År1,0,I301*(1-VLOOKUP($A302,[1]Hugst!$R$5:$W$9,MATCH(ROUNDUP((J$1)/10,0)*10,[1]Hugst!$R$4:$W$4,0))))</f>
        <v>#REF!</v>
      </c>
      <c r="K302" s="168" t="e">
        <f ca="1">IF($C302-K$1&lt;År1,0,J301*(1-VLOOKUP($A302,[1]Hugst!$R$5:$W$9,MATCH(ROUNDUP((K$1)/10,0)*10,[1]Hugst!$R$4:$W$4,0))))</f>
        <v>#REF!</v>
      </c>
      <c r="L302" s="168" t="e">
        <f ca="1">IF($C302-L$1&lt;År1,0,K301*(1-VLOOKUP($A302,[1]Hugst!$R$5:$W$9,MATCH(ROUNDUP((L$1)/10,0)*10,[1]Hugst!$R$4:$W$4,0))))</f>
        <v>#REF!</v>
      </c>
      <c r="M302" s="168" t="e">
        <f ca="1">IF($C302-M$1&lt;År1,0,L301*(1-VLOOKUP($A302,[1]Hugst!$R$5:$W$9,MATCH(ROUNDUP((M$1)/10,0)*10,[1]Hugst!$R$4:$W$4,0))))</f>
        <v>#REF!</v>
      </c>
      <c r="N302" s="168" t="e">
        <f ca="1">IF($C302-N$1&lt;År1,0,M301*(1-VLOOKUP($A302,[1]Hugst!$R$5:$W$9,MATCH(ROUNDUP((N$1)/10,0)*10,[1]Hugst!$R$4:$W$4,0))))</f>
        <v>#REF!</v>
      </c>
      <c r="O302" s="168" t="e">
        <f ca="1">IF($C302-O$1&lt;År1,0,N301*(1-VLOOKUP($A302,[1]Hugst!$R$5:$W$9,MATCH(ROUNDUP((O$1)/10,0)*10,[1]Hugst!$R$4:$W$4,0))))</f>
        <v>#REF!</v>
      </c>
      <c r="P302" s="168" t="e">
        <f ca="1">IF($C302-P$1&lt;År1,0,O301*(1-VLOOKUP($A302,[1]Hugst!$R$5:$W$9,MATCH(ROUNDUP((P$1)/10,0)*10,[1]Hugst!$R$4:$W$4,0))))</f>
        <v>#REF!</v>
      </c>
      <c r="Q302" s="168" t="e">
        <f ca="1">IF($C302-Q$1&lt;År1,0,P301*(1-VLOOKUP($A302,[1]Hugst!$R$5:$W$9,MATCH(ROUNDUP((Q$1)/10,0)*10,[1]Hugst!$R$4:$W$4,0))))</f>
        <v>#REF!</v>
      </c>
      <c r="R302" s="168" t="e">
        <f ca="1">IF($C302-R$1&lt;År1,0,Q301*(1-VLOOKUP($A302,[1]Hugst!$R$5:$W$9,MATCH(ROUNDUP((R$1)/10,0)*10,[1]Hugst!$R$4:$W$4,0))))</f>
        <v>#REF!</v>
      </c>
      <c r="S302" s="168" t="e">
        <f ca="1">IF($C302-S$1&lt;År1,0,R301*(1-VLOOKUP($A302,[1]Hugst!$R$5:$W$9,MATCH(ROUNDUP((S$1)/10,0)*10,[1]Hugst!$R$4:$W$4,0))))</f>
        <v>#REF!</v>
      </c>
      <c r="T302" s="168" t="e">
        <f ca="1">IF($C302-T$1&lt;År1,0,S301*(1-VLOOKUP($A302,[1]Hugst!$R$5:$W$9,MATCH(ROUNDUP((T$1)/10,0)*10,[1]Hugst!$R$4:$W$4,0))))</f>
        <v>#REF!</v>
      </c>
      <c r="U302" s="168" t="e">
        <f ca="1">IF($C302-U$1&lt;År1,0,T301*(1-VLOOKUP($A302,[1]Hugst!$R$5:$W$9,MATCH(ROUNDUP((U$1)/10,0)*10,[1]Hugst!$R$4:$W$4,0))))</f>
        <v>#REF!</v>
      </c>
      <c r="V302" s="168" t="e">
        <f ca="1">IF($C302-V$1&lt;År1,0,U301*(1-VLOOKUP($A302,[1]Hugst!$R$5:$W$9,MATCH(ROUNDUP((V$1)/10,0)*10,[1]Hugst!$R$4:$W$4,0))))</f>
        <v>#REF!</v>
      </c>
      <c r="W302" s="168" t="e">
        <f ca="1">IF($C302-W$1&lt;År1,0,V301*(1-VLOOKUP($A302,[1]Hugst!$R$5:$W$9,MATCH(ROUNDUP((W$1)/10,0)*10,[1]Hugst!$R$4:$W$4,0))))</f>
        <v>#REF!</v>
      </c>
      <c r="X302" s="168" t="e">
        <f ca="1">IF($C302-X$1&lt;År1,0,W301*(1-VLOOKUP($A302,[1]Hugst!$R$5:$W$9,MATCH(ROUNDUP((X$1)/10,0)*10,[1]Hugst!$R$4:$W$4,0))))</f>
        <v>#REF!</v>
      </c>
      <c r="Y302" s="168" t="e">
        <f ca="1">IF($C302-Y$1&lt;År1,0,X301*(1-VLOOKUP($A302,[1]Hugst!$R$5:$W$9,MATCH(ROUNDUP((Y$1)/10,0)*10,[1]Hugst!$R$4:$W$4,0))))</f>
        <v>#REF!</v>
      </c>
      <c r="Z302" s="168" t="e">
        <f ca="1">IF($C302-Z$1&lt;År1,0,Y301*(1-VLOOKUP($A302,[1]Hugst!$R$5:$W$9,MATCH(ROUNDUP((Z$1)/10,0)*10,[1]Hugst!$R$4:$W$4,0))))</f>
        <v>#REF!</v>
      </c>
      <c r="AA302" s="168" t="e">
        <f ca="1">IF($C302-AA$1&lt;År1,0,Z301*(1-VLOOKUP($A302,[1]Hugst!$R$5:$W$9,MATCH(ROUNDUP((AA$1)/10,0)*10,[1]Hugst!$R$4:$W$4,0))))</f>
        <v>#REF!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8" t="e">
        <f t="shared" ca="1" si="7"/>
        <v>#REF!</v>
      </c>
      <c r="F303" s="168" t="e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#REF!</v>
      </c>
      <c r="G303" s="168" t="e">
        <f ca="1">IF($C303-G$1&lt;År1,0,F302*(1-VLOOKUP($A303,[1]Hugst!$R$5:$W$9,MATCH(ROUNDUP((G$1)/10,0)*10,[1]Hugst!$R$4:$W$4,0))))</f>
        <v>#REF!</v>
      </c>
      <c r="H303" s="168" t="e">
        <f ca="1">IF($C303-H$1&lt;År1,0,G302*(1-VLOOKUP($A303,[1]Hugst!$R$5:$W$9,MATCH(ROUNDUP((H$1)/10,0)*10,[1]Hugst!$R$4:$W$4,0))))</f>
        <v>#REF!</v>
      </c>
      <c r="I303" s="168" t="e">
        <f ca="1">IF($C303-I$1&lt;År1,0,H302*(1-VLOOKUP($A303,[1]Hugst!$R$5:$W$9,MATCH(ROUNDUP((I$1)/10,0)*10,[1]Hugst!$R$4:$W$4,0))))</f>
        <v>#REF!</v>
      </c>
      <c r="J303" s="168" t="e">
        <f ca="1">IF($C303-J$1&lt;År1,0,I302*(1-VLOOKUP($A303,[1]Hugst!$R$5:$W$9,MATCH(ROUNDUP((J$1)/10,0)*10,[1]Hugst!$R$4:$W$4,0))))</f>
        <v>#REF!</v>
      </c>
      <c r="K303" s="168" t="e">
        <f ca="1">IF($C303-K$1&lt;År1,0,J302*(1-VLOOKUP($A303,[1]Hugst!$R$5:$W$9,MATCH(ROUNDUP((K$1)/10,0)*10,[1]Hugst!$R$4:$W$4,0))))</f>
        <v>#REF!</v>
      </c>
      <c r="L303" s="168" t="e">
        <f ca="1">IF($C303-L$1&lt;År1,0,K302*(1-VLOOKUP($A303,[1]Hugst!$R$5:$W$9,MATCH(ROUNDUP((L$1)/10,0)*10,[1]Hugst!$R$4:$W$4,0))))</f>
        <v>#REF!</v>
      </c>
      <c r="M303" s="168" t="e">
        <f ca="1">IF($C303-M$1&lt;År1,0,L302*(1-VLOOKUP($A303,[1]Hugst!$R$5:$W$9,MATCH(ROUNDUP((M$1)/10,0)*10,[1]Hugst!$R$4:$W$4,0))))</f>
        <v>#REF!</v>
      </c>
      <c r="N303" s="168" t="e">
        <f ca="1">IF($C303-N$1&lt;År1,0,M302*(1-VLOOKUP($A303,[1]Hugst!$R$5:$W$9,MATCH(ROUNDUP((N$1)/10,0)*10,[1]Hugst!$R$4:$W$4,0))))</f>
        <v>#REF!</v>
      </c>
      <c r="O303" s="168" t="e">
        <f ca="1">IF($C303-O$1&lt;År1,0,N302*(1-VLOOKUP($A303,[1]Hugst!$R$5:$W$9,MATCH(ROUNDUP((O$1)/10,0)*10,[1]Hugst!$R$4:$W$4,0))))</f>
        <v>#REF!</v>
      </c>
      <c r="P303" s="168" t="e">
        <f ca="1">IF($C303-P$1&lt;År1,0,O302*(1-VLOOKUP($A303,[1]Hugst!$R$5:$W$9,MATCH(ROUNDUP((P$1)/10,0)*10,[1]Hugst!$R$4:$W$4,0))))</f>
        <v>#REF!</v>
      </c>
      <c r="Q303" s="168" t="e">
        <f ca="1">IF($C303-Q$1&lt;År1,0,P302*(1-VLOOKUP($A303,[1]Hugst!$R$5:$W$9,MATCH(ROUNDUP((Q$1)/10,0)*10,[1]Hugst!$R$4:$W$4,0))))</f>
        <v>#REF!</v>
      </c>
      <c r="R303" s="168" t="e">
        <f ca="1">IF($C303-R$1&lt;År1,0,Q302*(1-VLOOKUP($A303,[1]Hugst!$R$5:$W$9,MATCH(ROUNDUP((R$1)/10,0)*10,[1]Hugst!$R$4:$W$4,0))))</f>
        <v>#REF!</v>
      </c>
      <c r="S303" s="168" t="e">
        <f ca="1">IF($C303-S$1&lt;År1,0,R302*(1-VLOOKUP($A303,[1]Hugst!$R$5:$W$9,MATCH(ROUNDUP((S$1)/10,0)*10,[1]Hugst!$R$4:$W$4,0))))</f>
        <v>#REF!</v>
      </c>
      <c r="T303" s="168" t="e">
        <f ca="1">IF($C303-T$1&lt;År1,0,S302*(1-VLOOKUP($A303,[1]Hugst!$R$5:$W$9,MATCH(ROUNDUP((T$1)/10,0)*10,[1]Hugst!$R$4:$W$4,0))))</f>
        <v>#REF!</v>
      </c>
      <c r="U303" s="168" t="e">
        <f ca="1">IF($C303-U$1&lt;År1,0,T302*(1-VLOOKUP($A303,[1]Hugst!$R$5:$W$9,MATCH(ROUNDUP((U$1)/10,0)*10,[1]Hugst!$R$4:$W$4,0))))</f>
        <v>#REF!</v>
      </c>
      <c r="V303" s="168" t="e">
        <f ca="1">IF($C303-V$1&lt;År1,0,U302*(1-VLOOKUP($A303,[1]Hugst!$R$5:$W$9,MATCH(ROUNDUP((V$1)/10,0)*10,[1]Hugst!$R$4:$W$4,0))))</f>
        <v>#REF!</v>
      </c>
      <c r="W303" s="168" t="e">
        <f ca="1">IF($C303-W$1&lt;År1,0,V302*(1-VLOOKUP($A303,[1]Hugst!$R$5:$W$9,MATCH(ROUNDUP((W$1)/10,0)*10,[1]Hugst!$R$4:$W$4,0))))</f>
        <v>#REF!</v>
      </c>
      <c r="X303" s="168" t="e">
        <f ca="1">IF($C303-X$1&lt;År1,0,W302*(1-VLOOKUP($A303,[1]Hugst!$R$5:$W$9,MATCH(ROUNDUP((X$1)/10,0)*10,[1]Hugst!$R$4:$W$4,0))))</f>
        <v>#REF!</v>
      </c>
      <c r="Y303" s="168" t="e">
        <f ca="1">IF($C303-Y$1&lt;År1,0,X302*(1-VLOOKUP($A303,[1]Hugst!$R$5:$W$9,MATCH(ROUNDUP((Y$1)/10,0)*10,[1]Hugst!$R$4:$W$4,0))))</f>
        <v>#REF!</v>
      </c>
      <c r="Z303" s="168" t="e">
        <f ca="1">IF($C303-Z$1&lt;År1,0,Y302*(1-VLOOKUP($A303,[1]Hugst!$R$5:$W$9,MATCH(ROUNDUP((Z$1)/10,0)*10,[1]Hugst!$R$4:$W$4,0))))</f>
        <v>#REF!</v>
      </c>
      <c r="AA303" s="168" t="e">
        <f ca="1">IF($C303-AA$1&lt;År1,0,Z302*(1-VLOOKUP($A303,[1]Hugst!$R$5:$W$9,MATCH(ROUNDUP((AA$1)/10,0)*10,[1]Hugst!$R$4:$W$4,0))))</f>
        <v>#REF!</v>
      </c>
      <c r="AB303" s="168" t="e">
        <f ca="1">IF($C303-AB$1&lt;År1,0,AA302*(1-VLOOKUP($A303,[1]Hugst!$R$5:$W$9,MATCH(ROUNDUP((AB$1)/10,0)*10,[1]Hugst!$R$4:$W$4,0))))</f>
        <v>#REF!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8" t="e">
        <f t="shared" ca="1" si="7"/>
        <v>#REF!</v>
      </c>
      <c r="F304" s="168" t="e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#REF!</v>
      </c>
      <c r="G304" s="168" t="e">
        <f ca="1">IF($C304-G$1&lt;År1,0,F303*(1-VLOOKUP($A304,[1]Hugst!$R$5:$W$9,MATCH(ROUNDUP((G$1)/10,0)*10,[1]Hugst!$R$4:$W$4,0))))</f>
        <v>#REF!</v>
      </c>
      <c r="H304" s="168" t="e">
        <f ca="1">IF($C304-H$1&lt;År1,0,G303*(1-VLOOKUP($A304,[1]Hugst!$R$5:$W$9,MATCH(ROUNDUP((H$1)/10,0)*10,[1]Hugst!$R$4:$W$4,0))))</f>
        <v>#REF!</v>
      </c>
      <c r="I304" s="168" t="e">
        <f ca="1">IF($C304-I$1&lt;År1,0,H303*(1-VLOOKUP($A304,[1]Hugst!$R$5:$W$9,MATCH(ROUNDUP((I$1)/10,0)*10,[1]Hugst!$R$4:$W$4,0))))</f>
        <v>#REF!</v>
      </c>
      <c r="J304" s="168" t="e">
        <f ca="1">IF($C304-J$1&lt;År1,0,I303*(1-VLOOKUP($A304,[1]Hugst!$R$5:$W$9,MATCH(ROUNDUP((J$1)/10,0)*10,[1]Hugst!$R$4:$W$4,0))))</f>
        <v>#REF!</v>
      </c>
      <c r="K304" s="168" t="e">
        <f ca="1">IF($C304-K$1&lt;År1,0,J303*(1-VLOOKUP($A304,[1]Hugst!$R$5:$W$9,MATCH(ROUNDUP((K$1)/10,0)*10,[1]Hugst!$R$4:$W$4,0))))</f>
        <v>#REF!</v>
      </c>
      <c r="L304" s="168" t="e">
        <f ca="1">IF($C304-L$1&lt;År1,0,K303*(1-VLOOKUP($A304,[1]Hugst!$R$5:$W$9,MATCH(ROUNDUP((L$1)/10,0)*10,[1]Hugst!$R$4:$W$4,0))))</f>
        <v>#REF!</v>
      </c>
      <c r="M304" s="168" t="e">
        <f ca="1">IF($C304-M$1&lt;År1,0,L303*(1-VLOOKUP($A304,[1]Hugst!$R$5:$W$9,MATCH(ROUNDUP((M$1)/10,0)*10,[1]Hugst!$R$4:$W$4,0))))</f>
        <v>#REF!</v>
      </c>
      <c r="N304" s="168" t="e">
        <f ca="1">IF($C304-N$1&lt;År1,0,M303*(1-VLOOKUP($A304,[1]Hugst!$R$5:$W$9,MATCH(ROUNDUP((N$1)/10,0)*10,[1]Hugst!$R$4:$W$4,0))))</f>
        <v>#REF!</v>
      </c>
      <c r="O304" s="168" t="e">
        <f ca="1">IF($C304-O$1&lt;År1,0,N303*(1-VLOOKUP($A304,[1]Hugst!$R$5:$W$9,MATCH(ROUNDUP((O$1)/10,0)*10,[1]Hugst!$R$4:$W$4,0))))</f>
        <v>#REF!</v>
      </c>
      <c r="P304" s="168" t="e">
        <f ca="1">IF($C304-P$1&lt;År1,0,O303*(1-VLOOKUP($A304,[1]Hugst!$R$5:$W$9,MATCH(ROUNDUP((P$1)/10,0)*10,[1]Hugst!$R$4:$W$4,0))))</f>
        <v>#REF!</v>
      </c>
      <c r="Q304" s="168" t="e">
        <f ca="1">IF($C304-Q$1&lt;År1,0,P303*(1-VLOOKUP($A304,[1]Hugst!$R$5:$W$9,MATCH(ROUNDUP((Q$1)/10,0)*10,[1]Hugst!$R$4:$W$4,0))))</f>
        <v>#REF!</v>
      </c>
      <c r="R304" s="168" t="e">
        <f ca="1">IF($C304-R$1&lt;År1,0,Q303*(1-VLOOKUP($A304,[1]Hugst!$R$5:$W$9,MATCH(ROUNDUP((R$1)/10,0)*10,[1]Hugst!$R$4:$W$4,0))))</f>
        <v>#REF!</v>
      </c>
      <c r="S304" s="168" t="e">
        <f ca="1">IF($C304-S$1&lt;År1,0,R303*(1-VLOOKUP($A304,[1]Hugst!$R$5:$W$9,MATCH(ROUNDUP((S$1)/10,0)*10,[1]Hugst!$R$4:$W$4,0))))</f>
        <v>#REF!</v>
      </c>
      <c r="T304" s="168" t="e">
        <f ca="1">IF($C304-T$1&lt;År1,0,S303*(1-VLOOKUP($A304,[1]Hugst!$R$5:$W$9,MATCH(ROUNDUP((T$1)/10,0)*10,[1]Hugst!$R$4:$W$4,0))))</f>
        <v>#REF!</v>
      </c>
      <c r="U304" s="168" t="e">
        <f ca="1">IF($C304-U$1&lt;År1,0,T303*(1-VLOOKUP($A304,[1]Hugst!$R$5:$W$9,MATCH(ROUNDUP((U$1)/10,0)*10,[1]Hugst!$R$4:$W$4,0))))</f>
        <v>#REF!</v>
      </c>
      <c r="V304" s="168" t="e">
        <f ca="1">IF($C304-V$1&lt;År1,0,U303*(1-VLOOKUP($A304,[1]Hugst!$R$5:$W$9,MATCH(ROUNDUP((V$1)/10,0)*10,[1]Hugst!$R$4:$W$4,0))))</f>
        <v>#REF!</v>
      </c>
      <c r="W304" s="168" t="e">
        <f ca="1">IF($C304-W$1&lt;År1,0,V303*(1-VLOOKUP($A304,[1]Hugst!$R$5:$W$9,MATCH(ROUNDUP((W$1)/10,0)*10,[1]Hugst!$R$4:$W$4,0))))</f>
        <v>#REF!</v>
      </c>
      <c r="X304" s="168" t="e">
        <f ca="1">IF($C304-X$1&lt;År1,0,W303*(1-VLOOKUP($A304,[1]Hugst!$R$5:$W$9,MATCH(ROUNDUP((X$1)/10,0)*10,[1]Hugst!$R$4:$W$4,0))))</f>
        <v>#REF!</v>
      </c>
      <c r="Y304" s="168" t="e">
        <f ca="1">IF($C304-Y$1&lt;År1,0,X303*(1-VLOOKUP($A304,[1]Hugst!$R$5:$W$9,MATCH(ROUNDUP((Y$1)/10,0)*10,[1]Hugst!$R$4:$W$4,0))))</f>
        <v>#REF!</v>
      </c>
      <c r="Z304" s="168" t="e">
        <f ca="1">IF($C304-Z$1&lt;År1,0,Y303*(1-VLOOKUP($A304,[1]Hugst!$R$5:$W$9,MATCH(ROUNDUP((Z$1)/10,0)*10,[1]Hugst!$R$4:$W$4,0))))</f>
        <v>#REF!</v>
      </c>
      <c r="AA304" s="168" t="e">
        <f ca="1">IF($C304-AA$1&lt;År1,0,Z303*(1-VLOOKUP($A304,[1]Hugst!$R$5:$W$9,MATCH(ROUNDUP((AA$1)/10,0)*10,[1]Hugst!$R$4:$W$4,0))))</f>
        <v>#REF!</v>
      </c>
      <c r="AB304" s="168" t="e">
        <f ca="1">IF($C304-AB$1&lt;År1,0,AA303*(1-VLOOKUP($A304,[1]Hugst!$R$5:$W$9,MATCH(ROUNDUP((AB$1)/10,0)*10,[1]Hugst!$R$4:$W$4,0))))</f>
        <v>#REF!</v>
      </c>
      <c r="AC304" s="168" t="e">
        <f ca="1">IF($C304-AC$1&lt;År1,0,AB303*(1-VLOOKUP($A304,[1]Hugst!$R$5:$W$9,MATCH(ROUNDUP((AC$1)/10,0)*10,[1]Hugst!$R$4:$W$4,0))))</f>
        <v>#REF!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8" t="e">
        <f t="shared" ca="1" si="7"/>
        <v>#REF!</v>
      </c>
      <c r="F305" s="168" t="e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#REF!</v>
      </c>
      <c r="G305" s="168" t="e">
        <f ca="1">IF($C305-G$1&lt;År1,0,F304*(1-VLOOKUP($A305,[1]Hugst!$R$5:$W$9,MATCH(ROUNDUP((G$1)/10,0)*10,[1]Hugst!$R$4:$W$4,0))))</f>
        <v>#REF!</v>
      </c>
      <c r="H305" s="168" t="e">
        <f ca="1">IF($C305-H$1&lt;År1,0,G304*(1-VLOOKUP($A305,[1]Hugst!$R$5:$W$9,MATCH(ROUNDUP((H$1)/10,0)*10,[1]Hugst!$R$4:$W$4,0))))</f>
        <v>#REF!</v>
      </c>
      <c r="I305" s="168" t="e">
        <f ca="1">IF($C305-I$1&lt;År1,0,H304*(1-VLOOKUP($A305,[1]Hugst!$R$5:$W$9,MATCH(ROUNDUP((I$1)/10,0)*10,[1]Hugst!$R$4:$W$4,0))))</f>
        <v>#REF!</v>
      </c>
      <c r="J305" s="168" t="e">
        <f ca="1">IF($C305-J$1&lt;År1,0,I304*(1-VLOOKUP($A305,[1]Hugst!$R$5:$W$9,MATCH(ROUNDUP((J$1)/10,0)*10,[1]Hugst!$R$4:$W$4,0))))</f>
        <v>#REF!</v>
      </c>
      <c r="K305" s="168" t="e">
        <f ca="1">IF($C305-K$1&lt;År1,0,J304*(1-VLOOKUP($A305,[1]Hugst!$R$5:$W$9,MATCH(ROUNDUP((K$1)/10,0)*10,[1]Hugst!$R$4:$W$4,0))))</f>
        <v>#REF!</v>
      </c>
      <c r="L305" s="168" t="e">
        <f ca="1">IF($C305-L$1&lt;År1,0,K304*(1-VLOOKUP($A305,[1]Hugst!$R$5:$W$9,MATCH(ROUNDUP((L$1)/10,0)*10,[1]Hugst!$R$4:$W$4,0))))</f>
        <v>#REF!</v>
      </c>
      <c r="M305" s="168" t="e">
        <f ca="1">IF($C305-M$1&lt;År1,0,L304*(1-VLOOKUP($A305,[1]Hugst!$R$5:$W$9,MATCH(ROUNDUP((M$1)/10,0)*10,[1]Hugst!$R$4:$W$4,0))))</f>
        <v>#REF!</v>
      </c>
      <c r="N305" s="168" t="e">
        <f ca="1">IF($C305-N$1&lt;År1,0,M304*(1-VLOOKUP($A305,[1]Hugst!$R$5:$W$9,MATCH(ROUNDUP((N$1)/10,0)*10,[1]Hugst!$R$4:$W$4,0))))</f>
        <v>#REF!</v>
      </c>
      <c r="O305" s="168" t="e">
        <f ca="1">IF($C305-O$1&lt;År1,0,N304*(1-VLOOKUP($A305,[1]Hugst!$R$5:$W$9,MATCH(ROUNDUP((O$1)/10,0)*10,[1]Hugst!$R$4:$W$4,0))))</f>
        <v>#REF!</v>
      </c>
      <c r="P305" s="168" t="e">
        <f ca="1">IF($C305-P$1&lt;År1,0,O304*(1-VLOOKUP($A305,[1]Hugst!$R$5:$W$9,MATCH(ROUNDUP((P$1)/10,0)*10,[1]Hugst!$R$4:$W$4,0))))</f>
        <v>#REF!</v>
      </c>
      <c r="Q305" s="168" t="e">
        <f ca="1">IF($C305-Q$1&lt;År1,0,P304*(1-VLOOKUP($A305,[1]Hugst!$R$5:$W$9,MATCH(ROUNDUP((Q$1)/10,0)*10,[1]Hugst!$R$4:$W$4,0))))</f>
        <v>#REF!</v>
      </c>
      <c r="R305" s="168" t="e">
        <f ca="1">IF($C305-R$1&lt;År1,0,Q304*(1-VLOOKUP($A305,[1]Hugst!$R$5:$W$9,MATCH(ROUNDUP((R$1)/10,0)*10,[1]Hugst!$R$4:$W$4,0))))</f>
        <v>#REF!</v>
      </c>
      <c r="S305" s="168" t="e">
        <f ca="1">IF($C305-S$1&lt;År1,0,R304*(1-VLOOKUP($A305,[1]Hugst!$R$5:$W$9,MATCH(ROUNDUP((S$1)/10,0)*10,[1]Hugst!$R$4:$W$4,0))))</f>
        <v>#REF!</v>
      </c>
      <c r="T305" s="168" t="e">
        <f ca="1">IF($C305-T$1&lt;År1,0,S304*(1-VLOOKUP($A305,[1]Hugst!$R$5:$W$9,MATCH(ROUNDUP((T$1)/10,0)*10,[1]Hugst!$R$4:$W$4,0))))</f>
        <v>#REF!</v>
      </c>
      <c r="U305" s="168" t="e">
        <f ca="1">IF($C305-U$1&lt;År1,0,T304*(1-VLOOKUP($A305,[1]Hugst!$R$5:$W$9,MATCH(ROUNDUP((U$1)/10,0)*10,[1]Hugst!$R$4:$W$4,0))))</f>
        <v>#REF!</v>
      </c>
      <c r="V305" s="168" t="e">
        <f ca="1">IF($C305-V$1&lt;År1,0,U304*(1-VLOOKUP($A305,[1]Hugst!$R$5:$W$9,MATCH(ROUNDUP((V$1)/10,0)*10,[1]Hugst!$R$4:$W$4,0))))</f>
        <v>#REF!</v>
      </c>
      <c r="W305" s="168" t="e">
        <f ca="1">IF($C305-W$1&lt;År1,0,V304*(1-VLOOKUP($A305,[1]Hugst!$R$5:$W$9,MATCH(ROUNDUP((W$1)/10,0)*10,[1]Hugst!$R$4:$W$4,0))))</f>
        <v>#REF!</v>
      </c>
      <c r="X305" s="168" t="e">
        <f ca="1">IF($C305-X$1&lt;År1,0,W304*(1-VLOOKUP($A305,[1]Hugst!$R$5:$W$9,MATCH(ROUNDUP((X$1)/10,0)*10,[1]Hugst!$R$4:$W$4,0))))</f>
        <v>#REF!</v>
      </c>
      <c r="Y305" s="168" t="e">
        <f ca="1">IF($C305-Y$1&lt;År1,0,X304*(1-VLOOKUP($A305,[1]Hugst!$R$5:$W$9,MATCH(ROUNDUP((Y$1)/10,0)*10,[1]Hugst!$R$4:$W$4,0))))</f>
        <v>#REF!</v>
      </c>
      <c r="Z305" s="168" t="e">
        <f ca="1">IF($C305-Z$1&lt;År1,0,Y304*(1-VLOOKUP($A305,[1]Hugst!$R$5:$W$9,MATCH(ROUNDUP((Z$1)/10,0)*10,[1]Hugst!$R$4:$W$4,0))))</f>
        <v>#REF!</v>
      </c>
      <c r="AA305" s="168" t="e">
        <f ca="1">IF($C305-AA$1&lt;År1,0,Z304*(1-VLOOKUP($A305,[1]Hugst!$R$5:$W$9,MATCH(ROUNDUP((AA$1)/10,0)*10,[1]Hugst!$R$4:$W$4,0))))</f>
        <v>#REF!</v>
      </c>
      <c r="AB305" s="168" t="e">
        <f ca="1">IF($C305-AB$1&lt;År1,0,AA304*(1-VLOOKUP($A305,[1]Hugst!$R$5:$W$9,MATCH(ROUNDUP((AB$1)/10,0)*10,[1]Hugst!$R$4:$W$4,0))))</f>
        <v>#REF!</v>
      </c>
      <c r="AC305" s="168" t="e">
        <f ca="1">IF($C305-AC$1&lt;År1,0,AB304*(1-VLOOKUP($A305,[1]Hugst!$R$5:$W$9,MATCH(ROUNDUP((AC$1)/10,0)*10,[1]Hugst!$R$4:$W$4,0))))</f>
        <v>#REF!</v>
      </c>
      <c r="AD305" s="168" t="e">
        <f ca="1">IF($C305-AD$1&lt;År1,0,AC304*(1-VLOOKUP($A305,[1]Hugst!$R$5:$W$9,MATCH(ROUNDUP((AD$1)/10,0)*10,[1]Hugst!$R$4:$W$4,0))))</f>
        <v>#REF!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8" t="e">
        <f t="shared" ca="1" si="7"/>
        <v>#REF!</v>
      </c>
      <c r="F306" s="168" t="e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#REF!</v>
      </c>
      <c r="G306" s="168" t="e">
        <f ca="1">IF($C306-G$1&lt;År1,0,F305*(1-VLOOKUP($A306,[1]Hugst!$R$5:$W$9,MATCH(ROUNDUP((G$1)/10,0)*10,[1]Hugst!$R$4:$W$4,0))))</f>
        <v>#REF!</v>
      </c>
      <c r="H306" s="168" t="e">
        <f ca="1">IF($C306-H$1&lt;År1,0,G305*(1-VLOOKUP($A306,[1]Hugst!$R$5:$W$9,MATCH(ROUNDUP((H$1)/10,0)*10,[1]Hugst!$R$4:$W$4,0))))</f>
        <v>#REF!</v>
      </c>
      <c r="I306" s="168" t="e">
        <f ca="1">IF($C306-I$1&lt;År1,0,H305*(1-VLOOKUP($A306,[1]Hugst!$R$5:$W$9,MATCH(ROUNDUP((I$1)/10,0)*10,[1]Hugst!$R$4:$W$4,0))))</f>
        <v>#REF!</v>
      </c>
      <c r="J306" s="168" t="e">
        <f ca="1">IF($C306-J$1&lt;År1,0,I305*(1-VLOOKUP($A306,[1]Hugst!$R$5:$W$9,MATCH(ROUNDUP((J$1)/10,0)*10,[1]Hugst!$R$4:$W$4,0))))</f>
        <v>#REF!</v>
      </c>
      <c r="K306" s="168" t="e">
        <f ca="1">IF($C306-K$1&lt;År1,0,J305*(1-VLOOKUP($A306,[1]Hugst!$R$5:$W$9,MATCH(ROUNDUP((K$1)/10,0)*10,[1]Hugst!$R$4:$W$4,0))))</f>
        <v>#REF!</v>
      </c>
      <c r="L306" s="168" t="e">
        <f ca="1">IF($C306-L$1&lt;År1,0,K305*(1-VLOOKUP($A306,[1]Hugst!$R$5:$W$9,MATCH(ROUNDUP((L$1)/10,0)*10,[1]Hugst!$R$4:$W$4,0))))</f>
        <v>#REF!</v>
      </c>
      <c r="M306" s="168" t="e">
        <f ca="1">IF($C306-M$1&lt;År1,0,L305*(1-VLOOKUP($A306,[1]Hugst!$R$5:$W$9,MATCH(ROUNDUP((M$1)/10,0)*10,[1]Hugst!$R$4:$W$4,0))))</f>
        <v>#REF!</v>
      </c>
      <c r="N306" s="168" t="e">
        <f ca="1">IF($C306-N$1&lt;År1,0,M305*(1-VLOOKUP($A306,[1]Hugst!$R$5:$W$9,MATCH(ROUNDUP((N$1)/10,0)*10,[1]Hugst!$R$4:$W$4,0))))</f>
        <v>#REF!</v>
      </c>
      <c r="O306" s="168" t="e">
        <f ca="1">IF($C306-O$1&lt;År1,0,N305*(1-VLOOKUP($A306,[1]Hugst!$R$5:$W$9,MATCH(ROUNDUP((O$1)/10,0)*10,[1]Hugst!$R$4:$W$4,0))))</f>
        <v>#REF!</v>
      </c>
      <c r="P306" s="168" t="e">
        <f ca="1">IF($C306-P$1&lt;År1,0,O305*(1-VLOOKUP($A306,[1]Hugst!$R$5:$W$9,MATCH(ROUNDUP((P$1)/10,0)*10,[1]Hugst!$R$4:$W$4,0))))</f>
        <v>#REF!</v>
      </c>
      <c r="Q306" s="168" t="e">
        <f ca="1">IF($C306-Q$1&lt;År1,0,P305*(1-VLOOKUP($A306,[1]Hugst!$R$5:$W$9,MATCH(ROUNDUP((Q$1)/10,0)*10,[1]Hugst!$R$4:$W$4,0))))</f>
        <v>#REF!</v>
      </c>
      <c r="R306" s="168" t="e">
        <f ca="1">IF($C306-R$1&lt;År1,0,Q305*(1-VLOOKUP($A306,[1]Hugst!$R$5:$W$9,MATCH(ROUNDUP((R$1)/10,0)*10,[1]Hugst!$R$4:$W$4,0))))</f>
        <v>#REF!</v>
      </c>
      <c r="S306" s="168" t="e">
        <f ca="1">IF($C306-S$1&lt;År1,0,R305*(1-VLOOKUP($A306,[1]Hugst!$R$5:$W$9,MATCH(ROUNDUP((S$1)/10,0)*10,[1]Hugst!$R$4:$W$4,0))))</f>
        <v>#REF!</v>
      </c>
      <c r="T306" s="168" t="e">
        <f ca="1">IF($C306-T$1&lt;År1,0,S305*(1-VLOOKUP($A306,[1]Hugst!$R$5:$W$9,MATCH(ROUNDUP((T$1)/10,0)*10,[1]Hugst!$R$4:$W$4,0))))</f>
        <v>#REF!</v>
      </c>
      <c r="U306" s="168" t="e">
        <f ca="1">IF($C306-U$1&lt;År1,0,T305*(1-VLOOKUP($A306,[1]Hugst!$R$5:$W$9,MATCH(ROUNDUP((U$1)/10,0)*10,[1]Hugst!$R$4:$W$4,0))))</f>
        <v>#REF!</v>
      </c>
      <c r="V306" s="168" t="e">
        <f ca="1">IF($C306-V$1&lt;År1,0,U305*(1-VLOOKUP($A306,[1]Hugst!$R$5:$W$9,MATCH(ROUNDUP((V$1)/10,0)*10,[1]Hugst!$R$4:$W$4,0))))</f>
        <v>#REF!</v>
      </c>
      <c r="W306" s="168" t="e">
        <f ca="1">IF($C306-W$1&lt;År1,0,V305*(1-VLOOKUP($A306,[1]Hugst!$R$5:$W$9,MATCH(ROUNDUP((W$1)/10,0)*10,[1]Hugst!$R$4:$W$4,0))))</f>
        <v>#REF!</v>
      </c>
      <c r="X306" s="168" t="e">
        <f ca="1">IF($C306-X$1&lt;År1,0,W305*(1-VLOOKUP($A306,[1]Hugst!$R$5:$W$9,MATCH(ROUNDUP((X$1)/10,0)*10,[1]Hugst!$R$4:$W$4,0))))</f>
        <v>#REF!</v>
      </c>
      <c r="Y306" s="168" t="e">
        <f ca="1">IF($C306-Y$1&lt;År1,0,X305*(1-VLOOKUP($A306,[1]Hugst!$R$5:$W$9,MATCH(ROUNDUP((Y$1)/10,0)*10,[1]Hugst!$R$4:$W$4,0))))</f>
        <v>#REF!</v>
      </c>
      <c r="Z306" s="168" t="e">
        <f ca="1">IF($C306-Z$1&lt;År1,0,Y305*(1-VLOOKUP($A306,[1]Hugst!$R$5:$W$9,MATCH(ROUNDUP((Z$1)/10,0)*10,[1]Hugst!$R$4:$W$4,0))))</f>
        <v>#REF!</v>
      </c>
      <c r="AA306" s="168" t="e">
        <f ca="1">IF($C306-AA$1&lt;År1,0,Z305*(1-VLOOKUP($A306,[1]Hugst!$R$5:$W$9,MATCH(ROUNDUP((AA$1)/10,0)*10,[1]Hugst!$R$4:$W$4,0))))</f>
        <v>#REF!</v>
      </c>
      <c r="AB306" s="168" t="e">
        <f ca="1">IF($C306-AB$1&lt;År1,0,AA305*(1-VLOOKUP($A306,[1]Hugst!$R$5:$W$9,MATCH(ROUNDUP((AB$1)/10,0)*10,[1]Hugst!$R$4:$W$4,0))))</f>
        <v>#REF!</v>
      </c>
      <c r="AC306" s="168" t="e">
        <f ca="1">IF($C306-AC$1&lt;År1,0,AB305*(1-VLOOKUP($A306,[1]Hugst!$R$5:$W$9,MATCH(ROUNDUP((AC$1)/10,0)*10,[1]Hugst!$R$4:$W$4,0))))</f>
        <v>#REF!</v>
      </c>
      <c r="AD306" s="168" t="e">
        <f ca="1">IF($C306-AD$1&lt;År1,0,AC305*(1-VLOOKUP($A306,[1]Hugst!$R$5:$W$9,MATCH(ROUNDUP((AD$1)/10,0)*10,[1]Hugst!$R$4:$W$4,0))))</f>
        <v>#REF!</v>
      </c>
      <c r="AE306" s="168" t="e">
        <f ca="1">IF($C306-AE$1&lt;År1,0,AD305*(1-VLOOKUP($A306,[1]Hugst!$R$5:$W$9,MATCH(ROUNDUP((AE$1)/10,0)*10,[1]Hugst!$R$4:$W$4,0))))</f>
        <v>#REF!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8" t="e">
        <f t="shared" ca="1" si="7"/>
        <v>#REF!</v>
      </c>
      <c r="F307" s="168" t="e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#REF!</v>
      </c>
      <c r="G307" s="168" t="e">
        <f ca="1">IF($C307-G$1&lt;År1,0,F306*(1-VLOOKUP($A307,[1]Hugst!$R$5:$W$9,MATCH(ROUNDUP((G$1)/10,0)*10,[1]Hugst!$R$4:$W$4,0))))</f>
        <v>#REF!</v>
      </c>
      <c r="H307" s="168" t="e">
        <f ca="1">IF($C307-H$1&lt;År1,0,G306*(1-VLOOKUP($A307,[1]Hugst!$R$5:$W$9,MATCH(ROUNDUP((H$1)/10,0)*10,[1]Hugst!$R$4:$W$4,0))))</f>
        <v>#REF!</v>
      </c>
      <c r="I307" s="168" t="e">
        <f ca="1">IF($C307-I$1&lt;År1,0,H306*(1-VLOOKUP($A307,[1]Hugst!$R$5:$W$9,MATCH(ROUNDUP((I$1)/10,0)*10,[1]Hugst!$R$4:$W$4,0))))</f>
        <v>#REF!</v>
      </c>
      <c r="J307" s="168" t="e">
        <f ca="1">IF($C307-J$1&lt;År1,0,I306*(1-VLOOKUP($A307,[1]Hugst!$R$5:$W$9,MATCH(ROUNDUP((J$1)/10,0)*10,[1]Hugst!$R$4:$W$4,0))))</f>
        <v>#REF!</v>
      </c>
      <c r="K307" s="168" t="e">
        <f ca="1">IF($C307-K$1&lt;År1,0,J306*(1-VLOOKUP($A307,[1]Hugst!$R$5:$W$9,MATCH(ROUNDUP((K$1)/10,0)*10,[1]Hugst!$R$4:$W$4,0))))</f>
        <v>#REF!</v>
      </c>
      <c r="L307" s="168" t="e">
        <f ca="1">IF($C307-L$1&lt;År1,0,K306*(1-VLOOKUP($A307,[1]Hugst!$R$5:$W$9,MATCH(ROUNDUP((L$1)/10,0)*10,[1]Hugst!$R$4:$W$4,0))))</f>
        <v>#REF!</v>
      </c>
      <c r="M307" s="168" t="e">
        <f ca="1">IF($C307-M$1&lt;År1,0,L306*(1-VLOOKUP($A307,[1]Hugst!$R$5:$W$9,MATCH(ROUNDUP((M$1)/10,0)*10,[1]Hugst!$R$4:$W$4,0))))</f>
        <v>#REF!</v>
      </c>
      <c r="N307" s="168" t="e">
        <f ca="1">IF($C307-N$1&lt;År1,0,M306*(1-VLOOKUP($A307,[1]Hugst!$R$5:$W$9,MATCH(ROUNDUP((N$1)/10,0)*10,[1]Hugst!$R$4:$W$4,0))))</f>
        <v>#REF!</v>
      </c>
      <c r="O307" s="168" t="e">
        <f ca="1">IF($C307-O$1&lt;År1,0,N306*(1-VLOOKUP($A307,[1]Hugst!$R$5:$W$9,MATCH(ROUNDUP((O$1)/10,0)*10,[1]Hugst!$R$4:$W$4,0))))</f>
        <v>#REF!</v>
      </c>
      <c r="P307" s="168" t="e">
        <f ca="1">IF($C307-P$1&lt;År1,0,O306*(1-VLOOKUP($A307,[1]Hugst!$R$5:$W$9,MATCH(ROUNDUP((P$1)/10,0)*10,[1]Hugst!$R$4:$W$4,0))))</f>
        <v>#REF!</v>
      </c>
      <c r="Q307" s="168" t="e">
        <f ca="1">IF($C307-Q$1&lt;År1,0,P306*(1-VLOOKUP($A307,[1]Hugst!$R$5:$W$9,MATCH(ROUNDUP((Q$1)/10,0)*10,[1]Hugst!$R$4:$W$4,0))))</f>
        <v>#REF!</v>
      </c>
      <c r="R307" s="168" t="e">
        <f ca="1">IF($C307-R$1&lt;År1,0,Q306*(1-VLOOKUP($A307,[1]Hugst!$R$5:$W$9,MATCH(ROUNDUP((R$1)/10,0)*10,[1]Hugst!$R$4:$W$4,0))))</f>
        <v>#REF!</v>
      </c>
      <c r="S307" s="168" t="e">
        <f ca="1">IF($C307-S$1&lt;År1,0,R306*(1-VLOOKUP($A307,[1]Hugst!$R$5:$W$9,MATCH(ROUNDUP((S$1)/10,0)*10,[1]Hugst!$R$4:$W$4,0))))</f>
        <v>#REF!</v>
      </c>
      <c r="T307" s="168" t="e">
        <f ca="1">IF($C307-T$1&lt;År1,0,S306*(1-VLOOKUP($A307,[1]Hugst!$R$5:$W$9,MATCH(ROUNDUP((T$1)/10,0)*10,[1]Hugst!$R$4:$W$4,0))))</f>
        <v>#REF!</v>
      </c>
      <c r="U307" s="168" t="e">
        <f ca="1">IF($C307-U$1&lt;År1,0,T306*(1-VLOOKUP($A307,[1]Hugst!$R$5:$W$9,MATCH(ROUNDUP((U$1)/10,0)*10,[1]Hugst!$R$4:$W$4,0))))</f>
        <v>#REF!</v>
      </c>
      <c r="V307" s="168" t="e">
        <f ca="1">IF($C307-V$1&lt;År1,0,U306*(1-VLOOKUP($A307,[1]Hugst!$R$5:$W$9,MATCH(ROUNDUP((V$1)/10,0)*10,[1]Hugst!$R$4:$W$4,0))))</f>
        <v>#REF!</v>
      </c>
      <c r="W307" s="168" t="e">
        <f ca="1">IF($C307-W$1&lt;År1,0,V306*(1-VLOOKUP($A307,[1]Hugst!$R$5:$W$9,MATCH(ROUNDUP((W$1)/10,0)*10,[1]Hugst!$R$4:$W$4,0))))</f>
        <v>#REF!</v>
      </c>
      <c r="X307" s="168" t="e">
        <f ca="1">IF($C307-X$1&lt;År1,0,W306*(1-VLOOKUP($A307,[1]Hugst!$R$5:$W$9,MATCH(ROUNDUP((X$1)/10,0)*10,[1]Hugst!$R$4:$W$4,0))))</f>
        <v>#REF!</v>
      </c>
      <c r="Y307" s="168" t="e">
        <f ca="1">IF($C307-Y$1&lt;År1,0,X306*(1-VLOOKUP($A307,[1]Hugst!$R$5:$W$9,MATCH(ROUNDUP((Y$1)/10,0)*10,[1]Hugst!$R$4:$W$4,0))))</f>
        <v>#REF!</v>
      </c>
      <c r="Z307" s="168" t="e">
        <f ca="1">IF($C307-Z$1&lt;År1,0,Y306*(1-VLOOKUP($A307,[1]Hugst!$R$5:$W$9,MATCH(ROUNDUP((Z$1)/10,0)*10,[1]Hugst!$R$4:$W$4,0))))</f>
        <v>#REF!</v>
      </c>
      <c r="AA307" s="168" t="e">
        <f ca="1">IF($C307-AA$1&lt;År1,0,Z306*(1-VLOOKUP($A307,[1]Hugst!$R$5:$W$9,MATCH(ROUNDUP((AA$1)/10,0)*10,[1]Hugst!$R$4:$W$4,0))))</f>
        <v>#REF!</v>
      </c>
      <c r="AB307" s="168" t="e">
        <f ca="1">IF($C307-AB$1&lt;År1,0,AA306*(1-VLOOKUP($A307,[1]Hugst!$R$5:$W$9,MATCH(ROUNDUP((AB$1)/10,0)*10,[1]Hugst!$R$4:$W$4,0))))</f>
        <v>#REF!</v>
      </c>
      <c r="AC307" s="168" t="e">
        <f ca="1">IF($C307-AC$1&lt;År1,0,AB306*(1-VLOOKUP($A307,[1]Hugst!$R$5:$W$9,MATCH(ROUNDUP((AC$1)/10,0)*10,[1]Hugst!$R$4:$W$4,0))))</f>
        <v>#REF!</v>
      </c>
      <c r="AD307" s="168" t="e">
        <f ca="1">IF($C307-AD$1&lt;År1,0,AC306*(1-VLOOKUP($A307,[1]Hugst!$R$5:$W$9,MATCH(ROUNDUP((AD$1)/10,0)*10,[1]Hugst!$R$4:$W$4,0))))</f>
        <v>#REF!</v>
      </c>
      <c r="AE307" s="168" t="e">
        <f ca="1">IF($C307-AE$1&lt;År1,0,AD306*(1-VLOOKUP($A307,[1]Hugst!$R$5:$W$9,MATCH(ROUNDUP((AE$1)/10,0)*10,[1]Hugst!$R$4:$W$4,0))))</f>
        <v>#REF!</v>
      </c>
      <c r="AF307" s="168" t="e">
        <f ca="1">IF($C307-AF$1&lt;År1,0,AE306*(1-VLOOKUP($A307,[1]Hugst!$R$5:$W$9,MATCH(ROUNDUP((AF$1)/10,0)*10,[1]Hugst!$R$4:$W$4,0))))</f>
        <v>#REF!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8" t="e">
        <f t="shared" ca="1" si="7"/>
        <v>#REF!</v>
      </c>
      <c r="F308" s="168" t="e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#REF!</v>
      </c>
      <c r="G308" s="168" t="e">
        <f ca="1">IF($C308-G$1&lt;År1,0,F307*(1-VLOOKUP($A308,[1]Hugst!$R$5:$W$9,MATCH(ROUNDUP((G$1)/10,0)*10,[1]Hugst!$R$4:$W$4,0))))</f>
        <v>#REF!</v>
      </c>
      <c r="H308" s="168" t="e">
        <f ca="1">IF($C308-H$1&lt;År1,0,G307*(1-VLOOKUP($A308,[1]Hugst!$R$5:$W$9,MATCH(ROUNDUP((H$1)/10,0)*10,[1]Hugst!$R$4:$W$4,0))))</f>
        <v>#REF!</v>
      </c>
      <c r="I308" s="168" t="e">
        <f ca="1">IF($C308-I$1&lt;År1,0,H307*(1-VLOOKUP($A308,[1]Hugst!$R$5:$W$9,MATCH(ROUNDUP((I$1)/10,0)*10,[1]Hugst!$R$4:$W$4,0))))</f>
        <v>#REF!</v>
      </c>
      <c r="J308" s="168" t="e">
        <f ca="1">IF($C308-J$1&lt;År1,0,I307*(1-VLOOKUP($A308,[1]Hugst!$R$5:$W$9,MATCH(ROUNDUP((J$1)/10,0)*10,[1]Hugst!$R$4:$W$4,0))))</f>
        <v>#REF!</v>
      </c>
      <c r="K308" s="168" t="e">
        <f ca="1">IF($C308-K$1&lt;År1,0,J307*(1-VLOOKUP($A308,[1]Hugst!$R$5:$W$9,MATCH(ROUNDUP((K$1)/10,0)*10,[1]Hugst!$R$4:$W$4,0))))</f>
        <v>#REF!</v>
      </c>
      <c r="L308" s="168" t="e">
        <f ca="1">IF($C308-L$1&lt;År1,0,K307*(1-VLOOKUP($A308,[1]Hugst!$R$5:$W$9,MATCH(ROUNDUP((L$1)/10,0)*10,[1]Hugst!$R$4:$W$4,0))))</f>
        <v>#REF!</v>
      </c>
      <c r="M308" s="168" t="e">
        <f ca="1">IF($C308-M$1&lt;År1,0,L307*(1-VLOOKUP($A308,[1]Hugst!$R$5:$W$9,MATCH(ROUNDUP((M$1)/10,0)*10,[1]Hugst!$R$4:$W$4,0))))</f>
        <v>#REF!</v>
      </c>
      <c r="N308" s="168" t="e">
        <f ca="1">IF($C308-N$1&lt;År1,0,M307*(1-VLOOKUP($A308,[1]Hugst!$R$5:$W$9,MATCH(ROUNDUP((N$1)/10,0)*10,[1]Hugst!$R$4:$W$4,0))))</f>
        <v>#REF!</v>
      </c>
      <c r="O308" s="168" t="e">
        <f ca="1">IF($C308-O$1&lt;År1,0,N307*(1-VLOOKUP($A308,[1]Hugst!$R$5:$W$9,MATCH(ROUNDUP((O$1)/10,0)*10,[1]Hugst!$R$4:$W$4,0))))</f>
        <v>#REF!</v>
      </c>
      <c r="P308" s="168" t="e">
        <f ca="1">IF($C308-P$1&lt;År1,0,O307*(1-VLOOKUP($A308,[1]Hugst!$R$5:$W$9,MATCH(ROUNDUP((P$1)/10,0)*10,[1]Hugst!$R$4:$W$4,0))))</f>
        <v>#REF!</v>
      </c>
      <c r="Q308" s="168" t="e">
        <f ca="1">IF($C308-Q$1&lt;År1,0,P307*(1-VLOOKUP($A308,[1]Hugst!$R$5:$W$9,MATCH(ROUNDUP((Q$1)/10,0)*10,[1]Hugst!$R$4:$W$4,0))))</f>
        <v>#REF!</v>
      </c>
      <c r="R308" s="168" t="e">
        <f ca="1">IF($C308-R$1&lt;År1,0,Q307*(1-VLOOKUP($A308,[1]Hugst!$R$5:$W$9,MATCH(ROUNDUP((R$1)/10,0)*10,[1]Hugst!$R$4:$W$4,0))))</f>
        <v>#REF!</v>
      </c>
      <c r="S308" s="168" t="e">
        <f ca="1">IF($C308-S$1&lt;År1,0,R307*(1-VLOOKUP($A308,[1]Hugst!$R$5:$W$9,MATCH(ROUNDUP((S$1)/10,0)*10,[1]Hugst!$R$4:$W$4,0))))</f>
        <v>#REF!</v>
      </c>
      <c r="T308" s="168" t="e">
        <f ca="1">IF($C308-T$1&lt;År1,0,S307*(1-VLOOKUP($A308,[1]Hugst!$R$5:$W$9,MATCH(ROUNDUP((T$1)/10,0)*10,[1]Hugst!$R$4:$W$4,0))))</f>
        <v>#REF!</v>
      </c>
      <c r="U308" s="168" t="e">
        <f ca="1">IF($C308-U$1&lt;År1,0,T307*(1-VLOOKUP($A308,[1]Hugst!$R$5:$W$9,MATCH(ROUNDUP((U$1)/10,0)*10,[1]Hugst!$R$4:$W$4,0))))</f>
        <v>#REF!</v>
      </c>
      <c r="V308" s="168" t="e">
        <f ca="1">IF($C308-V$1&lt;År1,0,U307*(1-VLOOKUP($A308,[1]Hugst!$R$5:$W$9,MATCH(ROUNDUP((V$1)/10,0)*10,[1]Hugst!$R$4:$W$4,0))))</f>
        <v>#REF!</v>
      </c>
      <c r="W308" s="168" t="e">
        <f ca="1">IF($C308-W$1&lt;År1,0,V307*(1-VLOOKUP($A308,[1]Hugst!$R$5:$W$9,MATCH(ROUNDUP((W$1)/10,0)*10,[1]Hugst!$R$4:$W$4,0))))</f>
        <v>#REF!</v>
      </c>
      <c r="X308" s="168" t="e">
        <f ca="1">IF($C308-X$1&lt;År1,0,W307*(1-VLOOKUP($A308,[1]Hugst!$R$5:$W$9,MATCH(ROUNDUP((X$1)/10,0)*10,[1]Hugst!$R$4:$W$4,0))))</f>
        <v>#REF!</v>
      </c>
      <c r="Y308" s="168" t="e">
        <f ca="1">IF($C308-Y$1&lt;År1,0,X307*(1-VLOOKUP($A308,[1]Hugst!$R$5:$W$9,MATCH(ROUNDUP((Y$1)/10,0)*10,[1]Hugst!$R$4:$W$4,0))))</f>
        <v>#REF!</v>
      </c>
      <c r="Z308" s="168" t="e">
        <f ca="1">IF($C308-Z$1&lt;År1,0,Y307*(1-VLOOKUP($A308,[1]Hugst!$R$5:$W$9,MATCH(ROUNDUP((Z$1)/10,0)*10,[1]Hugst!$R$4:$W$4,0))))</f>
        <v>#REF!</v>
      </c>
      <c r="AA308" s="168" t="e">
        <f ca="1">IF($C308-AA$1&lt;År1,0,Z307*(1-VLOOKUP($A308,[1]Hugst!$R$5:$W$9,MATCH(ROUNDUP((AA$1)/10,0)*10,[1]Hugst!$R$4:$W$4,0))))</f>
        <v>#REF!</v>
      </c>
      <c r="AB308" s="168" t="e">
        <f ca="1">IF($C308-AB$1&lt;År1,0,AA307*(1-VLOOKUP($A308,[1]Hugst!$R$5:$W$9,MATCH(ROUNDUP((AB$1)/10,0)*10,[1]Hugst!$R$4:$W$4,0))))</f>
        <v>#REF!</v>
      </c>
      <c r="AC308" s="168" t="e">
        <f ca="1">IF($C308-AC$1&lt;År1,0,AB307*(1-VLOOKUP($A308,[1]Hugst!$R$5:$W$9,MATCH(ROUNDUP((AC$1)/10,0)*10,[1]Hugst!$R$4:$W$4,0))))</f>
        <v>#REF!</v>
      </c>
      <c r="AD308" s="168" t="e">
        <f ca="1">IF($C308-AD$1&lt;År1,0,AC307*(1-VLOOKUP($A308,[1]Hugst!$R$5:$W$9,MATCH(ROUNDUP((AD$1)/10,0)*10,[1]Hugst!$R$4:$W$4,0))))</f>
        <v>#REF!</v>
      </c>
      <c r="AE308" s="168" t="e">
        <f ca="1">IF($C308-AE$1&lt;År1,0,AD307*(1-VLOOKUP($A308,[1]Hugst!$R$5:$W$9,MATCH(ROUNDUP((AE$1)/10,0)*10,[1]Hugst!$R$4:$W$4,0))))</f>
        <v>#REF!</v>
      </c>
      <c r="AF308" s="168" t="e">
        <f ca="1">IF($C308-AF$1&lt;År1,0,AE307*(1-VLOOKUP($A308,[1]Hugst!$R$5:$W$9,MATCH(ROUNDUP((AF$1)/10,0)*10,[1]Hugst!$R$4:$W$4,0))))</f>
        <v>#REF!</v>
      </c>
      <c r="AG308" s="168" t="e">
        <f ca="1">IF($C308-AG$1&lt;År1,0,AF307*(1-VLOOKUP($A308,[1]Hugst!$R$5:$W$9,MATCH(ROUNDUP((AG$1)/10,0)*10,[1]Hugst!$R$4:$W$4,0))))</f>
        <v>#REF!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8" t="e">
        <f t="shared" ca="1" si="7"/>
        <v>#REF!</v>
      </c>
      <c r="F309" s="168" t="e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#REF!</v>
      </c>
      <c r="G309" s="168" t="e">
        <f ca="1">IF($C309-G$1&lt;År1,0,F308*(1-VLOOKUP($A309,[1]Hugst!$R$5:$W$9,MATCH(ROUNDUP((G$1)/10,0)*10,[1]Hugst!$R$4:$W$4,0))))</f>
        <v>#REF!</v>
      </c>
      <c r="H309" s="168" t="e">
        <f ca="1">IF($C309-H$1&lt;År1,0,G308*(1-VLOOKUP($A309,[1]Hugst!$R$5:$W$9,MATCH(ROUNDUP((H$1)/10,0)*10,[1]Hugst!$R$4:$W$4,0))))</f>
        <v>#REF!</v>
      </c>
      <c r="I309" s="168" t="e">
        <f ca="1">IF($C309-I$1&lt;År1,0,H308*(1-VLOOKUP($A309,[1]Hugst!$R$5:$W$9,MATCH(ROUNDUP((I$1)/10,0)*10,[1]Hugst!$R$4:$W$4,0))))</f>
        <v>#REF!</v>
      </c>
      <c r="J309" s="168" t="e">
        <f ca="1">IF($C309-J$1&lt;År1,0,I308*(1-VLOOKUP($A309,[1]Hugst!$R$5:$W$9,MATCH(ROUNDUP((J$1)/10,0)*10,[1]Hugst!$R$4:$W$4,0))))</f>
        <v>#REF!</v>
      </c>
      <c r="K309" s="168" t="e">
        <f ca="1">IF($C309-K$1&lt;År1,0,J308*(1-VLOOKUP($A309,[1]Hugst!$R$5:$W$9,MATCH(ROUNDUP((K$1)/10,0)*10,[1]Hugst!$R$4:$W$4,0))))</f>
        <v>#REF!</v>
      </c>
      <c r="L309" s="168" t="e">
        <f ca="1">IF($C309-L$1&lt;År1,0,K308*(1-VLOOKUP($A309,[1]Hugst!$R$5:$W$9,MATCH(ROUNDUP((L$1)/10,0)*10,[1]Hugst!$R$4:$W$4,0))))</f>
        <v>#REF!</v>
      </c>
      <c r="M309" s="168" t="e">
        <f ca="1">IF($C309-M$1&lt;År1,0,L308*(1-VLOOKUP($A309,[1]Hugst!$R$5:$W$9,MATCH(ROUNDUP((M$1)/10,0)*10,[1]Hugst!$R$4:$W$4,0))))</f>
        <v>#REF!</v>
      </c>
      <c r="N309" s="168" t="e">
        <f ca="1">IF($C309-N$1&lt;År1,0,M308*(1-VLOOKUP($A309,[1]Hugst!$R$5:$W$9,MATCH(ROUNDUP((N$1)/10,0)*10,[1]Hugst!$R$4:$W$4,0))))</f>
        <v>#REF!</v>
      </c>
      <c r="O309" s="168" t="e">
        <f ca="1">IF($C309-O$1&lt;År1,0,N308*(1-VLOOKUP($A309,[1]Hugst!$R$5:$W$9,MATCH(ROUNDUP((O$1)/10,0)*10,[1]Hugst!$R$4:$W$4,0))))</f>
        <v>#REF!</v>
      </c>
      <c r="P309" s="168" t="e">
        <f ca="1">IF($C309-P$1&lt;År1,0,O308*(1-VLOOKUP($A309,[1]Hugst!$R$5:$W$9,MATCH(ROUNDUP((P$1)/10,0)*10,[1]Hugst!$R$4:$W$4,0))))</f>
        <v>#REF!</v>
      </c>
      <c r="Q309" s="168" t="e">
        <f ca="1">IF($C309-Q$1&lt;År1,0,P308*(1-VLOOKUP($A309,[1]Hugst!$R$5:$W$9,MATCH(ROUNDUP((Q$1)/10,0)*10,[1]Hugst!$R$4:$W$4,0))))</f>
        <v>#REF!</v>
      </c>
      <c r="R309" s="168" t="e">
        <f ca="1">IF($C309-R$1&lt;År1,0,Q308*(1-VLOOKUP($A309,[1]Hugst!$R$5:$W$9,MATCH(ROUNDUP((R$1)/10,0)*10,[1]Hugst!$R$4:$W$4,0))))</f>
        <v>#REF!</v>
      </c>
      <c r="S309" s="168" t="e">
        <f ca="1">IF($C309-S$1&lt;År1,0,R308*(1-VLOOKUP($A309,[1]Hugst!$R$5:$W$9,MATCH(ROUNDUP((S$1)/10,0)*10,[1]Hugst!$R$4:$W$4,0))))</f>
        <v>#REF!</v>
      </c>
      <c r="T309" s="168" t="e">
        <f ca="1">IF($C309-T$1&lt;År1,0,S308*(1-VLOOKUP($A309,[1]Hugst!$R$5:$W$9,MATCH(ROUNDUP((T$1)/10,0)*10,[1]Hugst!$R$4:$W$4,0))))</f>
        <v>#REF!</v>
      </c>
      <c r="U309" s="168" t="e">
        <f ca="1">IF($C309-U$1&lt;År1,0,T308*(1-VLOOKUP($A309,[1]Hugst!$R$5:$W$9,MATCH(ROUNDUP((U$1)/10,0)*10,[1]Hugst!$R$4:$W$4,0))))</f>
        <v>#REF!</v>
      </c>
      <c r="V309" s="168" t="e">
        <f ca="1">IF($C309-V$1&lt;År1,0,U308*(1-VLOOKUP($A309,[1]Hugst!$R$5:$W$9,MATCH(ROUNDUP((V$1)/10,0)*10,[1]Hugst!$R$4:$W$4,0))))</f>
        <v>#REF!</v>
      </c>
      <c r="W309" s="168" t="e">
        <f ca="1">IF($C309-W$1&lt;År1,0,V308*(1-VLOOKUP($A309,[1]Hugst!$R$5:$W$9,MATCH(ROUNDUP((W$1)/10,0)*10,[1]Hugst!$R$4:$W$4,0))))</f>
        <v>#REF!</v>
      </c>
      <c r="X309" s="168" t="e">
        <f ca="1">IF($C309-X$1&lt;År1,0,W308*(1-VLOOKUP($A309,[1]Hugst!$R$5:$W$9,MATCH(ROUNDUP((X$1)/10,0)*10,[1]Hugst!$R$4:$W$4,0))))</f>
        <v>#REF!</v>
      </c>
      <c r="Y309" s="168" t="e">
        <f ca="1">IF($C309-Y$1&lt;År1,0,X308*(1-VLOOKUP($A309,[1]Hugst!$R$5:$W$9,MATCH(ROUNDUP((Y$1)/10,0)*10,[1]Hugst!$R$4:$W$4,0))))</f>
        <v>#REF!</v>
      </c>
      <c r="Z309" s="168" t="e">
        <f ca="1">IF($C309-Z$1&lt;År1,0,Y308*(1-VLOOKUP($A309,[1]Hugst!$R$5:$W$9,MATCH(ROUNDUP((Z$1)/10,0)*10,[1]Hugst!$R$4:$W$4,0))))</f>
        <v>#REF!</v>
      </c>
      <c r="AA309" s="168" t="e">
        <f ca="1">IF($C309-AA$1&lt;År1,0,Z308*(1-VLOOKUP($A309,[1]Hugst!$R$5:$W$9,MATCH(ROUNDUP((AA$1)/10,0)*10,[1]Hugst!$R$4:$W$4,0))))</f>
        <v>#REF!</v>
      </c>
      <c r="AB309" s="168" t="e">
        <f ca="1">IF($C309-AB$1&lt;År1,0,AA308*(1-VLOOKUP($A309,[1]Hugst!$R$5:$W$9,MATCH(ROUNDUP((AB$1)/10,0)*10,[1]Hugst!$R$4:$W$4,0))))</f>
        <v>#REF!</v>
      </c>
      <c r="AC309" s="168" t="e">
        <f ca="1">IF($C309-AC$1&lt;År1,0,AB308*(1-VLOOKUP($A309,[1]Hugst!$R$5:$W$9,MATCH(ROUNDUP((AC$1)/10,0)*10,[1]Hugst!$R$4:$W$4,0))))</f>
        <v>#REF!</v>
      </c>
      <c r="AD309" s="168" t="e">
        <f ca="1">IF($C309-AD$1&lt;År1,0,AC308*(1-VLOOKUP($A309,[1]Hugst!$R$5:$W$9,MATCH(ROUNDUP((AD$1)/10,0)*10,[1]Hugst!$R$4:$W$4,0))))</f>
        <v>#REF!</v>
      </c>
      <c r="AE309" s="168" t="e">
        <f ca="1">IF($C309-AE$1&lt;År1,0,AD308*(1-VLOOKUP($A309,[1]Hugst!$R$5:$W$9,MATCH(ROUNDUP((AE$1)/10,0)*10,[1]Hugst!$R$4:$W$4,0))))</f>
        <v>#REF!</v>
      </c>
      <c r="AF309" s="168" t="e">
        <f ca="1">IF($C309-AF$1&lt;År1,0,AE308*(1-VLOOKUP($A309,[1]Hugst!$R$5:$W$9,MATCH(ROUNDUP((AF$1)/10,0)*10,[1]Hugst!$R$4:$W$4,0))))</f>
        <v>#REF!</v>
      </c>
      <c r="AG309" s="168" t="e">
        <f ca="1">IF($C309-AG$1&lt;År1,0,AF308*(1-VLOOKUP($A309,[1]Hugst!$R$5:$W$9,MATCH(ROUNDUP((AG$1)/10,0)*10,[1]Hugst!$R$4:$W$4,0))))</f>
        <v>#REF!</v>
      </c>
      <c r="AH309" s="168" t="e">
        <f ca="1">IF($C309-AH$1&lt;År1,0,AG308*(1-VLOOKUP($A309,[1]Hugst!$R$5:$W$9,MATCH(ROUNDUP((AH$1)/10,0)*10,[1]Hugst!$R$4:$W$4,0))))</f>
        <v>#REF!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8" t="e">
        <f t="shared" ca="1" si="7"/>
        <v>#REF!</v>
      </c>
      <c r="F310" s="168" t="e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#REF!</v>
      </c>
      <c r="G310" s="168" t="e">
        <f ca="1">IF($C310-G$1&lt;År1,0,F309*(1-VLOOKUP($A310,[1]Hugst!$R$5:$W$9,MATCH(ROUNDUP((G$1)/10,0)*10,[1]Hugst!$R$4:$W$4,0))))</f>
        <v>#REF!</v>
      </c>
      <c r="H310" s="168" t="e">
        <f ca="1">IF($C310-H$1&lt;År1,0,G309*(1-VLOOKUP($A310,[1]Hugst!$R$5:$W$9,MATCH(ROUNDUP((H$1)/10,0)*10,[1]Hugst!$R$4:$W$4,0))))</f>
        <v>#REF!</v>
      </c>
      <c r="I310" s="168" t="e">
        <f ca="1">IF($C310-I$1&lt;År1,0,H309*(1-VLOOKUP($A310,[1]Hugst!$R$5:$W$9,MATCH(ROUNDUP((I$1)/10,0)*10,[1]Hugst!$R$4:$W$4,0))))</f>
        <v>#REF!</v>
      </c>
      <c r="J310" s="168" t="e">
        <f ca="1">IF($C310-J$1&lt;År1,0,I309*(1-VLOOKUP($A310,[1]Hugst!$R$5:$W$9,MATCH(ROUNDUP((J$1)/10,0)*10,[1]Hugst!$R$4:$W$4,0))))</f>
        <v>#REF!</v>
      </c>
      <c r="K310" s="168" t="e">
        <f ca="1">IF($C310-K$1&lt;År1,0,J309*(1-VLOOKUP($A310,[1]Hugst!$R$5:$W$9,MATCH(ROUNDUP((K$1)/10,0)*10,[1]Hugst!$R$4:$W$4,0))))</f>
        <v>#REF!</v>
      </c>
      <c r="L310" s="168" t="e">
        <f ca="1">IF($C310-L$1&lt;År1,0,K309*(1-VLOOKUP($A310,[1]Hugst!$R$5:$W$9,MATCH(ROUNDUP((L$1)/10,0)*10,[1]Hugst!$R$4:$W$4,0))))</f>
        <v>#REF!</v>
      </c>
      <c r="M310" s="168" t="e">
        <f ca="1">IF($C310-M$1&lt;År1,0,L309*(1-VLOOKUP($A310,[1]Hugst!$R$5:$W$9,MATCH(ROUNDUP((M$1)/10,0)*10,[1]Hugst!$R$4:$W$4,0))))</f>
        <v>#REF!</v>
      </c>
      <c r="N310" s="168" t="e">
        <f ca="1">IF($C310-N$1&lt;År1,0,M309*(1-VLOOKUP($A310,[1]Hugst!$R$5:$W$9,MATCH(ROUNDUP((N$1)/10,0)*10,[1]Hugst!$R$4:$W$4,0))))</f>
        <v>#REF!</v>
      </c>
      <c r="O310" s="168" t="e">
        <f ca="1">IF($C310-O$1&lt;År1,0,N309*(1-VLOOKUP($A310,[1]Hugst!$R$5:$W$9,MATCH(ROUNDUP((O$1)/10,0)*10,[1]Hugst!$R$4:$W$4,0))))</f>
        <v>#REF!</v>
      </c>
      <c r="P310" s="168" t="e">
        <f ca="1">IF($C310-P$1&lt;År1,0,O309*(1-VLOOKUP($A310,[1]Hugst!$R$5:$W$9,MATCH(ROUNDUP((P$1)/10,0)*10,[1]Hugst!$R$4:$W$4,0))))</f>
        <v>#REF!</v>
      </c>
      <c r="Q310" s="168" t="e">
        <f ca="1">IF($C310-Q$1&lt;År1,0,P309*(1-VLOOKUP($A310,[1]Hugst!$R$5:$W$9,MATCH(ROUNDUP((Q$1)/10,0)*10,[1]Hugst!$R$4:$W$4,0))))</f>
        <v>#REF!</v>
      </c>
      <c r="R310" s="168" t="e">
        <f ca="1">IF($C310-R$1&lt;År1,0,Q309*(1-VLOOKUP($A310,[1]Hugst!$R$5:$W$9,MATCH(ROUNDUP((R$1)/10,0)*10,[1]Hugst!$R$4:$W$4,0))))</f>
        <v>#REF!</v>
      </c>
      <c r="S310" s="168" t="e">
        <f ca="1">IF($C310-S$1&lt;År1,0,R309*(1-VLOOKUP($A310,[1]Hugst!$R$5:$W$9,MATCH(ROUNDUP((S$1)/10,0)*10,[1]Hugst!$R$4:$W$4,0))))</f>
        <v>#REF!</v>
      </c>
      <c r="T310" s="168" t="e">
        <f ca="1">IF($C310-T$1&lt;År1,0,S309*(1-VLOOKUP($A310,[1]Hugst!$R$5:$W$9,MATCH(ROUNDUP((T$1)/10,0)*10,[1]Hugst!$R$4:$W$4,0))))</f>
        <v>#REF!</v>
      </c>
      <c r="U310" s="168" t="e">
        <f ca="1">IF($C310-U$1&lt;År1,0,T309*(1-VLOOKUP($A310,[1]Hugst!$R$5:$W$9,MATCH(ROUNDUP((U$1)/10,0)*10,[1]Hugst!$R$4:$W$4,0))))</f>
        <v>#REF!</v>
      </c>
      <c r="V310" s="168" t="e">
        <f ca="1">IF($C310-V$1&lt;År1,0,U309*(1-VLOOKUP($A310,[1]Hugst!$R$5:$W$9,MATCH(ROUNDUP((V$1)/10,0)*10,[1]Hugst!$R$4:$W$4,0))))</f>
        <v>#REF!</v>
      </c>
      <c r="W310" s="168" t="e">
        <f ca="1">IF($C310-W$1&lt;År1,0,V309*(1-VLOOKUP($A310,[1]Hugst!$R$5:$W$9,MATCH(ROUNDUP((W$1)/10,0)*10,[1]Hugst!$R$4:$W$4,0))))</f>
        <v>#REF!</v>
      </c>
      <c r="X310" s="168" t="e">
        <f ca="1">IF($C310-X$1&lt;År1,0,W309*(1-VLOOKUP($A310,[1]Hugst!$R$5:$W$9,MATCH(ROUNDUP((X$1)/10,0)*10,[1]Hugst!$R$4:$W$4,0))))</f>
        <v>#REF!</v>
      </c>
      <c r="Y310" s="168" t="e">
        <f ca="1">IF($C310-Y$1&lt;År1,0,X309*(1-VLOOKUP($A310,[1]Hugst!$R$5:$W$9,MATCH(ROUNDUP((Y$1)/10,0)*10,[1]Hugst!$R$4:$W$4,0))))</f>
        <v>#REF!</v>
      </c>
      <c r="Z310" s="168" t="e">
        <f ca="1">IF($C310-Z$1&lt;År1,0,Y309*(1-VLOOKUP($A310,[1]Hugst!$R$5:$W$9,MATCH(ROUNDUP((Z$1)/10,0)*10,[1]Hugst!$R$4:$W$4,0))))</f>
        <v>#REF!</v>
      </c>
      <c r="AA310" s="168" t="e">
        <f ca="1">IF($C310-AA$1&lt;År1,0,Z309*(1-VLOOKUP($A310,[1]Hugst!$R$5:$W$9,MATCH(ROUNDUP((AA$1)/10,0)*10,[1]Hugst!$R$4:$W$4,0))))</f>
        <v>#REF!</v>
      </c>
      <c r="AB310" s="168" t="e">
        <f ca="1">IF($C310-AB$1&lt;År1,0,AA309*(1-VLOOKUP($A310,[1]Hugst!$R$5:$W$9,MATCH(ROUNDUP((AB$1)/10,0)*10,[1]Hugst!$R$4:$W$4,0))))</f>
        <v>#REF!</v>
      </c>
      <c r="AC310" s="168" t="e">
        <f ca="1">IF($C310-AC$1&lt;År1,0,AB309*(1-VLOOKUP($A310,[1]Hugst!$R$5:$W$9,MATCH(ROUNDUP((AC$1)/10,0)*10,[1]Hugst!$R$4:$W$4,0))))</f>
        <v>#REF!</v>
      </c>
      <c r="AD310" s="168" t="e">
        <f ca="1">IF($C310-AD$1&lt;År1,0,AC309*(1-VLOOKUP($A310,[1]Hugst!$R$5:$W$9,MATCH(ROUNDUP((AD$1)/10,0)*10,[1]Hugst!$R$4:$W$4,0))))</f>
        <v>#REF!</v>
      </c>
      <c r="AE310" s="168" t="e">
        <f ca="1">IF($C310-AE$1&lt;År1,0,AD309*(1-VLOOKUP($A310,[1]Hugst!$R$5:$W$9,MATCH(ROUNDUP((AE$1)/10,0)*10,[1]Hugst!$R$4:$W$4,0))))</f>
        <v>#REF!</v>
      </c>
      <c r="AF310" s="168" t="e">
        <f ca="1">IF($C310-AF$1&lt;År1,0,AE309*(1-VLOOKUP($A310,[1]Hugst!$R$5:$W$9,MATCH(ROUNDUP((AF$1)/10,0)*10,[1]Hugst!$R$4:$W$4,0))))</f>
        <v>#REF!</v>
      </c>
      <c r="AG310" s="168" t="e">
        <f ca="1">IF($C310-AG$1&lt;År1,0,AF309*(1-VLOOKUP($A310,[1]Hugst!$R$5:$W$9,MATCH(ROUNDUP((AG$1)/10,0)*10,[1]Hugst!$R$4:$W$4,0))))</f>
        <v>#REF!</v>
      </c>
      <c r="AH310" s="168" t="e">
        <f ca="1">IF($C310-AH$1&lt;År1,0,AG309*(1-VLOOKUP($A310,[1]Hugst!$R$5:$W$9,MATCH(ROUNDUP((AH$1)/10,0)*10,[1]Hugst!$R$4:$W$4,0))))</f>
        <v>#REF!</v>
      </c>
      <c r="AI310" s="168" t="e">
        <f ca="1">IF($C310-AI$1&lt;År1,0,AH309*(1-VLOOKUP($A310,[1]Hugst!$R$5:$W$9,MATCH(ROUNDUP((AI$1)/10,0)*10,[1]Hugst!$R$4:$W$4,0))))</f>
        <v>#REF!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8" t="e">
        <f ca="1">IF(C311=2020,SUM(G311:AJ311),SUM(F310:AJ310)-SUM(G311:AJ311))</f>
        <v>#REF!</v>
      </c>
      <c r="F311" s="168" t="e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#REF!</v>
      </c>
      <c r="G311" s="168" t="e">
        <f ca="1">IF($C311-G$1&lt;År1,0,F310*(1-VLOOKUP($A311,[1]Hugst!$R$5:$W$9,MATCH(ROUNDUP((G$1)/10,0)*10,[1]Hugst!$R$4:$W$4,0))))</f>
        <v>#REF!</v>
      </c>
      <c r="H311" s="168" t="e">
        <f ca="1">IF($C311-H$1&lt;År1,0,G310*(1-VLOOKUP($A311,[1]Hugst!$R$5:$W$9,MATCH(ROUNDUP((H$1)/10,0)*10,[1]Hugst!$R$4:$W$4,0))))</f>
        <v>#REF!</v>
      </c>
      <c r="I311" s="168" t="e">
        <f ca="1">IF($C311-I$1&lt;År1,0,H310*(1-VLOOKUP($A311,[1]Hugst!$R$5:$W$9,MATCH(ROUNDUP((I$1)/10,0)*10,[1]Hugst!$R$4:$W$4,0))))</f>
        <v>#REF!</v>
      </c>
      <c r="J311" s="168" t="e">
        <f ca="1">IF($C311-J$1&lt;År1,0,I310*(1-VLOOKUP($A311,[1]Hugst!$R$5:$W$9,MATCH(ROUNDUP((J$1)/10,0)*10,[1]Hugst!$R$4:$W$4,0))))</f>
        <v>#REF!</v>
      </c>
      <c r="K311" s="168" t="e">
        <f ca="1">IF($C311-K$1&lt;År1,0,J310*(1-VLOOKUP($A311,[1]Hugst!$R$5:$W$9,MATCH(ROUNDUP((K$1)/10,0)*10,[1]Hugst!$R$4:$W$4,0))))</f>
        <v>#REF!</v>
      </c>
      <c r="L311" s="168" t="e">
        <f ca="1">IF($C311-L$1&lt;År1,0,K310*(1-VLOOKUP($A311,[1]Hugst!$R$5:$W$9,MATCH(ROUNDUP((L$1)/10,0)*10,[1]Hugst!$R$4:$W$4,0))))</f>
        <v>#REF!</v>
      </c>
      <c r="M311" s="168" t="e">
        <f ca="1">IF($C311-M$1&lt;År1,0,L310*(1-VLOOKUP($A311,[1]Hugst!$R$5:$W$9,MATCH(ROUNDUP((M$1)/10,0)*10,[1]Hugst!$R$4:$W$4,0))))</f>
        <v>#REF!</v>
      </c>
      <c r="N311" s="168" t="e">
        <f ca="1">IF($C311-N$1&lt;År1,0,M310*(1-VLOOKUP($A311,[1]Hugst!$R$5:$W$9,MATCH(ROUNDUP((N$1)/10,0)*10,[1]Hugst!$R$4:$W$4,0))))</f>
        <v>#REF!</v>
      </c>
      <c r="O311" s="168" t="e">
        <f ca="1">IF($C311-O$1&lt;År1,0,N310*(1-VLOOKUP($A311,[1]Hugst!$R$5:$W$9,MATCH(ROUNDUP((O$1)/10,0)*10,[1]Hugst!$R$4:$W$4,0))))</f>
        <v>#REF!</v>
      </c>
      <c r="P311" s="168" t="e">
        <f ca="1">IF($C311-P$1&lt;År1,0,O310*(1-VLOOKUP($A311,[1]Hugst!$R$5:$W$9,MATCH(ROUNDUP((P$1)/10,0)*10,[1]Hugst!$R$4:$W$4,0))))</f>
        <v>#REF!</v>
      </c>
      <c r="Q311" s="168" t="e">
        <f ca="1">IF($C311-Q$1&lt;År1,0,P310*(1-VLOOKUP($A311,[1]Hugst!$R$5:$W$9,MATCH(ROUNDUP((Q$1)/10,0)*10,[1]Hugst!$R$4:$W$4,0))))</f>
        <v>#REF!</v>
      </c>
      <c r="R311" s="168" t="e">
        <f ca="1">IF($C311-R$1&lt;År1,0,Q310*(1-VLOOKUP($A311,[1]Hugst!$R$5:$W$9,MATCH(ROUNDUP((R$1)/10,0)*10,[1]Hugst!$R$4:$W$4,0))))</f>
        <v>#REF!</v>
      </c>
      <c r="S311" s="168" t="e">
        <f ca="1">IF($C311-S$1&lt;År1,0,R310*(1-VLOOKUP($A311,[1]Hugst!$R$5:$W$9,MATCH(ROUNDUP((S$1)/10,0)*10,[1]Hugst!$R$4:$W$4,0))))</f>
        <v>#REF!</v>
      </c>
      <c r="T311" s="168" t="e">
        <f ca="1">IF($C311-T$1&lt;År1,0,S310*(1-VLOOKUP($A311,[1]Hugst!$R$5:$W$9,MATCH(ROUNDUP((T$1)/10,0)*10,[1]Hugst!$R$4:$W$4,0))))</f>
        <v>#REF!</v>
      </c>
      <c r="U311" s="168" t="e">
        <f ca="1">IF($C311-U$1&lt;År1,0,T310*(1-VLOOKUP($A311,[1]Hugst!$R$5:$W$9,MATCH(ROUNDUP((U$1)/10,0)*10,[1]Hugst!$R$4:$W$4,0))))</f>
        <v>#REF!</v>
      </c>
      <c r="V311" s="168" t="e">
        <f ca="1">IF($C311-V$1&lt;År1,0,U310*(1-VLOOKUP($A311,[1]Hugst!$R$5:$W$9,MATCH(ROUNDUP((V$1)/10,0)*10,[1]Hugst!$R$4:$W$4,0))))</f>
        <v>#REF!</v>
      </c>
      <c r="W311" s="168" t="e">
        <f ca="1">IF($C311-W$1&lt;År1,0,V310*(1-VLOOKUP($A311,[1]Hugst!$R$5:$W$9,MATCH(ROUNDUP((W$1)/10,0)*10,[1]Hugst!$R$4:$W$4,0))))</f>
        <v>#REF!</v>
      </c>
      <c r="X311" s="168" t="e">
        <f ca="1">IF($C311-X$1&lt;År1,0,W310*(1-VLOOKUP($A311,[1]Hugst!$R$5:$W$9,MATCH(ROUNDUP((X$1)/10,0)*10,[1]Hugst!$R$4:$W$4,0))))</f>
        <v>#REF!</v>
      </c>
      <c r="Y311" s="168" t="e">
        <f ca="1">IF($C311-Y$1&lt;År1,0,X310*(1-VLOOKUP($A311,[1]Hugst!$R$5:$W$9,MATCH(ROUNDUP((Y$1)/10,0)*10,[1]Hugst!$R$4:$W$4,0))))</f>
        <v>#REF!</v>
      </c>
      <c r="Z311" s="168" t="e">
        <f ca="1">IF($C311-Z$1&lt;År1,0,Y310*(1-VLOOKUP($A311,[1]Hugst!$R$5:$W$9,MATCH(ROUNDUP((Z$1)/10,0)*10,[1]Hugst!$R$4:$W$4,0))))</f>
        <v>#REF!</v>
      </c>
      <c r="AA311" s="168" t="e">
        <f ca="1">IF($C311-AA$1&lt;År1,0,Z310*(1-VLOOKUP($A311,[1]Hugst!$R$5:$W$9,MATCH(ROUNDUP((AA$1)/10,0)*10,[1]Hugst!$R$4:$W$4,0))))</f>
        <v>#REF!</v>
      </c>
      <c r="AB311" s="168" t="e">
        <f ca="1">IF($C311-AB$1&lt;År1,0,AA310*(1-VLOOKUP($A311,[1]Hugst!$R$5:$W$9,MATCH(ROUNDUP((AB$1)/10,0)*10,[1]Hugst!$R$4:$W$4,0))))</f>
        <v>#REF!</v>
      </c>
      <c r="AC311" s="168" t="e">
        <f ca="1">IF($C311-AC$1&lt;År1,0,AB310*(1-VLOOKUP($A311,[1]Hugst!$R$5:$W$9,MATCH(ROUNDUP((AC$1)/10,0)*10,[1]Hugst!$R$4:$W$4,0))))</f>
        <v>#REF!</v>
      </c>
      <c r="AD311" s="168" t="e">
        <f ca="1">IF($C311-AD$1&lt;År1,0,AC310*(1-VLOOKUP($A311,[1]Hugst!$R$5:$W$9,MATCH(ROUNDUP((AD$1)/10,0)*10,[1]Hugst!$R$4:$W$4,0))))</f>
        <v>#REF!</v>
      </c>
      <c r="AE311" s="168" t="e">
        <f ca="1">IF($C311-AE$1&lt;År1,0,AD310*(1-VLOOKUP($A311,[1]Hugst!$R$5:$W$9,MATCH(ROUNDUP((AE$1)/10,0)*10,[1]Hugst!$R$4:$W$4,0))))</f>
        <v>#REF!</v>
      </c>
      <c r="AF311" s="168" t="e">
        <f ca="1">IF($C311-AF$1&lt;År1,0,AE310*(1-VLOOKUP($A311,[1]Hugst!$R$5:$W$9,MATCH(ROUNDUP((AF$1)/10,0)*10,[1]Hugst!$R$4:$W$4,0))))</f>
        <v>#REF!</v>
      </c>
      <c r="AG311" s="168" t="e">
        <f ca="1">IF($C311-AG$1&lt;År1,0,AF310*(1-VLOOKUP($A311,[1]Hugst!$R$5:$W$9,MATCH(ROUNDUP((AG$1)/10,0)*10,[1]Hugst!$R$4:$W$4,0))))</f>
        <v>#REF!</v>
      </c>
      <c r="AH311" s="168" t="e">
        <f ca="1">IF($C311-AH$1&lt;År1,0,AG310*(1-VLOOKUP($A311,[1]Hugst!$R$5:$W$9,MATCH(ROUNDUP((AH$1)/10,0)*10,[1]Hugst!$R$4:$W$4,0))))</f>
        <v>#REF!</v>
      </c>
      <c r="AI311" s="168" t="e">
        <f ca="1">IF($C311-AI$1&lt;År1,0,AH310*(1-VLOOKUP($A311,[1]Hugst!$R$5:$W$9,MATCH(ROUNDUP((AI$1)/10,0)*10,[1]Hugst!$R$4:$W$4,0))))</f>
        <v>#REF!</v>
      </c>
      <c r="AJ311" s="168" t="e">
        <f ca="1">IF($C311-AJ$1&lt;År1,0,AI310*(1-VLOOKUP($A311,[1]Hugst!$R$5:$W$9,MATCH(ROUNDUP((AJ$1)/10,0)*10,[1]Hugst!$R$4:$W$4,0))))</f>
        <v>#REF!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208601.65776323655</v>
      </c>
      <c r="J5" s="10">
        <f>SUMIFS('Resultat-Produktion &amp; forbrug'!$N$3:$N$1000,'Resultat-Produktion &amp; forbrug'!$A$3:$A$1000,Adfærd!$G5,'Resultat-Produktion &amp; forbrug'!$D$3:$D$1000,Adfærd!J$4)</f>
        <v>191040.56790169282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0.9047668349410023</v>
      </c>
      <c r="AC3" s="230">
        <f>SUM(E12:E14)/SUM(E12:E15)</f>
        <v>0.88570172350963372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0.43725854926338698</v>
      </c>
      <c r="AC5" s="346">
        <f t="shared" si="1"/>
        <v>0.38974838411942309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0.36938363927264206</v>
      </c>
      <c r="AC6" s="346">
        <f t="shared" si="1"/>
        <v>0.37792490718597616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14279256.306077445</v>
      </c>
      <c r="E12" s="130">
        <f>SUMIFS('Resultater - Danmark'!J$3:J$504,'Resultater - Danmark'!$F$3:$F$504,$A12)*D3</f>
        <v>11348267.7716728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1586584.0340086054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1260918.6412969772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0.43725854926338698</v>
      </c>
      <c r="L12" s="131">
        <f t="shared" ref="L12:L28" si="5">E12/E$29</f>
        <v>0.38974838411942309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12062711.339392358</v>
      </c>
      <c r="E13" s="133">
        <f>SUMIFS('Resultater - Danmark'!J$3:J$504,'Resultater - Danmark'!$F$3:$F$504,$A13)*D4</f>
        <v>11004004.683742102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1340301.2599324845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1222667.1870824546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0.36938363927264206</v>
      </c>
      <c r="L13" s="134">
        <f t="shared" si="5"/>
        <v>0.37792490718597616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8642.6829459404253</v>
      </c>
      <c r="E14" s="133">
        <f>SUMIFS('Resultater - Danmark'!J$3:J$504,'Resultater - Danmark'!$F$3:$F$504,$A14)*D5</f>
        <v>9820.8337567412036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960.2981051044917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1091.203750749024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2.6465573036019358E-4</v>
      </c>
      <c r="L14" s="134">
        <f t="shared" si="5"/>
        <v>3.3728972248520968E-4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2773589.7536241808</v>
      </c>
      <c r="E15" s="133">
        <f>SUMIFS('Resultater - Danmark'!J$3:J$504,'Resultater - Danmark'!$F$3:$F$504,$A15)*D6</f>
        <v>2885789.486262986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4539787.1932864804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4723434.7239489537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8.4932702791064157E-2</v>
      </c>
      <c r="L15" s="134">
        <f t="shared" si="5"/>
        <v>9.9110437981322574E-2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1641908.826272649</v>
      </c>
      <c r="E16" s="133">
        <f>SUMIFS('Resultater - Danmark'!J$3:J$504,'Resultater - Danmark'!$F$3:$F$504,$A16)*D7</f>
        <v>1960770.3285865572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1641908.826272649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1960770.3285865572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5.0278435795928993E-2</v>
      </c>
      <c r="L16" s="134">
        <f t="shared" si="5"/>
        <v>6.7341296713451834E-2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138923.83284941566</v>
      </c>
      <c r="E17" s="133">
        <f>SUMIFS('Resultater - Danmark'!J$3:J$504,'Resultater - Danmark'!$F$3:$F$504,$A17)*D8</f>
        <v>164182.71154930943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555695.33139766264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656730.84619723761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4.2541174629655322E-3</v>
      </c>
      <c r="L17" s="134">
        <f t="shared" si="5"/>
        <v>5.6387413316434463E-3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 t="e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39" t="e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1.1146233545187218E-2</v>
      </c>
      <c r="L18" s="134">
        <f t="shared" si="5"/>
        <v>1.2699734544004665E-2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-0.2952219519065693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-9.5137343159876764E-2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2.2060260909044598E-2</v>
      </c>
      <c r="L19" s="134">
        <f t="shared" si="5"/>
        <v>2.4295402673964871E-2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1956056.1352419858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1557239.0462033884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2.3252464951997866E-3</v>
      </c>
      <c r="L20" s="134">
        <f t="shared" si="5"/>
        <v>2.6079005532103137E-3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217857.98383709823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78236.541949856677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1.1593466998744162E-4</v>
      </c>
      <c r="L21" s="134">
        <f t="shared" si="5"/>
        <v>1.3002754358329928E-4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19633790.63002957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18926850.122144807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2.623596069866359E-3</v>
      </c>
      <c r="L22" s="134">
        <f t="shared" si="5"/>
        <v>2.9425171293149324E-3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1517091.440859722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1445630.4565539155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1.0106036819143002E-2</v>
      </c>
      <c r="L23" s="134">
        <f t="shared" si="5"/>
        <v>1.1334514024992587E-2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1488819.1584892448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1328852.402628239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8.7716551024571185E-4</v>
      </c>
      <c r="L24" s="134">
        <f t="shared" si="5"/>
        <v>9.8379265344522137E-4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2.3885114260487178E-6</v>
      </c>
      <c r="L25" s="134">
        <f t="shared" si="5"/>
        <v>2.6788558899887334E-6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4.371037153551873E-3</v>
      </c>
      <c r="L26" s="134">
        <f t="shared" si="5"/>
        <v>4.9023749672919463E-3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32656322.741161991</v>
      </c>
      <c r="E29" s="142">
        <f>SUM(E12:E28)</f>
        <v>29116907.815570492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9.258932602097962E-2</v>
      </c>
      <c r="E30" s="146">
        <f>SUMPRODUCT(E12:E28,$H$12:$H$28)/E29</f>
        <v>9.9472085844294747E-2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1.3722733069242514E-2</v>
      </c>
      <c r="E31" s="146">
        <f>SUM(E21:E24)/E29</f>
        <v>1.5390851351336039E-2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701817584.96263015</v>
      </c>
      <c r="E32" s="123">
        <f>SUMPRODUCT(E12:E28,$I$12:$I$28)</f>
        <v>672039293.13432157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25.195251300158425</v>
      </c>
      <c r="E33" s="123">
        <f>E32*[1]Energiindhold!$C$10</f>
        <v>24.126210623522148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12472086.895448627</v>
      </c>
      <c r="E39" s="130">
        <f>SUMIFS('Resultater - Vestdanmark'!J$3:J$504,'Resultater - Vestdanmark'!$F$3:$F$504,$A39)*D3</f>
        <v>9912041.5466513075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1807169.4106288177</v>
      </c>
      <c r="M39" s="130">
        <f>SUMIFS('Resultater - Østdanmark'!J$3:J$504,'Resultater - Østdanmark'!$F$3:$F$504,$A39)*D3</f>
        <v>1436226.2250214918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11262257.536713468</v>
      </c>
      <c r="E40" s="133">
        <f>SUMIFS('Resultater - Vestdanmark'!J$3:J$504,'Resultater - Vestdanmark'!$F$3:$F$504,$A40)*D4</f>
        <v>10273804.22167572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800453.80267889041</v>
      </c>
      <c r="M40" s="133">
        <f>SUMIFS('Resultater - Østdanmark'!J$3:J$504,'Resultater - Østdanmark'!$F$3:$F$504,$A40)*D4</f>
        <v>730200.46206638194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7973.4723543473865</v>
      </c>
      <c r="E41" s="133">
        <f>SUMIFS('Resultater - Vestdanmark'!J$3:J$504,'Resultater - Vestdanmark'!$F$3:$F$504,$A41)*D5</f>
        <v>9060.3979048888887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669.21059159303945</v>
      </c>
      <c r="M41" s="133">
        <f>SUMIFS('Resultater - Østdanmark'!J$3:J$504,'Resultater - Østdanmark'!$F$3:$F$504,$A41)*D5</f>
        <v>760.4358518523137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1505476.5706157479</v>
      </c>
      <c r="E42" s="133">
        <f>SUMIFS('Resultater - Vestdanmark'!J$3:J$504,'Resultater - Vestdanmark'!$F$3:$F$504,$A42)*D6</f>
        <v>1558636.1641980347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1268113.1830084329</v>
      </c>
      <c r="M42" s="133">
        <f>SUMIFS('Resultater - Østdanmark'!J$3:J$504,'Resultater - Østdanmark'!$F$3:$F$504,$A42)*D6</f>
        <v>1327153.3220649515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1444885.6485119169</v>
      </c>
      <c r="E43" s="133">
        <f>SUMIFS('Resultater - Vestdanmark'!J$3:J$504,'Resultater - Vestdanmark'!$F$3:$F$504,$A43)*D7</f>
        <v>1721684.5481156046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197023.17776073213</v>
      </c>
      <c r="M43" s="133">
        <f>SUMIFS('Resultater - Østdanmark'!J$3:J$504,'Resultater - Østdanmark'!$F$3:$F$504,$A43)*D7</f>
        <v>239085.78047095265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123736.29792019732</v>
      </c>
      <c r="E44" s="133">
        <f>SUMIFS('Resultater - Vestdanmark'!J$3:J$504,'Resultater - Vestdanmark'!$F$3:$F$504,$A44)*D8</f>
        <v>146233.80663296048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15187.534929218331</v>
      </c>
      <c r="M44" s="133">
        <f>SUMIFS('Resultater - Østdanmark'!J$3:J$504,'Resultater - Østdanmark'!$F$3:$F$504,$A44)*D8</f>
        <v>17948.904916348936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 t="e">
        <f ca="1">SUMIFS('Resultater - Vestdanmark'!H$3:H$504,'Resultater - Vestdanmark'!$F$3:$F$504,$A45)/SUMIFS('Resultater - Danmark'!H$3:H$504,'Resultater - Danmark'!$F$3:$F$504,$A45)*C18</f>
        <v>#REF!</v>
      </c>
      <c r="D45" s="133" t="e">
        <f ca="1">SUMIFS('Resultater - Vestdanmark'!I$3:I$504,'Resultater - Vestdanmark'!$F$3:$F$504,$A45)/SUMIFS('Resultater - Danmark'!I$3:I$504,'Resultater - Danmark'!$F$3:$F$504,$A45)*D18</f>
        <v>#REF!</v>
      </c>
      <c r="E45" s="133" t="e">
        <f ca="1">SUMIFS('Resultater - Vestdanmark'!J$3:J$504,'Resultater - Vestdanmark'!$F$3:$F$504,$A45)/SUMIFS('Resultater - Danmark'!J$3:J$504,'Resultater - Danmark'!$F$3:$F$504,$A45)*E18</f>
        <v>#REF!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 t="e">
        <f ca="1">SUMIFS('Resultater - Østdanmark'!H$3:H$504,'Resultater - Østdanmark'!$F$3:$F$504,$A45)/SUMIFS('Resultater - Danmark'!H$3:H$504,'Resultater - Danmark'!$F$3:$F$504,$A45)*C18</f>
        <v>#REF!</v>
      </c>
      <c r="L45" s="133" t="e">
        <f ca="1">SUMIFS('Resultater - Østdanmark'!I$3:I$504,'Resultater - Østdanmark'!$F$3:$F$504,$A45)/SUMIFS('Resultater - Danmark'!I$3:I$504,'Resultater - Danmark'!$F$3:$F$504,$A45)*D18</f>
        <v>#REF!</v>
      </c>
      <c r="M45" s="133" t="e">
        <f ca="1">SUMIFS('Resultater - Østdanmark'!J$3:J$504,'Resultater - Østdanmark'!$F$3:$F$504,$A45)/SUMIFS('Resultater - Danmark'!J$3:J$504,'Resultater - Danmark'!$F$3:$F$504,$A45)*E18</f>
        <v>#REF!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517960.35709807038</v>
      </c>
      <c r="E46" s="133">
        <f>SUMIFS('Resultater - Vestdanmark'!J$3:J$504,'Resultater - Vestdanmark'!$F$3:$F$504,$A46)/SUMIFS('Resultater - Danmark'!J$3:J$504,'Resultater - Danmark'!$F$3:$F$504,$A46)*E19</f>
        <v>505376.89995851181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202446.64290192959</v>
      </c>
      <c r="M46" s="133">
        <f>SUMIFS('Resultater - Østdanmark'!J$3:J$504,'Resultater - Østdanmark'!$F$3:$F$504,$A46)/SUMIFS('Resultater - Danmark'!J$3:J$504,'Resultater - Danmark'!$F$3:$F$504,$A46)*E19</f>
        <v>202030.10004148821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55993.542036075014</v>
      </c>
      <c r="E47" s="133">
        <f>SUMIFS('Resultater - Vestdanmark'!J$3:J$504,'Resultater - Vestdanmark'!$F$3:$F$504,$A47)/SUMIFS('Resultater - Danmark'!J$3:J$504,'Resultater - Danmark'!$F$3:$F$504,$A47)*E20</f>
        <v>55000.248952219677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19940.457963924982</v>
      </c>
      <c r="M47" s="133">
        <f>SUMIFS('Resultater - Østdanmark'!J$3:J$504,'Resultater - Østdanmark'!$F$3:$F$504,$A47)/SUMIFS('Resultater - Danmark'!J$3:J$504,'Resultater - Danmark'!$F$3:$F$504,$A47)*E20</f>
        <v>20933.751047780319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2908.785048538592</v>
      </c>
      <c r="E48" s="133">
        <f>SUMIFS('Resultater - Vestdanmark'!J$3:J$504,'Resultater - Vestdanmark'!$F$3:$F$504,$A48)/SUMIFS('Resultater - Danmark'!J$3:J$504,'Resultater - Danmark'!$F$3:$F$504,$A48)*E21</f>
        <v>2883.6913429660071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877.2149514614091</v>
      </c>
      <c r="M48" s="133">
        <f>SUMIFS('Resultater - Østdanmark'!J$3:J$504,'Resultater - Østdanmark'!$F$3:$F$504,$A48)/SUMIFS('Resultater - Danmark'!J$3:J$504,'Resultater - Danmark'!$F$3:$F$504,$A48)*E21</f>
        <v>902.30865703399286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66530.392044719745</v>
      </c>
      <c r="E49" s="133">
        <f>SUMIFS('Resultater - Vestdanmark'!J$3:J$504,'Resultater - Vestdanmark'!$F$3:$F$504,$A49)/SUMIFS('Resultater - Danmark'!J$3:J$504,'Resultater - Danmark'!$F$3:$F$504,$A49)*E22</f>
        <v>66036.373634957796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19146.607955280237</v>
      </c>
      <c r="M49" s="133">
        <f>SUMIFS('Resultater - Østdanmark'!J$3:J$504,'Resultater - Østdanmark'!$F$3:$F$504,$A49)/SUMIFS('Resultater - Danmark'!J$3:J$504,'Resultater - Danmark'!$F$3:$F$504,$A49)*E22</f>
        <v>19640.626365042219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254332.18283336936</v>
      </c>
      <c r="E50" s="133">
        <f>SUMIFS('Resultater - Vestdanmark'!J$3:J$504,'Resultater - Vestdanmark'!$F$3:$F$504,$A50)/SUMIFS('Resultater - Danmark'!J$3:J$504,'Resultater - Danmark'!$F$3:$F$504,$A50)*E23</f>
        <v>252182.2278297123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75693.817166630659</v>
      </c>
      <c r="M50" s="133">
        <f>SUMIFS('Resultater - Østdanmark'!J$3:J$504,'Resultater - Østdanmark'!$F$3:$F$504,$A50)/SUMIFS('Resultater - Danmark'!J$3:J$504,'Resultater - Danmark'!$F$3:$F$504,$A50)*E23</f>
        <v>77843.772170287746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21895.892415714086</v>
      </c>
      <c r="E51" s="133">
        <f>SUMIFS('Resultater - Vestdanmark'!J$3:J$504,'Resultater - Vestdanmark'!$F$3:$F$504,$A51)/SUMIFS('Resultater - Danmark'!J$3:J$504,'Resultater - Danmark'!$F$3:$F$504,$A51)*E24</f>
        <v>21696.433352533084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6749.1075842859182</v>
      </c>
      <c r="M51" s="133">
        <f>SUMIFS('Resultater - Østdanmark'!J$3:J$504,'Resultater - Østdanmark'!$F$3:$F$504,$A51)/SUMIFS('Resultater - Danmark'!J$3:J$504,'Resultater - Danmark'!$F$3:$F$504,$A51)*E24</f>
        <v>6948.5666474669151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 t="e">
        <f ca="1">SUM(C39:C55)</f>
        <v>#REF!</v>
      </c>
      <c r="D56" s="142" t="e">
        <f ca="1">SUM(D39:D55)</f>
        <v>#REF!</v>
      </c>
      <c r="E56" s="142" t="e">
        <f ca="1">SUM(E39:E55)</f>
        <v>#REF!</v>
      </c>
      <c r="F56" s="143"/>
      <c r="G56" s="143"/>
      <c r="I56" s="123" t="s">
        <v>104</v>
      </c>
      <c r="J56" s="123" t="s">
        <v>139</v>
      </c>
      <c r="K56" s="142" t="e">
        <f ca="1">SUM(K39:K55)</f>
        <v>#REF!</v>
      </c>
      <c r="L56" s="142" t="e">
        <f ca="1">SUM(L39:L55)</f>
        <v>#REF!</v>
      </c>
      <c r="M56" s="142" t="e">
        <f ca="1">SUM(M39:M55)</f>
        <v>#REF!</v>
      </c>
      <c r="N56" s="143"/>
      <c r="O56" s="143"/>
    </row>
    <row r="57" spans="1:15" hidden="1" x14ac:dyDescent="0.2">
      <c r="A57" s="145" t="s">
        <v>123</v>
      </c>
      <c r="C57" s="146" t="e">
        <f ca="1">SUMPRODUCT(C39:C55,$F$39:$F$55)/C56</f>
        <v>#REF!</v>
      </c>
      <c r="D57" s="146" t="e">
        <f ca="1">SUMPRODUCT(D39:D55,$F$39:$F$55)/D56</f>
        <v>#REF!</v>
      </c>
      <c r="E57" s="146" t="e">
        <f ca="1">SUMPRODUCT(E39:E55,$F$39:$F$55)/E56</f>
        <v>#REF!</v>
      </c>
      <c r="I57" s="145" t="s">
        <v>123</v>
      </c>
      <c r="K57" s="146" t="e">
        <f ca="1">SUMPRODUCT(K39:K55,$N$39:$N$55)/K56</f>
        <v>#REF!</v>
      </c>
      <c r="L57" s="146" t="e">
        <f ca="1">SUMPRODUCT(L39:L55,$N$39:$N$55)/L56</f>
        <v>#REF!</v>
      </c>
      <c r="M57" s="146" t="e">
        <f ca="1">SUMPRODUCT(M39:M55,$N$39:$N$55)/M56</f>
        <v>#REF!</v>
      </c>
    </row>
    <row r="58" spans="1:15" hidden="1" x14ac:dyDescent="0.2">
      <c r="A58" s="145" t="s">
        <v>160</v>
      </c>
      <c r="C58" s="146" t="e">
        <f ca="1">SUM(C48:C51)/C56</f>
        <v>#REF!</v>
      </c>
      <c r="D58" s="146" t="e">
        <f ca="1">SUM(D48:D51)/D56</f>
        <v>#REF!</v>
      </c>
      <c r="E58" s="146" t="e">
        <f ca="1">SUM(E48:E51)/E56</f>
        <v>#REF!</v>
      </c>
      <c r="I58" s="145" t="s">
        <v>160</v>
      </c>
      <c r="K58" s="146" t="e">
        <f ca="1">SUM(K48:K51)/K56</f>
        <v>#REF!</v>
      </c>
      <c r="L58" s="146" t="e">
        <f ca="1">SUM(L48:L51)/L56</f>
        <v>#REF!</v>
      </c>
      <c r="M58" s="146" t="e">
        <f ca="1">SUM(M48:M51)/M56</f>
        <v>#REF!</v>
      </c>
    </row>
    <row r="59" spans="1:15" hidden="1" x14ac:dyDescent="0.2">
      <c r="A59" s="123" t="s">
        <v>142</v>
      </c>
      <c r="B59" s="123" t="s">
        <v>143</v>
      </c>
      <c r="C59" s="123" t="e">
        <f ca="1">SUMPRODUCT(C39:C55,$I$12:$I$28)</f>
        <v>#REF!</v>
      </c>
      <c r="D59" s="123" t="e">
        <f ca="1">SUMPRODUCT(D39:D55,$I$12:$I$28)</f>
        <v>#REF!</v>
      </c>
      <c r="E59" s="123" t="e">
        <f ca="1">SUMPRODUCT(E39:E55,$I$12:$I$28)</f>
        <v>#REF!</v>
      </c>
      <c r="I59" s="123" t="s">
        <v>142</v>
      </c>
      <c r="J59" s="123" t="s">
        <v>143</v>
      </c>
      <c r="K59" s="123" t="e">
        <f ca="1">SUMPRODUCT(K39:K55,$I$12:$I$28)</f>
        <v>#REF!</v>
      </c>
      <c r="L59" s="123" t="e">
        <f ca="1">SUMPRODUCT(L39:L55,$I$12:$I$28)</f>
        <v>#REF!</v>
      </c>
      <c r="M59" s="123" t="e">
        <f ca="1">SUMPRODUCT(M39:M55,$I$12:$I$28)</f>
        <v>#REF!</v>
      </c>
    </row>
    <row r="60" spans="1:15" hidden="1" x14ac:dyDescent="0.2">
      <c r="A60" s="123" t="s">
        <v>142</v>
      </c>
      <c r="B60" s="123" t="s">
        <v>122</v>
      </c>
      <c r="C60" s="123" t="e">
        <f ca="1">C59*[1]Energiindhold!$C$10</f>
        <v>#REF!</v>
      </c>
      <c r="D60" s="123" t="e">
        <f ca="1">D59*[1]Energiindhold!$C$10</f>
        <v>#REF!</v>
      </c>
      <c r="E60" s="123" t="e">
        <f ca="1">E59*[1]Energiindhold!$C$10</f>
        <v>#REF!</v>
      </c>
      <c r="I60" s="123" t="s">
        <v>142</v>
      </c>
      <c r="J60" s="123" t="s">
        <v>122</v>
      </c>
      <c r="K60" s="123" t="e">
        <f ca="1">K59*[1]Energiindhold!$C$10</f>
        <v>#REF!</v>
      </c>
      <c r="L60" s="123" t="e">
        <f ca="1">L59*[1]Energiindhold!$C$10</f>
        <v>#REF!</v>
      </c>
      <c r="M60" s="123" t="e">
        <f ca="1"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8" priority="7" operator="greaterThan">
      <formula>13%</formula>
    </cfRule>
  </conditionalFormatting>
  <conditionalFormatting sqref="K57:M57">
    <cfRule type="cellIs" dxfId="17" priority="5" operator="greaterThan">
      <formula>13%</formula>
    </cfRule>
  </conditionalFormatting>
  <conditionalFormatting sqref="C58:E58">
    <cfRule type="cellIs" dxfId="16" priority="2" operator="greaterThan">
      <formula>13%</formula>
    </cfRule>
  </conditionalFormatting>
  <conditionalFormatting sqref="K58:M58">
    <cfRule type="cellIs" dxfId="1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 t="e">
        <f ca="1">SUMIFS('Forbrug af biomasse'!$E$2:$E$403,'Forbrug af biomasse'!$D$2:$D$403,'Forbrug til andet'!B$15,'Forbrug af biomasse'!$C$2:$C$403,'Forbrug til andet'!$A20,'Forbrug af biomasse'!$A$2:$A$403,"Materialer")</f>
        <v>#REF!</v>
      </c>
      <c r="C20" s="348" t="e">
        <f ca="1">SUMIFS('Forbrug af biomasse'!$E$2:$E$403,'Forbrug af biomasse'!$D$2:$D$403,'Forbrug til andet'!C$15,'Forbrug af biomasse'!$C$2:$C$403,'Forbrug til andet'!$A20,'Forbrug af biomasse'!$A$2:$A$403,"Materialer")</f>
        <v>#REF!</v>
      </c>
      <c r="D20" s="348" t="e">
        <f ca="1"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567485.44097623753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415219.4411308578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71815.775408903501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52546.380887527906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262648.20794209518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95754.367211871344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70061.841183370547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7966.8777489233817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6179.3920113984786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682.95424540409101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529.72345518556824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731.2957947718902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567.2188697502479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6748.6557259107421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5234.4959461700028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31.563716673997249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24.481934430549188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498.30927610942894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386.50628979621081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13.073303028819828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10.140115970751253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1687.5669618074376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1308.9365911133891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28.749153919733189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22.29886006347617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508.45470137367818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394.37544027220684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1255.0161458580612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973.43488758057447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144.19264763886906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111.84091472251262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236.81749727070408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183.68402238778262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26133.579714697429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20270.128249434962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3808.7546780372704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2954.2047678616186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219.30513229084247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170.10081304684914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283.99021567912024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220.27285034216024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6549.7108532863003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5080.1872702561177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7.6128108455599488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5.9047652048756509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402.94831046865283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312.54095383263473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4.3575082919224473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3.3798374692453388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541.89881430469609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420.31587651175721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15.529173295949105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12.044975765013882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274.64742763620018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213.02625366827363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873.83629013078746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677.77831676078881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77.887252593154059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60.412106427634392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183.85471699799032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142.60421777261985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17556.441662323981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13617.396773963173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151541.4562503575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263062.88071366976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19177.702900169312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33290.836020836614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166401.15406772491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25570.270533559084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44387.781361115492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2127.4770569681864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3914.9627944930885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182.37627510382896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335.60706532235162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195.28541472156516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359.36233974320743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1802.162738620199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3316.3225183609375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8.4287829150695739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15.510565158517633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133.06863561958127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244.87162193279943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3.4910981603006861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6.4242852183692589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450.64830997664149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829.27868067068982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7.6771813625161709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14.127475218773187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135.77787255820414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249.85713365967555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335.13983025514386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616.72108853263057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38.505241237904947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70.856974154261394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63.239804602265203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116.37327948518661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6978.7177626745197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12842.169227936987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1017.090816316287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1871.6407264919383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58.563298211421746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107.76761745541504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75.83681930382609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139.55418464078605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1749.0364493198322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3218.5600323500144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2.0329269411917434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3.7409725818760391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107.60341914145734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198.01077577747543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1.163630120703989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2.1413009433810979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144.70879696720598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266.29173476014478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4.1469143800128476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7.6311119109480696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73.34191881258721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134.9630927805137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233.34946479512311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429.40743816512179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20.799031709079983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38.274177874599644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49.096610310288945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90.347109535659371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4688.2766393198599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8627.3215276806677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173456.29714180753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131850.56743100495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21951.045047722542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16685.803818812037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83402.44174883893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29268.060063630055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22247.73842508272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1126.4838557284104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873.74069973625251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30.461924122794926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23.627345179441619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123.04047009083574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95.434538086237168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361.79053645767038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280.61752938134595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6.8519209522838782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5.3145921061734178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11.648892723175992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9.0352929847529229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32.54455546332138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25.242707668225439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34.697518303532888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26.912621754385302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7.4849679588782632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5.8056057427160015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53.446301523423585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41.454840789701976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388.01761454292392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300.96017827215405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11.728902197331744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9.0973511612450952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24.893111089262167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19.307976932949529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2816.6607269230763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2184.70162883074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587.26602521673703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455.50428902720978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10.666687584667464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8.2734599583487807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52.104272938996409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40.413915978875252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382.89272400478433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296.98513200576059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1.802122478057212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1.3977898990571622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10.271883145707676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7.9672356791444887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11.828952694346428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9.1749538635173309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12.149842741880887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9.4238475278564966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4.4088799236249283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3.4196831227822861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31.481541013028018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24.41819608298972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294.60984940461088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228.50981366397639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6.9086897509880529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5.3586239932268711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21.074400235336469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16.346049803117772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1892.2222012690149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1467.6744294077714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46319.813631597492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83534.118724467509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5861.8126432046447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10571.315272823429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52839.738248405163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7815.7501909395269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14095.087030431241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300.81653486287252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553.55969085503034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8.1345599524367973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14.969138895790099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32.856758374660338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60.462690379258909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96.612636719061115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177.78564379538551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1.829738710891289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3.3670675570017488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3.1107232706049301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5.7243230090279971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8.6907063544186389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15.99255414951458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9.2656340979344751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17.050530647082052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1.9987877442712656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3.6781499604335264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14.27231392953825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26.263774663259856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103.61632231034942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190.67375858111924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3.1320890208989458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5.7636400569855928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6.6474627059668867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12.232596862279523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752.16179570497002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1384.1208937973061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156.82366848849261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288.58540467801987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2.8484349610227309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5.2416625873414144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13.913938275594001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25.604295235715156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102.24777023976709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188.15536223879087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0.48123924412314273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0.88557182312319216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2.7430062833968374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5.0476537499600242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3.1588065310258933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5.8128053618549904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3.2444970907977244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5.9704923048221143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1.1773484142777566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2.166545215120399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8.4068387056988634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15.470183635737154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78.672688990346657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144.77272473098117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1.8448982653116008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3.3949640230727818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5.6277131899133499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10.356063622132048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505.29949708713463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929.84726894837797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9267413.626535669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7365165.8833250785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1342821.4990733925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1067191.2888459142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1475029.3734643301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3377277.1166749215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213727.50092660764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489357.71115408593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1047387.2944076648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800812.88842738699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74442.014840554417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56916.983090321643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345076.7055923352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591651.11157261301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24525.985159445579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42051.016909678357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16178843.958241226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12411632.548340486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1357884.4016036293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1041703.7384950198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5095490.041758772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8862701.4516595136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427662.59839637054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743843.26150498004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#REF!</v>
      </c>
      <c r="I186" s="107" t="e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#REF!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#REF!</v>
      </c>
      <c r="I187" s="107" t="e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#REF!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#REF!</v>
      </c>
      <c r="I188" s="107" t="e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#REF!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#REF!</v>
      </c>
      <c r="I189" s="107" t="e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#REF!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#REF!</v>
      </c>
      <c r="I190" s="107" t="e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#REF!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#REF!</v>
      </c>
      <c r="I191" s="107" t="e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#REF!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#REF!</v>
      </c>
      <c r="I192" s="107" t="e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#REF!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#REF!</v>
      </c>
      <c r="I193" s="107" t="e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#REF!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#REF!</v>
      </c>
      <c r="I194" s="107" t="e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#REF!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#REF!</v>
      </c>
      <c r="I195" s="107" t="e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#REF!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#REF!</v>
      </c>
      <c r="I196" s="107" t="e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#REF!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#REF!</v>
      </c>
      <c r="I197" s="107" t="e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#REF!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#REF!</v>
      </c>
      <c r="I198" s="107" t="e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#REF!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#REF!</v>
      </c>
      <c r="I199" s="107" t="e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#REF!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#REF!</v>
      </c>
      <c r="I200" s="107" t="e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#REF!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#REF!</v>
      </c>
      <c r="I201" s="107" t="e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#REF!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#REF!</v>
      </c>
      <c r="I202" s="107" t="e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#REF!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#REF!</v>
      </c>
      <c r="I203" s="107" t="e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#REF!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#REF!</v>
      </c>
      <c r="I204" s="107" t="e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#REF!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#REF!</v>
      </c>
      <c r="I205" s="107" t="e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#REF!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 t="e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#REF!</v>
      </c>
      <c r="H207" s="107" t="e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#REF!</v>
      </c>
      <c r="I207" s="107" t="e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#REF!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 t="e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#REF!</v>
      </c>
      <c r="H208" s="107" t="e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#REF!</v>
      </c>
      <c r="I208" s="107" t="e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#REF!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 t="e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#REF!</v>
      </c>
      <c r="H209" s="107" t="e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#REF!</v>
      </c>
      <c r="I209" s="107" t="e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#REF!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 t="e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#REF!</v>
      </c>
      <c r="H210" s="107" t="e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#REF!</v>
      </c>
      <c r="I210" s="107" t="e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#REF!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 t="e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#REF!</v>
      </c>
      <c r="H211" s="107" t="e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#REF!</v>
      </c>
      <c r="I211" s="107" t="e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#REF!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 t="e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#REF!</v>
      </c>
      <c r="H212" s="107" t="e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#REF!</v>
      </c>
      <c r="I212" s="107" t="e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#REF!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 t="e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#REF!</v>
      </c>
      <c r="H213" s="107" t="e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#REF!</v>
      </c>
      <c r="I213" s="107" t="e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#REF!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 t="e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#REF!</v>
      </c>
      <c r="H214" s="107" t="e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#REF!</v>
      </c>
      <c r="I214" s="107" t="e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#REF!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 t="e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#REF!</v>
      </c>
      <c r="H215" s="107" t="e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#REF!</v>
      </c>
      <c r="I215" s="107" t="e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#REF!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 t="e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#REF!</v>
      </c>
      <c r="H216" s="107" t="e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#REF!</v>
      </c>
      <c r="I216" s="107" t="e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#REF!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 t="e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#REF!</v>
      </c>
      <c r="H217" s="107" t="e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#REF!</v>
      </c>
      <c r="I217" s="107" t="e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#REF!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 t="e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#REF!</v>
      </c>
      <c r="H218" s="107" t="e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#REF!</v>
      </c>
      <c r="I218" s="107" t="e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#REF!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 t="e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#REF!</v>
      </c>
      <c r="H219" s="107" t="e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#REF!</v>
      </c>
      <c r="I219" s="107" t="e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#REF!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 t="e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#REF!</v>
      </c>
      <c r="H220" s="107" t="e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#REF!</v>
      </c>
      <c r="I220" s="107" t="e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#REF!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 t="e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#REF!</v>
      </c>
      <c r="H221" s="107" t="e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#REF!</v>
      </c>
      <c r="I221" s="107" t="e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#REF!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 t="e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#REF!</v>
      </c>
      <c r="H222" s="107" t="e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#REF!</v>
      </c>
      <c r="I222" s="107" t="e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#REF!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 t="e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#REF!</v>
      </c>
      <c r="H223" s="107" t="e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#REF!</v>
      </c>
      <c r="I223" s="107" t="e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#REF!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 t="e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#REF!</v>
      </c>
      <c r="H224" s="107" t="e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#REF!</v>
      </c>
      <c r="I224" s="107" t="e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#REF!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 t="e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#REF!</v>
      </c>
      <c r="H225" s="107" t="e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#REF!</v>
      </c>
      <c r="I225" s="107" t="e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#REF!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 t="e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#REF!</v>
      </c>
      <c r="H226" s="107" t="e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#REF!</v>
      </c>
      <c r="I226" s="107" t="e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#REF!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 ca="1"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12472086.895448627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11262257.536713468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7973.4723543473865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1505476.5706157479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 ca="1"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517960.35709807038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1444885.6485119169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123736.29792019732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55993.542036075014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2908.785048538592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66530.392044719745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254332.18283336936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21895.892415714086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9912041.5466513075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10273804.22167572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9060.3979048888887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1558636.1641980347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 ca="1"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505376.89995851181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1721684.5481156046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146233.80663296048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55000.248952219677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2883.6913429660071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66036.373634957796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252182.2278297123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21696.433352533084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 ca="1"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1807169.4106288177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800453.80267889041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669.21059159303945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1268113.1830084329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 ca="1"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202446.64290192959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197023.17776073213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15187.534929218331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19940.457963924982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877.2149514614091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19146.607955280237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75693.817166630659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6749.1075842859182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1436226.2250214918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730200.46206638194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760.4358518523137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1327153.3220649515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 ca="1"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202030.10004148821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239085.78047095265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17948.904916348936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20933.751047780319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902.30865703399286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19640.626365042219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77843.772170287746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6948.5666474669151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5292010.4164634226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765718.007862392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61054.422265523077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868637.91677766922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4993288.3003467992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209898.8547485258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12249098.107862087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1510478.9155088854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427551.97664932121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211655.33052047997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38482.787367359997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4823433.985552296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5145010.1271172157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765718.007862392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61054.422265523077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868637.91677766922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4993288.3003467992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209898.8547485258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12249098.107862087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1510478.9155088854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513062.37197918544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250138.11788783997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38482.787367359997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4823433.985552296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649547.41976894345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93985.105307108941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7493.8897181076927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106617.61280762308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612881.92509269877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25763.225841394855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1503468.3313748275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185397.91213031334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52478.219314479633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25978.817689439995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4723.4213980800005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592033.81195063831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631504.43588647305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93985.105307108985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7493.8897181076945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106617.61280762311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612881.92509269889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25763.225841394862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1503468.3313748278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185397.9121303134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62973.863177375577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30702.239087520004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4723.4213980800014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592033.81195063854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 t="e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 t="e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 t="e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 t="e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 t="e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 t="e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 t="e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1310615.8325700304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126524.85595216915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140082.86866845257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 t="e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 t="e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 t="e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 t="e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645440.30267195497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38380.466874167156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39619.171284232172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 t="e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 t="e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 t="e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 t="e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984913.07266312151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116890.08232634584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130798.88136292373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 t="e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 t="e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 t="e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 t="e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572325.97354026709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36805.628505407505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38200.145674741361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 t="e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 t="e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 t="e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 t="e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1385787.432827625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1251361.9485237184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885.94137270526494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546992.42407951143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1101337.9496279228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1141533.802408413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1006.7108783209873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651780.57892947888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200796.60118097966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88939.311408765585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74.356732399226601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74587.345866562871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159580.69166905459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81133.38467404242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84.492872428034829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90511.045464003502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1266097.7947224549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1496297.3937629012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155402.29346084929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183657.25590827648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395390.17485052859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365281.50726983073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119938.95898177236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115017.58907939846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 t="e">
        <f t="shared" ca="1" si="3"/>
        <v>#REF!</v>
      </c>
      <c r="H5" t="e">
        <f t="shared" ca="1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 t="e">
        <f ca="1">SUMIFS('Forbrug af biomasse'!E:E,'Forbrug af biomasse'!F:F,"",'Forbrug af biomasse'!B:B,Restprodukter!$B7,'Forbrug af biomasse'!C:C,Restprodukter!$A7,'Forbrug af biomasse'!D:D,Restprodukter!$C7)</f>
        <v>#REF!</v>
      </c>
      <c r="E7" t="e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ca="1" si="2"/>
        <v>#REF!</v>
      </c>
      <c r="G7" t="e">
        <f t="shared" ca="1" si="3"/>
        <v>#REF!</v>
      </c>
      <c r="H7" t="e">
        <f t="shared" ca="1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 t="e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ca="1" si="2"/>
        <v>#REF!</v>
      </c>
      <c r="G11" t="e">
        <f t="shared" ca="1" si="3"/>
        <v>#REF!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 t="e">
        <f ca="1">SUMIFS('Forbrug af biomasse'!E:E,'Forbrug af biomasse'!F:F,"",'Forbrug af biomasse'!B:B,Restprodukter!$B13,'Forbrug af biomasse'!C:C,Restprodukter!$A13,'Forbrug af biomasse'!D:D,Restprodukter!$C13)</f>
        <v>#REF!</v>
      </c>
      <c r="E13" t="e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 ca="1">E13-D13</f>
        <v>#REF!</v>
      </c>
      <c r="G13" t="e">
        <f t="shared" ca="1" si="3"/>
        <v>#REF!</v>
      </c>
      <c r="H13" t="e">
        <f t="shared" ca="1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821711.54989846703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2132327.3824684974</v>
      </c>
      <c r="F14">
        <f>E14-D14</f>
        <v>1310615.8325700304</v>
      </c>
      <c r="G14">
        <f t="shared" si="3"/>
        <v>1310615.8325700304</v>
      </c>
      <c r="H14">
        <f t="shared" si="1"/>
        <v>645440.30267195497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126524.85595216915</v>
      </c>
      <c r="F15">
        <f t="shared" si="2"/>
        <v>126524.85595216915</v>
      </c>
      <c r="G15">
        <f t="shared" si="3"/>
        <v>126524.85595216915</v>
      </c>
      <c r="H15">
        <f t="shared" si="1"/>
        <v>38380.466874167156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140082.86866845257</v>
      </c>
      <c r="F16">
        <f t="shared" si="2"/>
        <v>140082.86866845257</v>
      </c>
      <c r="G16">
        <f t="shared" si="3"/>
        <v>140082.86866845257</v>
      </c>
      <c r="H16">
        <f t="shared" si="1"/>
        <v>39619.171284232172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 t="e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ca="1" si="2"/>
        <v>#REF!</v>
      </c>
      <c r="G17" t="e">
        <f t="shared" ca="1" si="3"/>
        <v>#REF!</v>
      </c>
      <c r="H17" t="e">
        <f t="shared" ca="1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 t="e">
        <f ca="1">SUMIFS('Forbrug af biomasse'!E:E,'Forbrug af biomasse'!F:F,"",'Forbrug af biomasse'!B:B,Restprodukter!$B19,'Forbrug af biomasse'!C:C,Restprodukter!$A19,'Forbrug af biomasse'!D:D,Restprodukter!$C19)</f>
        <v>#REF!</v>
      </c>
      <c r="E19" t="e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ca="1" si="2"/>
        <v>#REF!</v>
      </c>
      <c r="G19" t="e">
        <f t="shared" ca="1" si="3"/>
        <v>#REF!</v>
      </c>
      <c r="H19" t="e">
        <f t="shared" ca="1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113925.56327103393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759365.86594298889</v>
      </c>
      <c r="F20">
        <f t="shared" si="2"/>
        <v>645440.30267195497</v>
      </c>
      <c r="G20">
        <f t="shared" si="3"/>
        <v>645440.30267195497</v>
      </c>
      <c r="H20">
        <f t="shared" si="1"/>
        <v>1310615.8325700304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38380.466874167156</v>
      </c>
      <c r="F21">
        <f t="shared" si="2"/>
        <v>38380.466874167156</v>
      </c>
      <c r="G21">
        <f t="shared" si="3"/>
        <v>38380.466874167156</v>
      </c>
      <c r="H21">
        <f t="shared" si="1"/>
        <v>126524.85595216915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39619.171284232172</v>
      </c>
      <c r="F22">
        <f t="shared" si="2"/>
        <v>39619.171284232172</v>
      </c>
      <c r="G22">
        <f t="shared" si="3"/>
        <v>39619.171284232172</v>
      </c>
      <c r="H22">
        <f t="shared" si="1"/>
        <v>140082.86866845257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 t="e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ca="1" si="2"/>
        <v>#REF!</v>
      </c>
      <c r="G23" t="e">
        <f t="shared" ca="1" si="3"/>
        <v>#REF!</v>
      </c>
      <c r="H23" t="e">
        <f t="shared" ca="1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 t="e">
        <f ca="1">SUMIFS('Forbrug af biomasse'!E:E,'Forbrug af biomasse'!F:F,"",'Forbrug af biomasse'!B:B,Restprodukter!$B25,'Forbrug af biomasse'!C:C,Restprodukter!$A25,'Forbrug af biomasse'!D:D,Restprodukter!$C25)</f>
        <v>#REF!</v>
      </c>
      <c r="E25" t="e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ca="1" si="2"/>
        <v>#REF!</v>
      </c>
      <c r="G25" t="e">
        <f t="shared" ca="1" si="3"/>
        <v>#REF!</v>
      </c>
      <c r="H25" t="e">
        <f t="shared" ca="1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820718.25681461173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1805631.3294777332</v>
      </c>
      <c r="F26">
        <f t="shared" si="2"/>
        <v>984913.07266312151</v>
      </c>
      <c r="G26">
        <f t="shared" si="3"/>
        <v>984913.07266312151</v>
      </c>
      <c r="H26">
        <f t="shared" si="1"/>
        <v>572325.97354026709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116890.08232634584</v>
      </c>
      <c r="F27">
        <f t="shared" si="2"/>
        <v>116890.08232634584</v>
      </c>
      <c r="G27">
        <f t="shared" si="3"/>
        <v>116890.08232634584</v>
      </c>
      <c r="H27">
        <f t="shared" si="1"/>
        <v>36805.628505407505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130798.88136292373</v>
      </c>
      <c r="F28">
        <f t="shared" si="2"/>
        <v>130798.88136292373</v>
      </c>
      <c r="G28">
        <f t="shared" si="3"/>
        <v>130798.88136292373</v>
      </c>
      <c r="H28">
        <f t="shared" si="1"/>
        <v>38200.145674741361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 t="e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ca="1" si="2"/>
        <v>#REF!</v>
      </c>
      <c r="G29" t="e">
        <f t="shared" ca="1" si="3"/>
        <v>#REF!</v>
      </c>
      <c r="H29" t="e">
        <f t="shared" ca="1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 t="e">
        <f ca="1">SUMIFS('Forbrug af biomasse'!E:E,'Forbrug af biomasse'!F:F,"",'Forbrug af biomasse'!B:B,Restprodukter!$B31,'Forbrug af biomasse'!C:C,Restprodukter!$A31,'Forbrug af biomasse'!D:D,Restprodukter!$C31)</f>
        <v>#REF!</v>
      </c>
      <c r="E31" t="e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ca="1" si="2"/>
        <v>#REF!</v>
      </c>
      <c r="G31" t="e">
        <f t="shared" ca="1" si="3"/>
        <v>#REF!</v>
      </c>
      <c r="H31" t="e">
        <f t="shared" ca="1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114918.8563548893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687244.82989515644</v>
      </c>
      <c r="F32">
        <f t="shared" si="2"/>
        <v>572325.97354026709</v>
      </c>
      <c r="G32">
        <f t="shared" si="3"/>
        <v>572325.97354026709</v>
      </c>
      <c r="H32">
        <f t="shared" si="1"/>
        <v>984913.07266312151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36805.628505407505</v>
      </c>
      <c r="F33">
        <f t="shared" si="2"/>
        <v>36805.628505407505</v>
      </c>
      <c r="G33">
        <f t="shared" si="3"/>
        <v>36805.628505407505</v>
      </c>
      <c r="H33">
        <f t="shared" si="1"/>
        <v>116890.08232634584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38200.145674741361</v>
      </c>
      <c r="F34">
        <f t="shared" si="2"/>
        <v>38200.145674741361</v>
      </c>
      <c r="G34">
        <f t="shared" si="3"/>
        <v>38200.145674741361</v>
      </c>
      <c r="H34">
        <f t="shared" si="1"/>
        <v>130798.88136292373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 t="e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ca="1" si="2"/>
        <v>#REF!</v>
      </c>
      <c r="G35" t="e">
        <f t="shared" ca="1" si="3"/>
        <v>#REF!</v>
      </c>
      <c r="H35" t="e">
        <f t="shared" ca="1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 t="e">
        <f ca="1">SUMIFS('Forbrug af biomasse'!E:E,'Forbrug af biomasse'!F:F,"",'Forbrug af biomasse'!B:B,Restprodukter!$B37,'Forbrug af biomasse'!C:C,Restprodukter!$A37,'Forbrug af biomasse'!D:D,Restprodukter!$C37)</f>
        <v>#REF!</v>
      </c>
      <c r="E37" t="e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ca="1" si="2"/>
        <v>#REF!</v>
      </c>
      <c r="G37" t="e">
        <f t="shared" ca="1" si="3"/>
        <v>#REF!</v>
      </c>
      <c r="H37" t="e">
        <f t="shared" ca="1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1905404.856436112</v>
      </c>
      <c r="O3" s="168">
        <f>SUMIF($F$3:$F$494,"Roer",J3:J494)</f>
        <v>1766884.9195914473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12846196.918204933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10209361.002462059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13857874.328276252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11013379.49627923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1776479.5005976835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1411835.7869302849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145203.71847427171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115398.91457703561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-7927994335.0924692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-6300678458.2081051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-608869.07526339334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-483891.39853445761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1038177.2974343046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825078.96162223199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697150.91432926804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1596220.3005513046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755656.45074650866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1730176.5545048576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23111.059732192007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52915.863629428124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-1261843378.1175306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-2889159255.001895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-85182.946317565074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-195037.75348797673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181763.35678102711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416171.5261743071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364205.40541591332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278464.69424371765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10568652.31717013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8080595.4340741076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207115.99269407909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158357.04446142961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3956166.7506140745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3024811.6810041596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45068.682737768562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34458.678459777431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-2742059936.7592664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-2096528141.902899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-11468.890873763929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-8768.9011282798874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2965905.3859670633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2267676.2183580357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35992.274996258689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61710.539032213994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1944967.168067056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3334742.5900100251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16058.091921407722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27532.394337449321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742917.47107662156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1273768.8184854425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14848.521313532474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25458.525591523608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-903410815.2407335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-1548942610.097101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-4555.012513818825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-7809.7946727584913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817148.60900813248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1401041.7828980654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86336100.318272278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66232912.287976995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5495.198124335484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4215.6522478134011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121793.63962622453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93434.234588540392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179923.10163232737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138028.36779822237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7598.8748642289356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5829.4920724288277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-298985036.34829789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-229366969.49333221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-7086.3336537096566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-5436.2950561731323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11544.908809968003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8856.699917699103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1904161.070596582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3311950.5575061226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3364.2156027171677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5851.4565353964754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12667.62143793066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22033.081408647024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23321.836209761786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40564.198916632173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2393.2483247374594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4162.6311165375691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-94164655.971702114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-163782722.82666782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-4203.7792844509868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-7311.728697619099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3999.6469975633572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6956.6767790591484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4264494.1930129519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3347291.5246764096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1861937.0401489851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1362347.650543299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-90797670.556198001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-66435110.580937251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1290288.4507776741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944082.10456969216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71842.626668867408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59778.202439866589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31367.482660786751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24329.728393025704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-1035694.1073600396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-803320.96148180217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127403.87402390328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98818.948423165697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40070.414935796332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33341.450430563003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17495.296371921148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13569.970325239146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-380875.46780372702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-295420.47678616189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155974.95749571276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120979.69075243731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762990.38011616992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1420856.5466250766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333132.13378113188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578288.61447640625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-16245244.110038325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-28200340.812505398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344558.95551698218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598124.59017317055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12853.865089190136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25374.619944516046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5612.1749580181377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10327.470317418032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-185303.25166192904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-340993.25940034806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34021.962868872688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62606.888469610261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7169.2772318386515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14152.761350184643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3130.2054182482098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5760.1738695251497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-68145.084693191238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-125399.92867495987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41651.592253760871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76646.858997036281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837.06823092790535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696.5006220474562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-6154.9247514294639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-4773.9772139570914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504.75731015246868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391.5076129381618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235.53993555792488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195.9860684848305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-1446.4340606563903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-1121.9053889263737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311.75750302484954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241.81013998183028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127.41262036992254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251.52331968542453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-936.85922100998312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-1723.9993173692346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134.79052026767579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248.04021748198264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35.85222719291405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70.775337446921625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-220.1659877310658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-405.14733061717504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83.251802767111343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153.19916581013049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18088.754188713232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13239.459764226533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-15477294.246157106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-11328088.83869677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3351.4892144192895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2453.0106463733105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2753.342541570983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4781.0910217865867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-2355844.5336686606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-4090848.4791077203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894.9825308059892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1554.1084620189954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27224.910575251899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22653.072294751182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-59797.113133131475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-46380.754775545298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7968.8096440249119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6180.8904575317674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25684.056640573119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21370.971643531422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-36265.347942178756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-28128.685844937125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16501.416056206908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12799.081618676439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4143.9838086847885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8180.5755289928738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-9101.8946763793574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-16749.218940203478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2127.9929507266329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3915.9121372197774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3909.4458938876883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7717.577791793914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-5520.0554019567608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-10157.952797384489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4406.5423335773949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8108.8767711078654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14987494.689799774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-40710472.23102475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597181.75102809188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430774.57741477055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358435.25061155861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-877325.24436839647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-680484.47300210036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107922.43976014531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83708.45933899231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487754.9761321313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405847.01668367471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-687719.63959506154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-533419.66337689233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268221.75705918291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208042.27642111876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7406372.2625619378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-20117899.526787944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378345.36674686649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89726.638975120688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177127.99590585541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-182739.30169608819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-336275.10336179909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28819.635716484805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53033.6161376378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101595.1658855385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200557.47470957978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-143246.08519929426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-263600.06664946617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71626.006110137721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131805.48674820189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3391.2120373709959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2821.7309010824852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1346.7428824102558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1044.5813869929548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10921.595559478885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8471.1755946159883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1270.453930212492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1057.1085127609485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504.53193993443898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391.33280783021496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8980.9167507955444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6965.9165075553474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516.18637041390298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1018.9956778686884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204.99169992656422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377.22375231442572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2916.5056513408804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5366.9256162037755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193.37953386213499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381.74760219990065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76.796292288034323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141.31979758744197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2398.2662895060507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4413.2665327462464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1366.4843844267866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1137.0127172504826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-1372.6968180260819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-1064.7121769288815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209.06426641040864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162.15763545511217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531.37896316345802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442.14529319313897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-326.81312189418355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-253.48781019340041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178.44734777459163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138.41007105231063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207.99661208190432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410.60295441904236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-208.94222489399604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-384.4934703194001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55.828574786419331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102.73520574171577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80.88275675097259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159.669422261688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-49.745187660095517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-91.540615329541922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47.652625059869962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87.689901782150997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313.98491950390712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261.2579042756995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-4024.8815487626466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-3121.8404088866637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306.51469241599193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237.74363074011038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197.86949606893793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164.64156923439822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-2174.0842614328749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-1686.2966071019434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442.60775106085833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343.30221791819514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47.792569198672162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94.346585340168517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-612.63907272879044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-1127.3725224581003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81.851761290903013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150.62282296678453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30.118298669001611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59.456076191748089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-330.92376752502526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-608.96273049365595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118.19408622725666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217.49961936991986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19488.815355385424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16216.087908326152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-63556.837671709771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-49296.930034025856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8131.0521840789506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6306.7315068756488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12281.615561166174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10219.182334297318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-29639.034899073271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-22989.083208367862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11247.277515373748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8723.7860324735684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2966.4499745530361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5856.0238625816464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-9674.1734197720452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-17802.320773251882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2171.3182398181916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3995.6389170214952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1869.4208706135619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3690.3953619412187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-4511.4447809592702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-8301.9172446613484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3003.4758435380031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5526.96732643818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4568892.8202916235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3586220.4337325967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-15320698.753899414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-11209894.589339288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217716.16539176635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159299.21367429048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96626.142076671109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80399.859385230593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-219383.70503496687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-170161.75684474059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26987.055077890549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20932.113911503602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36199.170270032802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30120.298058296685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-54189.881430469606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-42031.587651175723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22191.674621508668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17212.647312711237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1012664.9880314085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1885805.7916318125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-3395731.9268566458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-5894697.3647561362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58138.980087232732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100924.2484659444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21416.547697292623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42278.081695397661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-48624.952646479614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-89479.16964436743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7206.630040370299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13261.571206757244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8023.3075648970698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15838.689666070773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-12010.830148278097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-22102.213985092018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5926.0704256875251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10905.097734484951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338740.64944871608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265884.68729089119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242016.29049698845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177079.20173573354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-12567760.696558112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-9195616.6553173829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163287.12404382473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119474.41025571786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4139.2512057360627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3444.1529771235055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2957.3250918593749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2293.8058827642544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-106037.89024192408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-82246.736113785941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11694.65884221944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9070.7908045165077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1875.3350690413843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1560.412871823863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1339.8499341220111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1039.2349726346927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-32658.874803098828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-25331.377789348429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11629.880515847606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9020.5464446670085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49751.563971735246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92648.396645988294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35545.450416000014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61703.832166228203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-1845853.9041412966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-3204242.9670055248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43604.235065424546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75693.186349458294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607.94068114472793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1200.1264698064158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434.34866388875656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799.28422889107264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-15574.011824044821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-28659.146594520793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3122.9446666549156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5746.8127043578461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275.43447415506097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543.73101419743057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196.78662663746377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362.12485545548873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-4796.6788209670003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-8826.8021785297187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3105.6462459325066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5714.9803171131025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23068.690833763383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19194.800282559634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5126.4899526010086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3976.2868287891306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-169427.17969083827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-131413.70982337755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20069.834630821668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15566.873208836114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18739.176514468018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15592.334790338235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4164.3542242472804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3230.0203463552152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-104860.35481569449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-81333.398011294659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35785.07668065335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27756.170476896565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3511.3533628856071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6931.7093695849862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780.31813181694054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1435.9339123897107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-25789.009938133317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-47456.687762585912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5359.4537358112175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9862.4151577967696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2852.3452390926072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5630.7714364757521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633.86861937375397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1166.4389297722314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-15961.103391986419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-29371.468770494328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9556.0559631061878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17584.962166862977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9274.4710961320598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7717.0231158533697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-14419.264763886906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-11184.091472251263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1537.3379391641461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1192.4136505514346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5844.6594345902813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4863.1745674245685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-7009.8527333838656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-5437.0895784870954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2219.918668533217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1721.8473934964397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1411.6945563605664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2786.8047934871001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-2194.7987505605815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-4038.8475267928989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410.53111362484009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755.45540223755165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889.63282348613643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1756.2106517760044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-1066.9903266758031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-1963.4653249669616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592.80764491183663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1090.8789199486137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7430.2933777813105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6182.5353876863401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-28418.099672484488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-22042.082686533915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2524.8757767730694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1958.3829068888954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6729.9794944044843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5599.8241613150713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-22062.56603975884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-17112.506132714381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5240.1709518972557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4064.46183046955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1130.9868352439453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2232.6639425133603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-4325.6026347949391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-7959.9323167867633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674.24346852885208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1240.7363384130256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1024.3899968194764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2022.2327419725505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-3358.2081452237635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-6179.7422922391006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1399.3365815433913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2575.0457029710951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463595.48747136764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385744.59461239725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-1306678.9857348714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-1013506.4124717481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278628.23964642192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216113.91218520867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363348.67844959034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302332.08143585298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-877822.08311619912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-680869.83869815862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500388.33444014657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388118.88093228097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123798.6566873831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244389.04884148645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-348935.88813372597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-642108.46139684936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74404.95586257767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136919.28332379091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97028.723352216286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191542.92982541342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-234413.83196599298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-431366.07638403337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133623.82788411653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245893.28139198219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3017641.6562322429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2760447.5608356618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117477.1055422674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107464.51248724005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15436.491668253937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14120.836940823343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1563965.4599161854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1430668.4261667002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1306302.9710994663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1138689.3493672458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25026.713798189154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21815.499989007043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116501.12348862227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101552.69599835531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114951.71019333342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100202.09016177173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99766.452046185907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84803.280376262541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48387.537722562622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41130.278205180832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6386.993283345776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5429.0592785451718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65648.589190845174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55802.482711122509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166533.62844565022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131250.27246207089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614.25654272826785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484.11446593206466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4762244936.7107992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4629960355.135499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145513039.73282999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145513039.73282999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66142290.787649997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66142290.787649997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132284581.57529999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132284581.57529999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1322845815.753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1322845815.753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211655330.52047998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211655330.52047998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2037182556.2596197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2037182556.2596197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145513039.73282999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145513039.73282999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132284581.57529999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158741497.89036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582052158.93131995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687879824.19155991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105827665.26023999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105827665.26023999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3584912160.6906304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3584912160.6906304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8992562.8509936463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8833039.9817264806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277498.09363058169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275104.15411895711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3409682.5922918869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3384364.148791587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149665042.74538353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118944498.55981569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-158739.73373347809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-126156.50043656977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158797831.2676599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144860639.52562764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-331407.18550341809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-302320.60760637443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104452.48784195076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118691.21255404444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86693138.910715014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103301072.88693628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25433218.283336937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25218222.782971229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1655329.4666279848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1640250.361451501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6" t="e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7" t="e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53140142.836476535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51849143.051243521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1957811.8073144394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2313777.5904625198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20926124.331558898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21665042.682352681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biomasse'!$E$1:$E$425,'Forbrug af biomasse'!$A$1:$A$425,"Biogas",'Forbrug af biomasse'!$B$1:$B$425,$A$1,'Forbrug af biomasse'!$D$1:$D$425,H$2)*'[1]Processer - data'!H474</f>
        <v>#REF!</v>
      </c>
      <c r="I474" s="282" t="e">
        <f ca="1">SUMIFS('Forbrug af biomasse'!$E$1:$E$425,'Forbrug af biomasse'!$A$1:$A$425,"Biogas",'Forbrug af biomasse'!$B$1:$B$425,$A$1,'Forbrug af biomasse'!$D$1:$D$425,I$2)*'[1]Processer - data'!I474</f>
        <v>#REF!</v>
      </c>
      <c r="J474" s="283" t="e">
        <f ca="1"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7344673.3939864123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5837091.1330279913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10010895.588189747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9132270.4192673042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6201.5896089368543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7046.9761482469112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7657893.9371131593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9124928.1050127037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Vestdanmark'!H$3:H$504,'Resultater - Vestdanmark'!$F$3:$F$504,"Gødning",'Resultater - Vestdanmark'!$A$3:$A$504,"&lt;&gt;Gødning")-SUM(H475:H479)</f>
        <v>#REF!</v>
      </c>
      <c r="I480" s="282" t="e">
        <f ca="1">-SUMIFS('Resultater - Vestdanmark'!I$3:I$504,'Resultater - Vestdanmark'!$F$3:$F$504,"Gødning",'Resultater - Vestdanmark'!$A$3:$A$504,"&lt;&gt;Gødning")-SUM(I475:I479)</f>
        <v>#REF!</v>
      </c>
      <c r="J480" s="283" t="e">
        <f ca="1"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13.546271430447185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10.179870779927796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4.42836995832592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4.0911528814221043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2.577524783499527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2.406699417077796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6" t="e">
        <f ca="1"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7" t="e">
        <f ca="1"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6" t="e">
        <f ca="1"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7" t="e">
        <f ca="1"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211655.33052047997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250138.11788783997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435760.97460098821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514990.24271025875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618681.48960098659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731169.03316480236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197695.0874252643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182640.75363491537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126524.85595216915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116890.08232634584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587314.83163842501</v>
      </c>
      <c r="O3" s="168">
        <f>SUMIF($F$3:$F$494,"Roer",J3:J494)</f>
        <v>565868.01262208389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8" t="e">
        <f ca="1">SUMIF($F$3:$F$494,"Bioaffald",H3:H494)</f>
        <v>#REF!</v>
      </c>
      <c r="N4" s="168" t="e">
        <f ca="1">SUMIF($F$3:$F$494,"Bioaffald",I3:I494)</f>
        <v>#REF!</v>
      </c>
      <c r="O4" s="168" t="e">
        <f ca="1"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 t="e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 t="e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 t="e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 t="e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 t="e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 t="e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 t="e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 t="e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 t="e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 t="e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 t="e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 t="e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 t="e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 t="e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 t="e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 t="e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 t="e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 t="e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 t="e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 t="e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 t="e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 t="e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 t="e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 t="e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 t="e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 t="e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 t="e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 t="e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 t="e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 t="e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 t="e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 t="e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 t="e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 t="e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 t="e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 t="e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 t="e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 t="e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 t="e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 t="e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 t="e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 t="e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 t="e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 t="e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 t="e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 t="e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 t="e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 t="e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 t="e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 t="e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 t="e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 t="e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 t="e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 t="e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 t="e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 t="e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 t="e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 t="e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 t="e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 t="e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 t="e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 t="e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 t="e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 t="e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 t="e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 t="e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 t="e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 t="e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 t="e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 t="e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 t="e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 t="e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 t="e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 t="e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 t="e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 t="e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 t="e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 t="e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 t="e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 t="e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1861376.873662255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1479306.9564363819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2007966.0118097975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1595806.9166905463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257406.75469963622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204570.93254397984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21039.599911063917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16720.969809750932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-1148743507.812315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-912950131.86901426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-88223.372489121874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-70114.467677176552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150428.89537734291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119551.56128211466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101015.15628691796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231287.71663976554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109492.43973210074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250697.59138940572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3348.7258824723331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7667.3559837853199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-182837465.21768504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-418630841.16098589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-12342.763178511592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-28260.407819148462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26336.986031403747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60302.053536154817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25885.538558413078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19791.602411202191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751156.4984988434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574320.31917481974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14720.564097131142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11255.070131980983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281180.63445430092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214985.49509762524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3203.2119991550799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2449.116450987065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-194889194.85257146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-149008661.73046207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-815.14006250407078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-623.24096483902201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210798.78850612175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161172.84179587988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2558.1153062698422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4386.0154567300515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138236.61558881262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237013.52756560469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1141.3129827973141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1956.8376653103307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52802.123629415968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90531.857504299769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1055.343949543889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1809.4394977119039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-64209029.147428527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-110089562.26953794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-323.74300410468163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-555.07342320775433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58078.028255177051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99577.657425869344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7246157.03198935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5558903.8809421938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461.20995022983328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353.81813710955532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10222.095218289152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7841.9008212837361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15100.879508157446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11584.669961325819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637.77076251596804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489.26711790127365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-25093703.741635069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-19250685.087387968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-594.75336790238964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-456.26623746081867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968.95993505187687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743.3395549749232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159815.53580575145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277970.78780954482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282.35737376243276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491.11058717079322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1063.1887915096556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1849.2283899446845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1957.3931047068986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3404.5382423250389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200.86444851763619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349.36809313233056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-7903204.8183649275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-13746223.472612031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-352.82164367700568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-613.6706907416085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335.68889618628066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583.8713142709297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1303475.5052574838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1062913.3493450463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569115.40133933327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432605.73318343394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-27753007.542689204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-21096090.788960792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394386.60581621219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299787.89251763787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10158.252912383279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8452.3927811085578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4435.2334660830165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3440.1238619111837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-146442.90124469335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-113586.29096571283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18014.385530715324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13972.594226615034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6178.3956430234048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5140.8669563899903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2697.5728364898364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2092.3328512507269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-58726.602521673703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-45550.428902720974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24049.538777083821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18653.672427321053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233213.88802873765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451184.89972518745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101824.40325732339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183632.25418815136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-4965484.0213072514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-8954857.5272629168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105317.09935713948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189931.05523668352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1817.4838328152391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3587.867244053572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793.53853353467605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1460.2619683298042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-26201.1201865562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-48215.04907347315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4810.5660862130917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8852.3573903133802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1105.4198286638866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2182.1925029435215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482.64155858780993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888.15234869801338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-10507.185788729004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-19335.222113427331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6422.194941528609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11818.061291291377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181.7126103755437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151.19788505189825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-1336.1245856953562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-1036.3454607038166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109.5738256990937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84.989332649776131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55.757567206158818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46.394282817176041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-342.40327083087027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-265.58008082086081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73.799968934174458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57.241864736147249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27.659011519935309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54.601234763976287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-203.37545771556677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-374.24955896074437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29.260622236930331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53.845115286247889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8.4870234954605817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16.754104245158132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-52.118210138536355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-95.907428444241702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19.707562442970659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36.26566664099785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5520.8173207876689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4196.9072723840691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-4723781.0443810271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-3591002.9016291061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1022.8985098898789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777.60410200552803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840.33986171647712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1515.6053220150841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-719020.62302755541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-1296798.5127746284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273.15507780846104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492.65220956711687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636.43218758690102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529.5570876628791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-1397.8671267811189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-1084.2351581703508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186.28553214865588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144.48964393285419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654.73317958043242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544.7848215997534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-924.46948311369079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-717.05121112300401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420.65101916154578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326.27180048605049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96.873217393903445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191.23594787376567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-212.77347170937719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-391.54369381751496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49.745735805338811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91.541624021140436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99.658865276728946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196.73505307173352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-140.71622233825775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-258.94463737294922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112.33075496575947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206.70997364125475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4759193.5335139949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-12927378.471070034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189631.66203886931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23093.51251343968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19215.453694905289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-47032.769739497147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-36480.278819574974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5785.6436840796705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4487.5497640253552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28513.90475724819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23725.607622702595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-40203.736020502358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-31183.438860604863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15680.105808977887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12162.044357587229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2351851.3072616202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-6388324.3542321846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120141.41523480488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4810.1800073631393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9495.7033316147335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-9796.5213633127969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-18027.464280852091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1544.9997584481284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2843.0936785024428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5939.2010858179756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11724.486703491877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-8374.0923826369253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-15409.924167356974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4187.2194366158164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7705.2808880064767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151.25880607943472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125.85814230184963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60.069001361316673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46.591640896581595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487.13778041726908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377.84128282471124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61.793059846486074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51.416244257154325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24.539711057147908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19.03386737534148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436.81892988075361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338.81220357592821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23.023548289776894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45.450437169953972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9.1432795842289973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16.825375049127985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130.08539657335632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239.38189416591405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9.4057036031443122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18.567656699716412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3.7352616828451457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6.8735925814748109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116.64823794946321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214.65496425428861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3401.713150892574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2830.4685784064268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-3417.1783236487449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-2650.4843051636713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520.44258429511467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403.67366603804277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1442.4887336836919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1200.2537704643466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-887.17145207598219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-688.12153976379977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484.41565542631849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375.72990645454155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517.78477582597213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1022.1510657280664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-520.13877531195544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-957.15436584844758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138.97911985742664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255.74803811449854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219.56545789462655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433.44083731711368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-135.03897920135691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-248.49742921930081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129.35847962458934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238.04422859636625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81.747347021735493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68.019638002809216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-1047.8955142429568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-812.78480398024021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79.802440727981534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61.897594046956442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56.177030939804716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46.743306636998788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-617.24318930748996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-478.75563718952009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125.66054808610038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97.466763199189003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12.44300441408793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24.563546122865827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-159.503261992847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-293.5163668425954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21.310464034895922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39.215310715920999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8.550871305566492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16.880145237846751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-93.952403459364973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-172.89030816660784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33.556424667788278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61.750209554699666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2048.5701066470247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1704.5568101489278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-6680.7876904279483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-5181.8550987127473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854.69691903506248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662.93314396168353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1407.7837441363095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1171.37673760753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-3397.3829676559403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-2635.1303272893074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1289.2224457829818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999.96650299592545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311.81888841970573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615.55693406379203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-1016.9023674796002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-1871.2939447572646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228.23848227798109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420.00225735135996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214.28290923877677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423.01263820731202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-517.12566588430127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-951.60967089328165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344.2742892725268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633.53023205958277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1396517.2908792906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1138783.8628954967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-4682889.6101808092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-3559638.1480132351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66546.623313901815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50584.557546400436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1986.6988446575365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1653.0754961170121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-4510.6773794592755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-3498.6408280700894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554.87210802033053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430.37842172387008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811.61688226203034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675.32328007847718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-1214.9842741880886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-942.38475278564965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497.55664657851753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385.92252372656259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309528.85551901965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598826.88299503003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-1037931.6253567691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-1871827.5576412685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17770.627186812617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32047.919990308881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440.33870805897453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869.26595901899805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-999.7619191671298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-1839.7522568201532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148.17318861511995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272.66687491158024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179.88953400520094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355.11719826722299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-269.29325853621111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-495.55086130023551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132.86765323854411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244.50177609049902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103538.6892810977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84430.167323188914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73974.143769023067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56230.491437243807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-3841432.8833514447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-2920015.6682921066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49909.967485426358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37938.41815980032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696.4287471893449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579.4785152596321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497.56975510477537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385.93269116291492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-17840.868163171181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-13838.008022504389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1967.6255925243811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1526.1599651772556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344.07160843812159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286.2921807943523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245.82504188690044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190.67059240903859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-5991.9913879845872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-4647.6003375706541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2133.7582606378237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1655.018335360136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15206.948831507221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29419.970404267606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10864.740774301657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19593.700289242221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-564199.4669084471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-1017489.0950092552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13327.97039010946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24035.939992731655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102.28598021505462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201.92120079057304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73.079134558498424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134.47951972652166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-2620.3264803791617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-4821.8995577458982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525.43523783388639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966.90086518101202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50.534533324907784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99.759455097393399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36.104849882039979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66.439797094864005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-880.05659593132066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-1619.4716736589837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569.79934771018304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1048.5392729878708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7132.2256829016305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5934.5217524468162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1584.9743518849355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1229.3621362060949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-52382.377963294726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-40629.624066740798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6205.0591009712207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4812.8631877122261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6317.826386070039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5256.8833044920675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1403.9926983226137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1088.9863679970458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-35353.181928553306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-27421.177639677167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12064.772510468541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9357.8640491382121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1085.6170736772642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2143.1001849400827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241.2536134227897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443.95257635972882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-7973.2760017813862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-14672.345722817123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1657.0005578699727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3049.196471128967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961.65495852004426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1898.3884552146726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213.7058629918657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393.25947127743933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-5381.2119269397108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-9902.4543715991113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3221.7799146009138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5928.6883759312432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754.40298933237784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627.71723012591156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-1172.8902197331743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-909.73511612450955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125.0499704940797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96.993177634884148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518.4280789141435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431.36923145476311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-621.78207758892472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-482.2761593904184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196.90936376244076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152.7298632852268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114.82990051980551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226.68396344124332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-178.52907419123989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-328.52748324817873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33.393375872581345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61.450168731776877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78.911464522520049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155.77792419869456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-94.643281010485111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-174.1616543836337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52.582726497015365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96.762226974229307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781.03653915187442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649.87824798708164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-2987.17333071146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-2316.9572319539434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265.40274228957634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205.8557489135672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771.42585056568225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641.88146787852702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-2528.9280282403761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-1961.5259763741326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600.65611448562379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465.89011560415872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118.88387156645871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234.68684614314807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-454.68644908813502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-836.70962537991932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70.873215690276822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130.42020906628593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117.42100035586617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231.79901429342871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-384.93558219007309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-708.35475175383203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160.39936132677698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295.16536020824213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49966.029032179933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41575.308936974747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-140833.03634615382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-109235.081441537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30030.375807353266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23292.621050741014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39161.491228573985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32585.160914268399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-94611.110063450746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-73383.721470388569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53931.538855940031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41831.208017953926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13342.941079789307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26340.097433141495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-37608.0897852485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-69206.044689865303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8019.3191807054291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14757.07393731768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10457.694561299248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20644.37608046499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-25264.974854356733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-46492.363447418902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14401.891830021625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26502.222668007729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 t="e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 t="e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 t="e">
        <f ca="1">SUMIFS(H3:H424,$F$3:$F$424,$D$425)*H423/SUM(H423:H424)</f>
        <v>#REF!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214475.89268662789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196196.07702661166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8349.5689520929227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7637.9338150481262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1097.13336030501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1003.6245032973237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111157.2964449961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101683.34176026525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189279.53198000713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164992.8017368337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3626.2986301958999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3161.0030132241727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16880.676701295182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14714.692682432104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16656.171184685176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14518.993793052066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7090.8017917209545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6027.3091816218966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3439.0963309116628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2923.2937967590806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453.9492232949396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385.86501243770658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4665.9084723479855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3966.1062037900965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13977.105965819914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11015.786921641509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51.554324901490716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40.631548433036741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584523398.01239991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568286636.95650005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17860437.161489997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17860437.161490005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8118380.52795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8118380.5279500019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16236761.0559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16236761.055900006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162367610.55900002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162367610.55900005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25978817.689440001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25978817.689440008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250046120.26086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250046120.26086006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17860437.161489997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17860437.161490005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16236761.0559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19484113.267080005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71441748.645959988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84431157.490680009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12989408.84472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12989408.844720004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440016224.61488998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440016224.61489016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3202437.5490063522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3361960.4182735193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83686.306369418438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86080.245881042923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981263.65770811215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1006582.1012084137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21686032.927545812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17234714.700257901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-23000.929472291511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-18279.71296641204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11286398.617772354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10295826.515135985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-23554.437554509332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-21487.137831633463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8766.6587498688168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9961.7096592653088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11821390.665643927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14345146.828257158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7569381.7166630663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7784377.2170287743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510232.5333720154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525311.63854849874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6" t="e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7" t="e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20770013.328523465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20727278.113756485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240304.06362731999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283995.71155955998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17626773.243817218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18447431.176702827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biomasse'!$E$1:$E$425,'Forbrug af biomasse'!$A$1:$A$425,"Biogas",'Forbrug af biomasse'!$B$1:$B$425,$A$1,'Forbrug af biomasse'!$D$1:$D$425,H$2)*'[1]Processer - data'!H474</f>
        <v>#REF!</v>
      </c>
      <c r="I474" s="282" t="e">
        <f ca="1">SUMIFS('Forbrug af biomasse'!$E$1:$E$425,'Forbrug af biomasse'!$A$1:$A$425,"Biogas",'Forbrug af biomasse'!$B$1:$B$425,$A$1,'Forbrug af biomasse'!$D$1:$D$425,I$2)*'[1]Processer - data'!I474</f>
        <v>#REF!</v>
      </c>
      <c r="J474" s="283" t="e">
        <f ca="1"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1064221.9862591922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845777.66584598925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711514.49127012468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649067.07739233936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520.49712679458617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591.45010699624379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1044222.8421318802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1267154.6364960491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Østdanmark'!H$3:H$504,'Resultater - Østdanmark'!$F$3:$F$504,"Gødning",'Resultater - Østdanmark'!$A$3:$A$504,"&lt;&gt;Gødning")-SUM(H475:H479)</f>
        <v>#REF!</v>
      </c>
      <c r="I480" s="282" t="e">
        <f ca="1">-SUMIFS('Resultater - Østdanmark'!I$3:I$504,'Resultater - Østdanmark'!$F$3:$F$504,"Gødning",'Resultater - Østdanmark'!$A$3:$A$504,"&lt;&gt;Gødning")-SUM(I475:I479)</f>
        <v>#REF!</v>
      </c>
      <c r="J480" s="283" t="e">
        <f ca="1"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6.6711459718895956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5.9154504253687392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1.3433163405958504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1.2881969976892627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0.72899275162987187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0.70288268041524093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6" t="e">
        <f ca="1"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7" t="e">
        <f ca="1"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6" t="e">
        <f ca="1"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7" t="e">
        <f ca="1"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25978.817689439995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30702.239087520004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53485.801125317645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63210.492239011772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75937.674646091647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89744.524581744685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59969.47949088618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57508.794539699229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38380.466874167156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36805.628505407505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 t="e">
        <f ca="1">SUMIF($F$3:$F$509,$L$3,H$3:H$509)</f>
        <v>#REF!</v>
      </c>
      <c r="N3" s="98" t="e">
        <f ca="1">SUMIF($F$3:$F$509,$L$3,I$3:I$509)</f>
        <v>#REF!</v>
      </c>
      <c r="O3" s="98" t="e">
        <f ca="1"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 t="e">
        <f ca="1">'Resultater - Vestdanmark'!H4+'Resultater - Østdanmark'!H4</f>
        <v>#REF!</v>
      </c>
      <c r="I4" s="276" t="e">
        <f ca="1">'Resultater - Vestdanmark'!I4+'Resultater - Østdanmark'!I4</f>
        <v>#REF!</v>
      </c>
      <c r="J4" s="277" t="e">
        <f ca="1">'Resultater - Vestdanmark'!J4+'Resultater - Østdanmark'!J4</f>
        <v>#REF!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1396706.5356240782</v>
      </c>
      <c r="O4" s="98">
        <f t="shared" si="0"/>
        <v>1421104.1026148086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4051930.8117364948</v>
      </c>
      <c r="O5" s="98">
        <f t="shared" si="0"/>
        <v>3929468.5004778504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16849.204638769515</v>
      </c>
      <c r="O6" s="98">
        <f t="shared" si="0"/>
        <v>17140.587566004106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5542.5253329236184</v>
      </c>
      <c r="O7" s="98">
        <f>SUMIFS(J$3:J$509,$F$3:$F$509,$L$3,$C$3:$C$509,$L7)+SUMIFS(J$3:J$509,$F$3:$F$509,$L$3,$C$3:$C$509,"",$A$3:$A$509,"Grøntsager I drivhus")</f>
        <v>5277.3754199649511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854455.01389878604</v>
      </c>
      <c r="O8" s="98">
        <f>SUMIFS(J$3:J$509,$F$3:$F$509,$L$3,$C$3:$C$509,$L8)</f>
        <v>848912.48856586241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1464285.4606461837</v>
      </c>
      <c r="O9" s="98">
        <f>SUMIFS(J$3:J$509,$F$3:$F$509,$L$3,$C$3:$C$509,$L9)</f>
        <v>1458742.9353132599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 t="e">
        <f ca="1">'Resultater - Vestdanmark'!H15+'Resultater - Østdanmark'!H15</f>
        <v>#REF!</v>
      </c>
      <c r="I15" s="276" t="e">
        <f ca="1">'Resultater - Vestdanmark'!I15+'Resultater - Østdanmark'!I15</f>
        <v>#REF!</v>
      </c>
      <c r="J15" s="277" t="e">
        <f ca="1"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 t="e">
        <f ca="1">'Resultater - Vestdanmark'!H16+'Resultater - Østdanmark'!H16</f>
        <v>#REF!</v>
      </c>
      <c r="I16" s="276" t="e">
        <f ca="1">'Resultater - Vestdanmark'!I16+'Resultater - Østdanmark'!I16</f>
        <v>#REF!</v>
      </c>
      <c r="J16" s="277" t="e">
        <f ca="1"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 t="e">
        <f ca="1">'Resultater - Vestdanmark'!H17+'Resultater - Østdanmark'!H17</f>
        <v>#REF!</v>
      </c>
      <c r="I17" s="276" t="e">
        <f ca="1">'Resultater - Vestdanmark'!I17+'Resultater - Østdanmark'!I17</f>
        <v>#REF!</v>
      </c>
      <c r="J17" s="277" t="e">
        <f ca="1">'Resultater - Vestdanmark'!J17+'Resultater - Østdanmark'!J17</f>
        <v>#REF!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 t="e">
        <f ca="1">'Resultater - Vestdanmark'!H18+'Resultater - Østdanmark'!H18</f>
        <v>#REF!</v>
      </c>
      <c r="I18" s="276" t="e">
        <f ca="1">'Resultater - Vestdanmark'!I18+'Resultater - Østdanmark'!I18</f>
        <v>#REF!</v>
      </c>
      <c r="J18" s="277" t="e">
        <f ca="1"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 t="e">
        <f ca="1">'Resultater - Vestdanmark'!H19+'Resultater - Østdanmark'!H19</f>
        <v>#REF!</v>
      </c>
      <c r="I19" s="276" t="e">
        <f ca="1">'Resultater - Vestdanmark'!I19+'Resultater - Østdanmark'!I19</f>
        <v>#REF!</v>
      </c>
      <c r="J19" s="277" t="e">
        <f ca="1"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 t="e">
        <f ca="1">'Resultater - Vestdanmark'!H20+'Resultater - Østdanmark'!H20</f>
        <v>#REF!</v>
      </c>
      <c r="I20" s="276" t="e">
        <f ca="1">'Resultater - Vestdanmark'!I20+'Resultater - Østdanmark'!I20</f>
        <v>#REF!</v>
      </c>
      <c r="J20" s="277" t="e">
        <f ca="1"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 t="e">
        <f ca="1">'Resultater - Vestdanmark'!H21+'Resultater - Østdanmark'!H21</f>
        <v>#REF!</v>
      </c>
      <c r="I21" s="276" t="e">
        <f ca="1">'Resultater - Vestdanmark'!I21+'Resultater - Østdanmark'!I21</f>
        <v>#REF!</v>
      </c>
      <c r="J21" s="277" t="e">
        <f ca="1">'Resultater - Vestdanmark'!J21+'Resultater - Østdanmark'!J21</f>
        <v>#REF!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 t="e">
        <f ca="1">'Resultater - Vestdanmark'!H22+'Resultater - Østdanmark'!H22</f>
        <v>#REF!</v>
      </c>
      <c r="I22" s="276" t="e">
        <f ca="1">'Resultater - Vestdanmark'!I22+'Resultater - Østdanmark'!I22</f>
        <v>#REF!</v>
      </c>
      <c r="J22" s="277" t="e">
        <f ca="1"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 t="e">
        <f ca="1">'Resultater - Vestdanmark'!H23+'Resultater - Østdanmark'!H23</f>
        <v>#REF!</v>
      </c>
      <c r="I23" s="276" t="e">
        <f ca="1">'Resultater - Vestdanmark'!I23+'Resultater - Østdanmark'!I23</f>
        <v>#REF!</v>
      </c>
      <c r="J23" s="277" t="e">
        <f ca="1"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 t="e">
        <f ca="1">'Resultater - Vestdanmark'!H24+'Resultater - Østdanmark'!H24</f>
        <v>#REF!</v>
      </c>
      <c r="I24" s="276" t="e">
        <f ca="1">'Resultater - Vestdanmark'!I24+'Resultater - Østdanmark'!I24</f>
        <v>#REF!</v>
      </c>
      <c r="J24" s="277" t="e">
        <f ca="1"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 t="e">
        <f ca="1">'Resultater - Vestdanmark'!H25+'Resultater - Østdanmark'!H25</f>
        <v>#REF!</v>
      </c>
      <c r="I25" s="276" t="e">
        <f ca="1">'Resultater - Vestdanmark'!I25+'Resultater - Østdanmark'!I25</f>
        <v>#REF!</v>
      </c>
      <c r="J25" s="277" t="e">
        <f ca="1">'Resultater - Vestdanmark'!J25+'Resultater - Østdanmark'!J25</f>
        <v>#REF!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 t="e">
        <f ca="1">'Resultater - Vestdanmark'!H26+'Resultater - Østdanmark'!H26</f>
        <v>#REF!</v>
      </c>
      <c r="I26" s="276" t="e">
        <f ca="1">'Resultater - Vestdanmark'!I26+'Resultater - Østdanmark'!I26</f>
        <v>#REF!</v>
      </c>
      <c r="J26" s="277" t="e">
        <f ca="1"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 t="e">
        <f ca="1">'Resultater - Vestdanmark'!H27+'Resultater - Østdanmark'!H27</f>
        <v>#REF!</v>
      </c>
      <c r="I27" s="276" t="e">
        <f ca="1">'Resultater - Vestdanmark'!I27+'Resultater - Østdanmark'!I27</f>
        <v>#REF!</v>
      </c>
      <c r="J27" s="277" t="e">
        <f ca="1"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 t="e">
        <f ca="1">'Resultater - Vestdanmark'!H28+'Resultater - Østdanmark'!H28</f>
        <v>#REF!</v>
      </c>
      <c r="I28" s="276" t="e">
        <f ca="1">'Resultater - Vestdanmark'!I28+'Resultater - Østdanmark'!I28</f>
        <v>#REF!</v>
      </c>
      <c r="J28" s="277" t="e">
        <f ca="1"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 t="e">
        <f ca="1">'Resultater - Vestdanmark'!H29+'Resultater - Østdanmark'!H29</f>
        <v>#REF!</v>
      </c>
      <c r="I29" s="276" t="e">
        <f ca="1">'Resultater - Vestdanmark'!I29+'Resultater - Østdanmark'!I29</f>
        <v>#REF!</v>
      </c>
      <c r="J29" s="277" t="e">
        <f ca="1">'Resultater - Vestdanmark'!J29+'Resultater - Østdanmark'!J29</f>
        <v>#REF!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 t="e">
        <f ca="1">'Resultater - Vestdanmark'!H30+'Resultater - Østdanmark'!H30</f>
        <v>#REF!</v>
      </c>
      <c r="I30" s="276" t="e">
        <f ca="1">'Resultater - Vestdanmark'!I30+'Resultater - Østdanmark'!I30</f>
        <v>#REF!</v>
      </c>
      <c r="J30" s="277" t="e">
        <f ca="1"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 t="e">
        <f ca="1">'Resultater - Vestdanmark'!H31+'Resultater - Østdanmark'!H31</f>
        <v>#REF!</v>
      </c>
      <c r="I31" s="276" t="e">
        <f ca="1">'Resultater - Vestdanmark'!I31+'Resultater - Østdanmark'!I31</f>
        <v>#REF!</v>
      </c>
      <c r="J31" s="277" t="e">
        <f ca="1"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 t="e">
        <f ca="1">'Resultater - Vestdanmark'!H32+'Resultater - Østdanmark'!H32</f>
        <v>#REF!</v>
      </c>
      <c r="I32" s="276" t="e">
        <f ca="1">'Resultater - Vestdanmark'!I32+'Resultater - Østdanmark'!I32</f>
        <v>#REF!</v>
      </c>
      <c r="J32" s="277" t="e">
        <f ca="1"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 t="e">
        <f ca="1">'Resultater - Vestdanmark'!H33+'Resultater - Østdanmark'!H33</f>
        <v>#REF!</v>
      </c>
      <c r="I33" s="276" t="e">
        <f ca="1">'Resultater - Vestdanmark'!I33+'Resultater - Østdanmark'!I33</f>
        <v>#REF!</v>
      </c>
      <c r="J33" s="277" t="e">
        <f ca="1">'Resultater - Vestdanmark'!J33+'Resultater - Østdanmark'!J33</f>
        <v>#REF!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 t="e">
        <f ca="1">'Resultater - Vestdanmark'!H34+'Resultater - Østdanmark'!H34</f>
        <v>#REF!</v>
      </c>
      <c r="I34" s="276" t="e">
        <f ca="1">'Resultater - Vestdanmark'!I34+'Resultater - Østdanmark'!I34</f>
        <v>#REF!</v>
      </c>
      <c r="J34" s="277" t="e">
        <f ca="1"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 t="e">
        <f ca="1">'Resultater - Vestdanmark'!H35+'Resultater - Østdanmark'!H35</f>
        <v>#REF!</v>
      </c>
      <c r="I35" s="276" t="e">
        <f ca="1">'Resultater - Vestdanmark'!I35+'Resultater - Østdanmark'!I35</f>
        <v>#REF!</v>
      </c>
      <c r="J35" s="277" t="e">
        <f ca="1"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 t="e">
        <f ca="1">'Resultater - Vestdanmark'!H36+'Resultater - Østdanmark'!H36</f>
        <v>#REF!</v>
      </c>
      <c r="I36" s="276" t="e">
        <f ca="1">'Resultater - Vestdanmark'!I36+'Resultater - Østdanmark'!I36</f>
        <v>#REF!</v>
      </c>
      <c r="J36" s="277" t="e">
        <f ca="1"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 t="e">
        <f ca="1">'Resultater - Vestdanmark'!H37+'Resultater - Østdanmark'!H37</f>
        <v>#REF!</v>
      </c>
      <c r="I37" s="276" t="e">
        <f ca="1">'Resultater - Vestdanmark'!I37+'Resultater - Østdanmark'!I37</f>
        <v>#REF!</v>
      </c>
      <c r="J37" s="277" t="e">
        <f ca="1">'Resultater - Vestdanmark'!J37+'Resultater - Østdanmark'!J37</f>
        <v>#REF!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 t="e">
        <f ca="1">'Resultater - Vestdanmark'!H38+'Resultater - Østdanmark'!H38</f>
        <v>#REF!</v>
      </c>
      <c r="I38" s="276" t="e">
        <f ca="1">'Resultater - Vestdanmark'!I38+'Resultater - Østdanmark'!I38</f>
        <v>#REF!</v>
      </c>
      <c r="J38" s="277" t="e">
        <f ca="1"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 t="e">
        <f ca="1">'Resultater - Vestdanmark'!H39+'Resultater - Østdanmark'!H39</f>
        <v>#REF!</v>
      </c>
      <c r="I39" s="276" t="e">
        <f ca="1">'Resultater - Vestdanmark'!I39+'Resultater - Østdanmark'!I39</f>
        <v>#REF!</v>
      </c>
      <c r="J39" s="277" t="e">
        <f ca="1"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 t="e">
        <f ca="1">'Resultater - Vestdanmark'!H40+'Resultater - Østdanmark'!H40</f>
        <v>#REF!</v>
      </c>
      <c r="I40" s="276" t="e">
        <f ca="1">'Resultater - Vestdanmark'!I40+'Resultater - Østdanmark'!I40</f>
        <v>#REF!</v>
      </c>
      <c r="J40" s="277" t="e">
        <f ca="1"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 t="e">
        <f ca="1">'Resultater - Vestdanmark'!H41+'Resultater - Østdanmark'!H41</f>
        <v>#REF!</v>
      </c>
      <c r="I41" s="276" t="e">
        <f ca="1">'Resultater - Vestdanmark'!I41+'Resultater - Østdanmark'!I41</f>
        <v>#REF!</v>
      </c>
      <c r="J41" s="277" t="e">
        <f ca="1">'Resultater - Vestdanmark'!J41+'Resultater - Østdanmark'!J41</f>
        <v>#REF!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 t="e">
        <f ca="1">'Resultater - Vestdanmark'!H42+'Resultater - Østdanmark'!H42</f>
        <v>#REF!</v>
      </c>
      <c r="I42" s="276" t="e">
        <f ca="1">'Resultater - Vestdanmark'!I42+'Resultater - Østdanmark'!I42</f>
        <v>#REF!</v>
      </c>
      <c r="J42" s="277" t="e">
        <f ca="1"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 t="e">
        <f ca="1">'Resultater - Vestdanmark'!H43+'Resultater - Østdanmark'!H43</f>
        <v>#REF!</v>
      </c>
      <c r="I43" s="276" t="e">
        <f ca="1">'Resultater - Vestdanmark'!I43+'Resultater - Østdanmark'!I43</f>
        <v>#REF!</v>
      </c>
      <c r="J43" s="277" t="e">
        <f ca="1"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 t="e">
        <f ca="1">'Resultater - Vestdanmark'!H44+'Resultater - Østdanmark'!H44</f>
        <v>#REF!</v>
      </c>
      <c r="I44" s="276" t="e">
        <f ca="1">'Resultater - Vestdanmark'!I44+'Resultater - Østdanmark'!I44</f>
        <v>#REF!</v>
      </c>
      <c r="J44" s="277" t="e">
        <f ca="1"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 t="e">
        <f ca="1">'Resultater - Vestdanmark'!H45+'Resultater - Østdanmark'!H45</f>
        <v>#REF!</v>
      </c>
      <c r="I45" s="276" t="e">
        <f ca="1">'Resultater - Vestdanmark'!I45+'Resultater - Østdanmark'!I45</f>
        <v>#REF!</v>
      </c>
      <c r="J45" s="277" t="e">
        <f ca="1">'Resultater - Vestdanmark'!J45+'Resultater - Østdanmark'!J45</f>
        <v>#REF!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 t="e">
        <f ca="1">'Resultater - Vestdanmark'!H46+'Resultater - Østdanmark'!H46</f>
        <v>#REF!</v>
      </c>
      <c r="I46" s="276" t="e">
        <f ca="1">'Resultater - Vestdanmark'!I46+'Resultater - Østdanmark'!I46</f>
        <v>#REF!</v>
      </c>
      <c r="J46" s="277" t="e">
        <f ca="1"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 t="e">
        <f ca="1">'Resultater - Vestdanmark'!H47+'Resultater - Østdanmark'!H47</f>
        <v>#REF!</v>
      </c>
      <c r="I47" s="276" t="e">
        <f ca="1">'Resultater - Vestdanmark'!I47+'Resultater - Østdanmark'!I47</f>
        <v>#REF!</v>
      </c>
      <c r="J47" s="277" t="e">
        <f ca="1"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 t="e">
        <f ca="1">'Resultater - Vestdanmark'!H48+'Resultater - Østdanmark'!H48</f>
        <v>#REF!</v>
      </c>
      <c r="I48" s="276" t="e">
        <f ca="1">'Resultater - Vestdanmark'!I48+'Resultater - Østdanmark'!I48</f>
        <v>#REF!</v>
      </c>
      <c r="J48" s="277" t="e">
        <f ca="1"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 t="e">
        <f ca="1">'Resultater - Vestdanmark'!H49+'Resultater - Østdanmark'!H49</f>
        <v>#REF!</v>
      </c>
      <c r="I49" s="276" t="e">
        <f ca="1">'Resultater - Vestdanmark'!I49+'Resultater - Østdanmark'!I49</f>
        <v>#REF!</v>
      </c>
      <c r="J49" s="277" t="e">
        <f ca="1">'Resultater - Vestdanmark'!J49+'Resultater - Østdanmark'!J49</f>
        <v>#REF!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 t="e">
        <f ca="1">'Resultater - Vestdanmark'!H50+'Resultater - Østdanmark'!H50</f>
        <v>#REF!</v>
      </c>
      <c r="I50" s="276" t="e">
        <f ca="1">'Resultater - Vestdanmark'!I50+'Resultater - Østdanmark'!I50</f>
        <v>#REF!</v>
      </c>
      <c r="J50" s="277" t="e">
        <f ca="1"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 t="e">
        <f ca="1">'Resultater - Vestdanmark'!H51+'Resultater - Østdanmark'!H51</f>
        <v>#REF!</v>
      </c>
      <c r="I51" s="276" t="e">
        <f ca="1">'Resultater - Vestdanmark'!I51+'Resultater - Østdanmark'!I51</f>
        <v>#REF!</v>
      </c>
      <c r="J51" s="277" t="e">
        <f ca="1"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 t="e">
        <f ca="1">'Resultater - Vestdanmark'!H52+'Resultater - Østdanmark'!H52</f>
        <v>#REF!</v>
      </c>
      <c r="I52" s="276" t="e">
        <f ca="1">'Resultater - Vestdanmark'!I52+'Resultater - Østdanmark'!I52</f>
        <v>#REF!</v>
      </c>
      <c r="J52" s="277" t="e">
        <f ca="1"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 t="e">
        <f ca="1">'Resultater - Vestdanmark'!H53+'Resultater - Østdanmark'!H53</f>
        <v>#REF!</v>
      </c>
      <c r="I53" s="276" t="e">
        <f ca="1">'Resultater - Vestdanmark'!I53+'Resultater - Østdanmark'!I53</f>
        <v>#REF!</v>
      </c>
      <c r="J53" s="277" t="e">
        <f ca="1">'Resultater - Vestdanmark'!J53+'Resultater - Østdanmark'!J53</f>
        <v>#REF!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 t="e">
        <f ca="1">'Resultater - Vestdanmark'!H54+'Resultater - Østdanmark'!H54</f>
        <v>#REF!</v>
      </c>
      <c r="I54" s="276" t="e">
        <f ca="1">'Resultater - Vestdanmark'!I54+'Resultater - Østdanmark'!I54</f>
        <v>#REF!</v>
      </c>
      <c r="J54" s="277" t="e">
        <f ca="1"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 t="e">
        <f ca="1">'Resultater - Vestdanmark'!H55+'Resultater - Østdanmark'!H55</f>
        <v>#REF!</v>
      </c>
      <c r="I55" s="276" t="e">
        <f ca="1">'Resultater - Vestdanmark'!I55+'Resultater - Østdanmark'!I55</f>
        <v>#REF!</v>
      </c>
      <c r="J55" s="277" t="e">
        <f ca="1"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 t="e">
        <f ca="1">'Resultater - Vestdanmark'!H56+'Resultater - Østdanmark'!H56</f>
        <v>#REF!</v>
      </c>
      <c r="I56" s="276" t="e">
        <f ca="1">'Resultater - Vestdanmark'!I56+'Resultater - Østdanmark'!I56</f>
        <v>#REF!</v>
      </c>
      <c r="J56" s="277" t="e">
        <f ca="1"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 t="e">
        <f ca="1">'Resultater - Vestdanmark'!H57+'Resultater - Østdanmark'!H57</f>
        <v>#REF!</v>
      </c>
      <c r="I57" s="276" t="e">
        <f ca="1">'Resultater - Vestdanmark'!I57+'Resultater - Østdanmark'!I57</f>
        <v>#REF!</v>
      </c>
      <c r="J57" s="277" t="e">
        <f ca="1">'Resultater - Vestdanmark'!J57+'Resultater - Østdanmark'!J57</f>
        <v>#REF!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 t="e">
        <f ca="1">'Resultater - Vestdanmark'!H58+'Resultater - Østdanmark'!H58</f>
        <v>#REF!</v>
      </c>
      <c r="I58" s="276" t="e">
        <f ca="1">'Resultater - Vestdanmark'!I58+'Resultater - Østdanmark'!I58</f>
        <v>#REF!</v>
      </c>
      <c r="J58" s="277" t="e">
        <f ca="1"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 t="e">
        <f ca="1">'Resultater - Vestdanmark'!H59+'Resultater - Østdanmark'!H59</f>
        <v>#REF!</v>
      </c>
      <c r="I59" s="276" t="e">
        <f ca="1">'Resultater - Vestdanmark'!I59+'Resultater - Østdanmark'!I59</f>
        <v>#REF!</v>
      </c>
      <c r="J59" s="277" t="e">
        <f ca="1"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 t="e">
        <f ca="1">'Resultater - Vestdanmark'!H60+'Resultater - Østdanmark'!H60</f>
        <v>#REF!</v>
      </c>
      <c r="I60" s="276" t="e">
        <f ca="1">'Resultater - Vestdanmark'!I60+'Resultater - Østdanmark'!I60</f>
        <v>#REF!</v>
      </c>
      <c r="J60" s="277" t="e">
        <f ca="1"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 t="e">
        <f ca="1">'Resultater - Vestdanmark'!H61+'Resultater - Østdanmark'!H61</f>
        <v>#REF!</v>
      </c>
      <c r="I61" s="276" t="e">
        <f ca="1">'Resultater - Vestdanmark'!I61+'Resultater - Østdanmark'!I61</f>
        <v>#REF!</v>
      </c>
      <c r="J61" s="277" t="e">
        <f ca="1">'Resultater - Vestdanmark'!J61+'Resultater - Østdanmark'!J61</f>
        <v>#REF!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 t="e">
        <f ca="1">'Resultater - Vestdanmark'!H62+'Resultater - Østdanmark'!H62</f>
        <v>#REF!</v>
      </c>
      <c r="I62" s="276" t="e">
        <f ca="1">'Resultater - Vestdanmark'!I62+'Resultater - Østdanmark'!I62</f>
        <v>#REF!</v>
      </c>
      <c r="J62" s="277" t="e">
        <f ca="1"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 t="e">
        <f ca="1">'Resultater - Vestdanmark'!H63+'Resultater - Østdanmark'!H63</f>
        <v>#REF!</v>
      </c>
      <c r="I63" s="276" t="e">
        <f ca="1">'Resultater - Vestdanmark'!I63+'Resultater - Østdanmark'!I63</f>
        <v>#REF!</v>
      </c>
      <c r="J63" s="277" t="e">
        <f ca="1"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 t="e">
        <f ca="1">'Resultater - Vestdanmark'!H64+'Resultater - Østdanmark'!H64</f>
        <v>#REF!</v>
      </c>
      <c r="I64" s="276" t="e">
        <f ca="1">'Resultater - Vestdanmark'!I64+'Resultater - Østdanmark'!I64</f>
        <v>#REF!</v>
      </c>
      <c r="J64" s="277" t="e">
        <f ca="1"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 t="e">
        <f ca="1">'Resultater - Vestdanmark'!H65+'Resultater - Østdanmark'!H65</f>
        <v>#REF!</v>
      </c>
      <c r="I65" s="276" t="e">
        <f ca="1">'Resultater - Vestdanmark'!I65+'Resultater - Østdanmark'!I65</f>
        <v>#REF!</v>
      </c>
      <c r="J65" s="277" t="e">
        <f ca="1">'Resultater - Vestdanmark'!J65+'Resultater - Østdanmark'!J65</f>
        <v>#REF!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 t="e">
        <f ca="1">'Resultater - Vestdanmark'!H66+'Resultater - Østdanmark'!H66</f>
        <v>#REF!</v>
      </c>
      <c r="I66" s="276" t="e">
        <f ca="1">'Resultater - Vestdanmark'!I66+'Resultater - Østdanmark'!I66</f>
        <v>#REF!</v>
      </c>
      <c r="J66" s="277" t="e">
        <f ca="1"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 t="e">
        <f ca="1">'Resultater - Vestdanmark'!H67+'Resultater - Østdanmark'!H67</f>
        <v>#REF!</v>
      </c>
      <c r="I67" s="276" t="e">
        <f ca="1">'Resultater - Vestdanmark'!I67+'Resultater - Østdanmark'!I67</f>
        <v>#REF!</v>
      </c>
      <c r="J67" s="277" t="e">
        <f ca="1"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 t="e">
        <f ca="1">'Resultater - Vestdanmark'!H68+'Resultater - Østdanmark'!H68</f>
        <v>#REF!</v>
      </c>
      <c r="I68" s="276" t="e">
        <f ca="1">'Resultater - Vestdanmark'!I68+'Resultater - Østdanmark'!I68</f>
        <v>#REF!</v>
      </c>
      <c r="J68" s="277" t="e">
        <f ca="1"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 t="e">
        <f ca="1">'Resultater - Vestdanmark'!H69+'Resultater - Østdanmark'!H69</f>
        <v>#REF!</v>
      </c>
      <c r="I69" s="276" t="e">
        <f ca="1">'Resultater - Vestdanmark'!I69+'Resultater - Østdanmark'!I69</f>
        <v>#REF!</v>
      </c>
      <c r="J69" s="277" t="e">
        <f ca="1">'Resultater - Vestdanmark'!J69+'Resultater - Østdanmark'!J69</f>
        <v>#REF!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 t="e">
        <f ca="1">'Resultater - Vestdanmark'!H70+'Resultater - Østdanmark'!H70</f>
        <v>#REF!</v>
      </c>
      <c r="I70" s="276" t="e">
        <f ca="1">'Resultater - Vestdanmark'!I70+'Resultater - Østdanmark'!I70</f>
        <v>#REF!</v>
      </c>
      <c r="J70" s="277" t="e">
        <f ca="1"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 t="e">
        <f ca="1">'Resultater - Vestdanmark'!H71+'Resultater - Østdanmark'!H71</f>
        <v>#REF!</v>
      </c>
      <c r="I71" s="276" t="e">
        <f ca="1">'Resultater - Vestdanmark'!I71+'Resultater - Østdanmark'!I71</f>
        <v>#REF!</v>
      </c>
      <c r="J71" s="277" t="e">
        <f ca="1"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 t="e">
        <f ca="1">'Resultater - Vestdanmark'!H72+'Resultater - Østdanmark'!H72</f>
        <v>#REF!</v>
      </c>
      <c r="I72" s="276" t="e">
        <f ca="1">'Resultater - Vestdanmark'!I72+'Resultater - Østdanmark'!I72</f>
        <v>#REF!</v>
      </c>
      <c r="J72" s="277" t="e">
        <f ca="1"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 t="e">
        <f ca="1">'Resultater - Vestdanmark'!H73+'Resultater - Østdanmark'!H73</f>
        <v>#REF!</v>
      </c>
      <c r="I73" s="276" t="e">
        <f ca="1">'Resultater - Vestdanmark'!I73+'Resultater - Østdanmark'!I73</f>
        <v>#REF!</v>
      </c>
      <c r="J73" s="277" t="e">
        <f ca="1">'Resultater - Vestdanmark'!J73+'Resultater - Østdanmark'!J73</f>
        <v>#REF!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 t="e">
        <f ca="1">'Resultater - Vestdanmark'!H74+'Resultater - Østdanmark'!H74</f>
        <v>#REF!</v>
      </c>
      <c r="I74" s="276" t="e">
        <f ca="1">'Resultater - Vestdanmark'!I74+'Resultater - Østdanmark'!I74</f>
        <v>#REF!</v>
      </c>
      <c r="J74" s="277" t="e">
        <f ca="1"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 t="e">
        <f ca="1">'Resultater - Vestdanmark'!H75+'Resultater - Østdanmark'!H75</f>
        <v>#REF!</v>
      </c>
      <c r="I75" s="276" t="e">
        <f ca="1">'Resultater - Vestdanmark'!I75+'Resultater - Østdanmark'!I75</f>
        <v>#REF!</v>
      </c>
      <c r="J75" s="277" t="e">
        <f ca="1"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 t="e">
        <f ca="1">'Resultater - Vestdanmark'!H76+'Resultater - Østdanmark'!H76</f>
        <v>#REF!</v>
      </c>
      <c r="I76" s="276" t="e">
        <f ca="1">'Resultater - Vestdanmark'!I76+'Resultater - Østdanmark'!I76</f>
        <v>#REF!</v>
      </c>
      <c r="J76" s="277" t="e">
        <f ca="1"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 t="e">
        <f ca="1">'Resultater - Vestdanmark'!H77+'Resultater - Østdanmark'!H77</f>
        <v>#REF!</v>
      </c>
      <c r="I77" s="276" t="e">
        <f ca="1">'Resultater - Vestdanmark'!I77+'Resultater - Østdanmark'!I77</f>
        <v>#REF!</v>
      </c>
      <c r="J77" s="277" t="e">
        <f ca="1">'Resultater - Vestdanmark'!J77+'Resultater - Østdanmark'!J77</f>
        <v>#REF!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 t="e">
        <f ca="1">'Resultater - Vestdanmark'!H78+'Resultater - Østdanmark'!H78</f>
        <v>#REF!</v>
      </c>
      <c r="I78" s="276" t="e">
        <f ca="1">'Resultater - Vestdanmark'!I78+'Resultater - Østdanmark'!I78</f>
        <v>#REF!</v>
      </c>
      <c r="J78" s="277" t="e">
        <f ca="1"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 t="e">
        <f ca="1">'Resultater - Vestdanmark'!H79+'Resultater - Østdanmark'!H79</f>
        <v>#REF!</v>
      </c>
      <c r="I79" s="276" t="e">
        <f ca="1">'Resultater - Vestdanmark'!I79+'Resultater - Østdanmark'!I79</f>
        <v>#REF!</v>
      </c>
      <c r="J79" s="277" t="e">
        <f ca="1"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 t="e">
        <f ca="1">'Resultater - Vestdanmark'!H80+'Resultater - Østdanmark'!H80</f>
        <v>#REF!</v>
      </c>
      <c r="I80" s="276" t="e">
        <f ca="1">'Resultater - Vestdanmark'!I80+'Resultater - Østdanmark'!I80</f>
        <v>#REF!</v>
      </c>
      <c r="J80" s="277" t="e">
        <f ca="1"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 t="e">
        <f ca="1">'Resultater - Vestdanmark'!H81+'Resultater - Østdanmark'!H81</f>
        <v>#REF!</v>
      </c>
      <c r="I81" s="276" t="e">
        <f ca="1">'Resultater - Vestdanmark'!I81+'Resultater - Østdanmark'!I81</f>
        <v>#REF!</v>
      </c>
      <c r="J81" s="277" t="e">
        <f ca="1">'Resultater - Vestdanmark'!J81+'Resultater - Østdanmark'!J81</f>
        <v>#REF!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 t="e">
        <f ca="1">'Resultater - Vestdanmark'!H82+'Resultater - Østdanmark'!H82</f>
        <v>#REF!</v>
      </c>
      <c r="I82" s="276" t="e">
        <f ca="1">'Resultater - Vestdanmark'!I82+'Resultater - Østdanmark'!I82</f>
        <v>#REF!</v>
      </c>
      <c r="J82" s="277" t="e">
        <f ca="1"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 t="e">
        <f ca="1">'Resultater - Vestdanmark'!H83+'Resultater - Østdanmark'!H83</f>
        <v>#REF!</v>
      </c>
      <c r="I83" s="276" t="e">
        <f ca="1">'Resultater - Vestdanmark'!I83+'Resultater - Østdanmark'!I83</f>
        <v>#REF!</v>
      </c>
      <c r="J83" s="277" t="e">
        <f ca="1"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 t="e">
        <f ca="1">'Resultater - Vestdanmark'!H84+'Resultater - Østdanmark'!H84</f>
        <v>#REF!</v>
      </c>
      <c r="I84" s="276" t="e">
        <f ca="1">'Resultater - Vestdanmark'!I84+'Resultater - Østdanmark'!I84</f>
        <v>#REF!</v>
      </c>
      <c r="J84" s="277" t="e">
        <f ca="1"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 t="e">
        <f ca="1">'Resultater - Vestdanmark'!H85+'Resultater - Østdanmark'!H85</f>
        <v>#REF!</v>
      </c>
      <c r="I85" s="276" t="e">
        <f ca="1">'Resultater - Vestdanmark'!I85+'Resultater - Østdanmark'!I85</f>
        <v>#REF!</v>
      </c>
      <c r="J85" s="277" t="e">
        <f ca="1">'Resultater - Vestdanmark'!J85+'Resultater - Østdanmark'!J85</f>
        <v>#REF!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 t="e">
        <f ca="1">'Resultater - Vestdanmark'!H86+'Resultater - Østdanmark'!H86</f>
        <v>#REF!</v>
      </c>
      <c r="I86" s="276" t="e">
        <f ca="1">'Resultater - Vestdanmark'!I86+'Resultater - Østdanmark'!I86</f>
        <v>#REF!</v>
      </c>
      <c r="J86" s="277" t="e">
        <f ca="1"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 t="e">
        <f ca="1">'Resultater - Vestdanmark'!H87+'Resultater - Østdanmark'!H87</f>
        <v>#REF!</v>
      </c>
      <c r="I87" s="276" t="e">
        <f ca="1">'Resultater - Vestdanmark'!I87+'Resultater - Østdanmark'!I87</f>
        <v>#REF!</v>
      </c>
      <c r="J87" s="277" t="e">
        <f ca="1"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 t="e">
        <f ca="1">'Resultater - Vestdanmark'!H88+'Resultater - Østdanmark'!H88</f>
        <v>#REF!</v>
      </c>
      <c r="I88" s="276" t="e">
        <f ca="1">'Resultater - Vestdanmark'!I88+'Resultater - Østdanmark'!I88</f>
        <v>#REF!</v>
      </c>
      <c r="J88" s="277" t="e">
        <f ca="1"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 t="e">
        <f ca="1">'Resultater - Vestdanmark'!H89+'Resultater - Østdanmark'!H89</f>
        <v>#REF!</v>
      </c>
      <c r="I89" s="276" t="e">
        <f ca="1">'Resultater - Vestdanmark'!I89+'Resultater - Østdanmark'!I89</f>
        <v>#REF!</v>
      </c>
      <c r="J89" s="277" t="e">
        <f ca="1">'Resultater - Vestdanmark'!J89+'Resultater - Østdanmark'!J89</f>
        <v>#REF!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 t="e">
        <f ca="1">'Resultater - Vestdanmark'!H90+'Resultater - Østdanmark'!H90</f>
        <v>#REF!</v>
      </c>
      <c r="I90" s="276" t="e">
        <f ca="1">'Resultater - Vestdanmark'!I90+'Resultater - Østdanmark'!I90</f>
        <v>#REF!</v>
      </c>
      <c r="J90" s="277" t="e">
        <f ca="1"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 t="e">
        <f ca="1">'Resultater - Vestdanmark'!H91+'Resultater - Østdanmark'!H91</f>
        <v>#REF!</v>
      </c>
      <c r="I91" s="276" t="e">
        <f ca="1">'Resultater - Vestdanmark'!I91+'Resultater - Østdanmark'!I91</f>
        <v>#REF!</v>
      </c>
      <c r="J91" s="277" t="e">
        <f ca="1"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 t="e">
        <f ca="1">'Resultater - Vestdanmark'!H92+'Resultater - Østdanmark'!H92</f>
        <v>#REF!</v>
      </c>
      <c r="I92" s="276" t="e">
        <f ca="1">'Resultater - Vestdanmark'!I92+'Resultater - Østdanmark'!I92</f>
        <v>#REF!</v>
      </c>
      <c r="J92" s="277" t="e">
        <f ca="1"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 t="e">
        <f ca="1">'Resultater - Vestdanmark'!H93+'Resultater - Østdanmark'!H93</f>
        <v>#REF!</v>
      </c>
      <c r="I93" s="276" t="e">
        <f ca="1">'Resultater - Vestdanmark'!I93+'Resultater - Østdanmark'!I93</f>
        <v>#REF!</v>
      </c>
      <c r="J93" s="277" t="e">
        <f ca="1">'Resultater - Vestdanmark'!J93+'Resultater - Østdanmark'!J93</f>
        <v>#REF!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 t="e">
        <f ca="1">'Resultater - Vestdanmark'!H94+'Resultater - Østdanmark'!H94</f>
        <v>#REF!</v>
      </c>
      <c r="I94" s="276" t="e">
        <f ca="1">'Resultater - Vestdanmark'!I94+'Resultater - Østdanmark'!I94</f>
        <v>#REF!</v>
      </c>
      <c r="J94" s="277" t="e">
        <f ca="1"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14707573.791867189</v>
      </c>
      <c r="J95" s="277">
        <f>'Resultater - Vestdanmark'!J95+'Resultater - Østdanmark'!J95</f>
        <v>11688667.958898442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15865840.34008605</v>
      </c>
      <c r="J96" s="277">
        <f>'Resultater - Vestdanmark'!J96+'Resultater - Østdanmark'!J96</f>
        <v>12609186.412969777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2033886.2552973197</v>
      </c>
      <c r="J97" s="277">
        <f>'Resultater - Vestdanmark'!J97+'Resultater - Østdanmark'!J97</f>
        <v>1616406.7194742649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166243.31838533562</v>
      </c>
      <c r="J98" s="277">
        <f>'Resultater - Vestdanmark'!J98+'Resultater - Østdanmark'!J98</f>
        <v>132119.88438678655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-9076737842.9047852</v>
      </c>
      <c r="J99" s="277">
        <f>'Resultater - Vestdanmark'!J99+'Resultater - Østdanmark'!J99</f>
        <v>-7213628590.0771198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-697092.4477525152</v>
      </c>
      <c r="J100" s="277">
        <f>'Resultater - Vestdanmark'!J100+'Resultater - Østdanmark'!J100</f>
        <v>-554005.86621163413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1188606.1928116474</v>
      </c>
      <c r="J101" s="277">
        <f>'Resultater - Vestdanmark'!J101+'Resultater - Østdanmark'!J101</f>
        <v>944630.5229043467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798166.07061618601</v>
      </c>
      <c r="J102" s="277">
        <f>'Resultater - Vestdanmark'!J102+'Resultater - Østdanmark'!J102</f>
        <v>1827508.0171910701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865148.89047860936</v>
      </c>
      <c r="J104" s="277">
        <f>'Resultater - Vestdanmark'!J104+'Resultater - Østdanmark'!J104</f>
        <v>1980874.1458942634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26459.785614664339</v>
      </c>
      <c r="J105" s="277">
        <f>'Resultater - Vestdanmark'!J105+'Resultater - Østdanmark'!J105</f>
        <v>60583.219613213441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-1444680843.3352156</v>
      </c>
      <c r="J106" s="277">
        <f>'Resultater - Vestdanmark'!J106+'Resultater - Østdanmark'!J106</f>
        <v>-3307790096.1628809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-97525.70949607667</v>
      </c>
      <c r="J107" s="277">
        <f>'Resultater - Vestdanmark'!J107+'Resultater - Østdanmark'!J107</f>
        <v>-223298.16130712521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208100.34281243084</v>
      </c>
      <c r="J108" s="277">
        <f>'Resultater - Vestdanmark'!J108+'Resultater - Østdanmark'!J108</f>
        <v>476473.5797104619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390090.94397432642</v>
      </c>
      <c r="J109" s="277">
        <f>'Resultater - Vestdanmark'!J109+'Resultater - Østdanmark'!J109</f>
        <v>298256.29665491986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11319808.815668974</v>
      </c>
      <c r="J110" s="277">
        <f>'Resultater - Vestdanmark'!J110+'Resultater - Østdanmark'!J110</f>
        <v>8654915.7532489281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221836.55679121023</v>
      </c>
      <c r="J111" s="277">
        <f>'Resultater - Vestdanmark'!J111+'Resultater - Østdanmark'!J111</f>
        <v>169612.1145934106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4237347.3850683756</v>
      </c>
      <c r="J112" s="277">
        <f>'Resultater - Vestdanmark'!J112+'Resultater - Østdanmark'!J112</f>
        <v>3239797.1761017847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48271.894736923641</v>
      </c>
      <c r="J113" s="277">
        <f>'Resultater - Vestdanmark'!J113+'Resultater - Østdanmark'!J113</f>
        <v>36907.794910764496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-2936949131.6118379</v>
      </c>
      <c r="J114" s="277">
        <f>'Resultater - Vestdanmark'!J114+'Resultater - Østdanmark'!J114</f>
        <v>-2245536803.6333609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-12284.030936268</v>
      </c>
      <c r="J115" s="277">
        <f>'Resultater - Vestdanmark'!J115+'Resultater - Østdanmark'!J115</f>
        <v>-9392.1420931189095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3176704.1744731851</v>
      </c>
      <c r="J116" s="277">
        <f>'Resultater - Vestdanmark'!J116+'Resultater - Østdanmark'!J116</f>
        <v>2428849.0601539155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38550.390302528533</v>
      </c>
      <c r="J117" s="277">
        <f>'Resultater - Vestdanmark'!J117+'Resultater - Østdanmark'!J117</f>
        <v>66096.55448894405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2083203.7836558686</v>
      </c>
      <c r="J118" s="277">
        <f>'Resultater - Vestdanmark'!J118+'Resultater - Østdanmark'!J118</f>
        <v>3571756.1175756296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17199.404904205036</v>
      </c>
      <c r="J119" s="277">
        <f>'Resultater - Vestdanmark'!J119+'Resultater - Østdanmark'!J119</f>
        <v>29489.232002759651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795719.59470603755</v>
      </c>
      <c r="J120" s="277">
        <f>'Resultater - Vestdanmark'!J120+'Resultater - Østdanmark'!J120</f>
        <v>1364300.6759897424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15903.865263076363</v>
      </c>
      <c r="J121" s="277">
        <f>'Resultater - Vestdanmark'!J121+'Resultater - Østdanmark'!J121</f>
        <v>27267.965089235513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-967619844.38816202</v>
      </c>
      <c r="J122" s="277">
        <f>'Resultater - Vestdanmark'!J122+'Resultater - Østdanmark'!J122</f>
        <v>-1659032172.3666389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-4878.7555179235069</v>
      </c>
      <c r="J123" s="277">
        <f>'Resultater - Vestdanmark'!J123+'Resultater - Østdanmark'!J123</f>
        <v>-8364.8680959662452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875226.63726330956</v>
      </c>
      <c r="J124" s="277">
        <f>'Resultater - Vestdanmark'!J124+'Resultater - Østdanmark'!J124</f>
        <v>1500619.4403239347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93582257.350261629</v>
      </c>
      <c r="J125" s="277">
        <f>'Resultater - Vestdanmark'!J125+'Resultater - Østdanmark'!J125</f>
        <v>71791816.168919191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5956.4080745653173</v>
      </c>
      <c r="J126" s="277">
        <f>'Resultater - Vestdanmark'!J126+'Resultater - Østdanmark'!J126</f>
        <v>4569.4703849229563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132015.73484451367</v>
      </c>
      <c r="J127" s="277">
        <f>'Resultater - Vestdanmark'!J127+'Resultater - Østdanmark'!J127</f>
        <v>101276.13540982413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195023.9811404848</v>
      </c>
      <c r="J128" s="277">
        <f>'Resultater - Vestdanmark'!J128+'Resultater - Østdanmark'!J128</f>
        <v>149613.0377595482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8236.645626744903</v>
      </c>
      <c r="J129" s="277">
        <f>'Resultater - Vestdanmark'!J129+'Resultater - Østdanmark'!J129</f>
        <v>6318.7591903301018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-324078740.08993298</v>
      </c>
      <c r="J130" s="277">
        <f>'Resultater - Vestdanmark'!J130+'Resultater - Østdanmark'!J130</f>
        <v>-248617654.58072019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-7681.0870216120466</v>
      </c>
      <c r="J131" s="277">
        <f>'Resultater - Vestdanmark'!J131+'Resultater - Østdanmark'!J131</f>
        <v>-5892.5612936339512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12513.868745019879</v>
      </c>
      <c r="J132" s="277">
        <f>'Resultater - Vestdanmark'!J132+'Resultater - Østdanmark'!J132</f>
        <v>9600.0394726740269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2063976.6064023334</v>
      </c>
      <c r="J133" s="277">
        <f>'Resultater - Vestdanmark'!J133+'Resultater - Østdanmark'!J133</f>
        <v>3589921.3453156673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3646.5729764796006</v>
      </c>
      <c r="J134" s="277">
        <f>'Resultater - Vestdanmark'!J134+'Resultater - Østdanmark'!J134</f>
        <v>6342.5671225672686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13730.810229440316</v>
      </c>
      <c r="J135" s="277">
        <f>'Resultater - Vestdanmark'!J135+'Resultater - Østdanmark'!J135</f>
        <v>23882.309798591708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25279.229314468685</v>
      </c>
      <c r="J136" s="277">
        <f>'Resultater - Vestdanmark'!J136+'Resultater - Østdanmark'!J136</f>
        <v>43968.737158957214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2594.1127732550954</v>
      </c>
      <c r="J137" s="277">
        <f>'Resultater - Vestdanmark'!J137+'Resultater - Østdanmark'!J137</f>
        <v>4511.9992096698998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-102067860.79006705</v>
      </c>
      <c r="J138" s="277">
        <f>'Resultater - Vestdanmark'!J138+'Resultater - Østdanmark'!J138</f>
        <v>-177528946.29927984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-4556.6009281279921</v>
      </c>
      <c r="J139" s="277">
        <f>'Resultater - Vestdanmark'!J139+'Resultater - Østdanmark'!J139</f>
        <v>-7925.3993883607072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4335.3358937496378</v>
      </c>
      <c r="J140" s="277">
        <f>'Resultater - Vestdanmark'!J140+'Resultater - Østdanmark'!J140</f>
        <v>7540.5480933300778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5567969.6982704354</v>
      </c>
      <c r="J141" s="277">
        <f>'Resultater - Vestdanmark'!J141+'Resultater - Østdanmark'!J141</f>
        <v>4410204.8740214556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2431052.4414883181</v>
      </c>
      <c r="J142" s="277">
        <f>'Resultater - Vestdanmark'!J142+'Resultater - Østdanmark'!J142</f>
        <v>1794953.383726733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-118550678.09888721</v>
      </c>
      <c r="J143" s="277">
        <f>'Resultater - Vestdanmark'!J143+'Resultater - Østdanmark'!J143</f>
        <v>-87531201.369898051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1684675.0565938863</v>
      </c>
      <c r="J144" s="277">
        <f>'Resultater - Vestdanmark'!J144+'Resultater - Østdanmark'!J144</f>
        <v>1243869.9970873301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82000.879581250687</v>
      </c>
      <c r="J145" s="277">
        <f>'Resultater - Vestdanmark'!J145+'Resultater - Østdanmark'!J145</f>
        <v>68230.595220975141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35802.716126869767</v>
      </c>
      <c r="J146" s="277">
        <f>'Resultater - Vestdanmark'!J146+'Resultater - Østdanmark'!J146</f>
        <v>27769.852254936886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-1182137.008604733</v>
      </c>
      <c r="J147" s="277">
        <f>'Resultater - Vestdanmark'!J147+'Resultater - Østdanmark'!J147</f>
        <v>-916907.25244751503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145418.25955461859</v>
      </c>
      <c r="J148" s="277">
        <f>'Resultater - Vestdanmark'!J148+'Resultater - Østdanmark'!J148</f>
        <v>112791.54264978073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46248.810578819735</v>
      </c>
      <c r="J149" s="277">
        <f>'Resultater - Vestdanmark'!J149+'Resultater - Østdanmark'!J149</f>
        <v>38482.317386952993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20192.869208410983</v>
      </c>
      <c r="J150" s="277">
        <f>'Resultater - Vestdanmark'!J150+'Resultater - Østdanmark'!J150</f>
        <v>15662.303176489873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-439602.07032540074</v>
      </c>
      <c r="J151" s="277">
        <f>'Resultater - Vestdanmark'!J151+'Resultater - Østdanmark'!J151</f>
        <v>-340970.90568888286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180024.49627279659</v>
      </c>
      <c r="J152" s="277">
        <f>'Resultater - Vestdanmark'!J152+'Resultater - Østdanmark'!J152</f>
        <v>139633.36317975837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996204.26814490755</v>
      </c>
      <c r="J153" s="277">
        <f>'Resultater - Vestdanmark'!J153+'Resultater - Østdanmark'!J153</f>
        <v>1872041.4463502639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434956.53703845525</v>
      </c>
      <c r="J154" s="277">
        <f>'Resultater - Vestdanmark'!J154+'Resultater - Østdanmark'!J154</f>
        <v>761920.86866455758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-21210728.131345578</v>
      </c>
      <c r="J155" s="277">
        <f>'Resultater - Vestdanmark'!J155+'Resultater - Østdanmark'!J155</f>
        <v>-37155198.339768313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449876.05487412168</v>
      </c>
      <c r="J156" s="277">
        <f>'Resultater - Vestdanmark'!J156+'Resultater - Østdanmark'!J156</f>
        <v>788055.64540985413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14671.348922005374</v>
      </c>
      <c r="J157" s="277">
        <f>'Resultater - Vestdanmark'!J157+'Resultater - Østdanmark'!J157</f>
        <v>28962.487188569619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6405.713491552814</v>
      </c>
      <c r="J158" s="277">
        <f>'Resultater - Vestdanmark'!J158+'Resultater - Østdanmark'!J158</f>
        <v>11787.732285747836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-211504.37184848523</v>
      </c>
      <c r="J159" s="277">
        <f>'Resultater - Vestdanmark'!J159+'Resultater - Østdanmark'!J159</f>
        <v>-389208.30847382121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38832.528955085778</v>
      </c>
      <c r="J160" s="277">
        <f>'Resultater - Vestdanmark'!J160+'Resultater - Østdanmark'!J160</f>
        <v>71459.245859923642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8274.6970605025381</v>
      </c>
      <c r="J161" s="277">
        <f>'Resultater - Vestdanmark'!J161+'Resultater - Østdanmark'!J161</f>
        <v>16334.953853128165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3612.8469768360196</v>
      </c>
      <c r="J162" s="277">
        <f>'Resultater - Vestdanmark'!J162+'Resultater - Østdanmark'!J162</f>
        <v>6648.3262182231629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-78652.270481920248</v>
      </c>
      <c r="J163" s="277">
        <f>'Resultater - Vestdanmark'!J163+'Resultater - Østdanmark'!J163</f>
        <v>-144735.1507883872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48073.787195289478</v>
      </c>
      <c r="J164" s="277">
        <f>'Resultater - Vestdanmark'!J164+'Resultater - Østdanmark'!J164</f>
        <v>88464.920288327659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211534.82493982941</v>
      </c>
      <c r="J165" s="277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-1914345.8182422235</v>
      </c>
      <c r="J166" s="277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21763.186521783442</v>
      </c>
      <c r="J167" s="277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1018.7808413034491</v>
      </c>
      <c r="J168" s="277">
        <f>'Resultater - Vestdanmark'!J168+'Resultater - Østdanmark'!J168</f>
        <v>847.6985070993544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-7491.0493371248203</v>
      </c>
      <c r="J169" s="277">
        <f>'Resultater - Vestdanmark'!J169+'Resultater - Østdanmark'!J169</f>
        <v>-5810.322674660908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614.33113585156241</v>
      </c>
      <c r="J170" s="277">
        <f>'Resultater - Vestdanmark'!J170+'Resultater - Østdanmark'!J170</f>
        <v>476.49694558793794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291.29750276408367</v>
      </c>
      <c r="J171" s="277">
        <f>'Resultater - Vestdanmark'!J171+'Resultater - Østdanmark'!J171</f>
        <v>242.38035130200655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-1788.8373314872606</v>
      </c>
      <c r="J172" s="277">
        <f>'Resultater - Vestdanmark'!J172+'Resultater - Østdanmark'!J172</f>
        <v>-1387.4854697472344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385.55747195902399</v>
      </c>
      <c r="J173" s="277">
        <f>'Resultater - Vestdanmark'!J173+'Resultater - Østdanmark'!J173</f>
        <v>299.05200471797752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32198.338617151305</v>
      </c>
      <c r="J174" s="277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-291388.21422724938</v>
      </c>
      <c r="J175" s="277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5811.6468547381037</v>
      </c>
      <c r="J176" s="277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155.07163188985785</v>
      </c>
      <c r="J177" s="277">
        <f>'Resultater - Vestdanmark'!J177+'Resultater - Østdanmark'!J177</f>
        <v>306.12455444940082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-1140.2346787255499</v>
      </c>
      <c r="J178" s="277">
        <f>'Resultater - Vestdanmark'!J178+'Resultater - Østdanmark'!J178</f>
        <v>-2098.2488763299789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164.0511425046061</v>
      </c>
      <c r="J179" s="277">
        <f>'Resultater - Vestdanmark'!J179+'Resultater - Østdanmark'!J179</f>
        <v>301.88533276823051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44.339250688374634</v>
      </c>
      <c r="J180" s="277">
        <f>'Resultater - Vestdanmark'!J180+'Resultater - Østdanmark'!J180</f>
        <v>87.529441692079757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-272.28419786960217</v>
      </c>
      <c r="J181" s="277">
        <f>'Resultater - Vestdanmark'!J181+'Resultater - Østdanmark'!J181</f>
        <v>-501.05475906141675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102.959365210082</v>
      </c>
      <c r="J182" s="277">
        <f>'Resultater - Vestdanmark'!J182+'Resultater - Østdanmark'!J182</f>
        <v>189.46483245112836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23609.5715095009</v>
      </c>
      <c r="J183" s="277">
        <f>'Resultater - Vestdanmark'!J183+'Resultater - Østdanmark'!J183</f>
        <v>17436.367036610602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-20201075.290538132</v>
      </c>
      <c r="J184" s="277">
        <f>'Resultater - Vestdanmark'!J184+'Resultater - Østdanmark'!J184</f>
        <v>-14919091.740325876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4374.3877243091683</v>
      </c>
      <c r="J185" s="277">
        <f>'Resultater - Vestdanmark'!J185+'Resultater - Østdanmark'!J185</f>
        <v>3230.6147483788386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3593.6824032874601</v>
      </c>
      <c r="J186" s="277">
        <f>'Resultater - Vestdanmark'!J186+'Resultater - Østdanmark'!J186</f>
        <v>6296.696343801671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-3074865.1566962162</v>
      </c>
      <c r="J187" s="277">
        <f>'Resultater - Vestdanmark'!J187+'Resultater - Østdanmark'!J187</f>
        <v>-5387646.9918823484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1168.1376086144503</v>
      </c>
      <c r="J188" s="277">
        <f>'Resultater - Vestdanmark'!J188+'Resultater - Østdanmark'!J188</f>
        <v>2046.7606715861123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1832970.6202990049</v>
      </c>
      <c r="J189" s="277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-6038937.2766954433</v>
      </c>
      <c r="J190" s="277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91537.984477469436</v>
      </c>
      <c r="J191" s="277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27861.342762838802</v>
      </c>
      <c r="J192" s="277">
        <f>'Resultater - Vestdanmark'!J192+'Resultater - Østdanmark'!J192</f>
        <v>23182.629382414063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-61194.980259912598</v>
      </c>
      <c r="J193" s="277">
        <f>'Resultater - Vestdanmark'!J193+'Resultater - Østdanmark'!J193</f>
        <v>-47464.989933715646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8155.0951761735678</v>
      </c>
      <c r="J194" s="277">
        <f>'Resultater - Vestdanmark'!J194+'Resultater - Østdanmark'!J194</f>
        <v>6325.3801014646215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26338.78982015355</v>
      </c>
      <c r="J195" s="277">
        <f>'Resultater - Vestdanmark'!J195+'Resultater - Østdanmark'!J195</f>
        <v>21915.756465131177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-37189.817425292444</v>
      </c>
      <c r="J196" s="277">
        <f>'Resultater - Vestdanmark'!J196+'Resultater - Østdanmark'!J196</f>
        <v>-28845.73705606013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16922.067075368454</v>
      </c>
      <c r="J197" s="277">
        <f>'Resultater - Vestdanmark'!J197+'Resultater - Østdanmark'!J197</f>
        <v>13125.353419162489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279001.85572028137</v>
      </c>
      <c r="J198" s="277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-919204.42592885857</v>
      </c>
      <c r="J199" s="277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24444.32661756903</v>
      </c>
      <c r="J200" s="277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4240.8570260786919</v>
      </c>
      <c r="J201" s="277">
        <f>'Resultater - Vestdanmark'!J201+'Resultater - Østdanmark'!J201</f>
        <v>8371.8114768666401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-9314.6681480887346</v>
      </c>
      <c r="J202" s="277">
        <f>'Resultater - Vestdanmark'!J202+'Resultater - Østdanmark'!J202</f>
        <v>-17140.762634020994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2177.7386865319718</v>
      </c>
      <c r="J203" s="277">
        <f>'Resultater - Vestdanmark'!J203+'Resultater - Østdanmark'!J203</f>
        <v>4007.4537612409176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4009.1047591644174</v>
      </c>
      <c r="J204" s="277">
        <f>'Resultater - Vestdanmark'!J204+'Resultater - Østdanmark'!J204</f>
        <v>7914.3128448656471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-5660.7716242950182</v>
      </c>
      <c r="J205" s="277">
        <f>'Resultater - Vestdanmark'!J205+'Resultater - Østdanmark'!J205</f>
        <v>-10416.897434757439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4518.8730885431542</v>
      </c>
      <c r="J206" s="277">
        <f>'Resultater - Vestdanmark'!J206+'Resultater - Østdanmark'!J206</f>
        <v>8315.58674474912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24930579.147527792</v>
      </c>
      <c r="J207" s="277">
        <f>'Resultater - Vestdanmark'!J207+'Resultater - Østdanmark'!J207</f>
        <v>19746688.223313771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-72646136.154678673</v>
      </c>
      <c r="J208" s="277">
        <f>'Resultater - Vestdanmark'!J208+'Resultater - Østdanmark'!J208</f>
        <v>-53637850.702094786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1065645.874803063</v>
      </c>
      <c r="J209" s="277">
        <f>'Resultater - Vestdanmark'!J209+'Resultater - Østdanmark'!J209</f>
        <v>786813.41306696122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453868.08992821025</v>
      </c>
      <c r="J210" s="277">
        <f>'Resultater - Vestdanmark'!J210+'Resultater - Østdanmark'!J210</f>
        <v>377650.70430646389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-924358.01410789357</v>
      </c>
      <c r="J211" s="277">
        <f>'Resultater - Vestdanmark'!J211+'Resultater - Østdanmark'!J211</f>
        <v>-716964.75182167534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113708.08344422498</v>
      </c>
      <c r="J212" s="277">
        <f>'Resultater - Vestdanmark'!J212+'Resultater - Østdanmark'!J212</f>
        <v>88196.00910301767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516268.88088937948</v>
      </c>
      <c r="J213" s="277">
        <f>'Resultater - Vestdanmark'!J213+'Resultater - Østdanmark'!J213</f>
        <v>429572.62430637731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-727923.37561556394</v>
      </c>
      <c r="J214" s="277">
        <f>'Resultater - Vestdanmark'!J214+'Resultater - Østdanmark'!J214</f>
        <v>-564603.10223749722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283901.86286816082</v>
      </c>
      <c r="J215" s="277">
        <f>'Resultater - Vestdanmark'!J215+'Resultater - Østdanmark'!J215</f>
        <v>220204.32077870599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5192825.1848926246</v>
      </c>
      <c r="J216" s="277">
        <f>'Resultater - Vestdanmark'!J216+'Resultater - Østdanmark'!J216</f>
        <v>9758223.5698235575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-15131565.262757344</v>
      </c>
      <c r="J217" s="277">
        <f>'Resultater - Vestdanmark'!J217+'Resultater - Østdanmark'!J217</f>
        <v>-26506223.881020129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284570.34498899942</v>
      </c>
      <c r="J218" s="277">
        <f>'Resultater - Vestdanmark'!J218+'Resultater - Østdanmark'!J218</f>
        <v>498486.78198167135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94536.818982483834</v>
      </c>
      <c r="J219" s="277">
        <f>'Resultater - Vestdanmark'!J219+'Resultater - Østdanmark'!J219</f>
        <v>186623.69923747014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-192535.82305940098</v>
      </c>
      <c r="J220" s="277">
        <f>'Resultater - Vestdanmark'!J220+'Resultater - Østdanmark'!J220</f>
        <v>-354302.56764265121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30364.635474932933</v>
      </c>
      <c r="J221" s="277">
        <f>'Resultater - Vestdanmark'!J221+'Resultater - Østdanmark'!J221</f>
        <v>55876.709816140246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107534.36697135647</v>
      </c>
      <c r="J222" s="277">
        <f>'Resultater - Vestdanmark'!J222+'Resultater - Østdanmark'!J222</f>
        <v>212281.96141307167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-151620.17758193117</v>
      </c>
      <c r="J223" s="277">
        <f>'Resultater - Vestdanmark'!J223+'Resultater - Østdanmark'!J223</f>
        <v>-279009.99081682315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75813.225546753543</v>
      </c>
      <c r="J224" s="277">
        <f>'Resultater - Vestdanmark'!J224+'Resultater - Østdanmark'!J224</f>
        <v>139510.76763620836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235662.39035848522</v>
      </c>
      <c r="J225" s="277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93587.968953165328</v>
      </c>
      <c r="J226" s="277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129491.20562655819</v>
      </c>
      <c r="J228" s="277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3542.4708434504305</v>
      </c>
      <c r="J229" s="277">
        <f>'Resultater - Vestdanmark'!J229+'Resultater - Østdanmark'!J229</f>
        <v>2947.5890433843347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1406.8118837715724</v>
      </c>
      <c r="J230" s="277">
        <f>'Resultater - Vestdanmark'!J230+'Resultater - Østdanmark'!J230</f>
        <v>1091.1730278895363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11408.733339896155</v>
      </c>
      <c r="J232" s="277">
        <f>'Resultater - Vestdanmark'!J232+'Resultater - Østdanmark'!J232</f>
        <v>8849.0168774406993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1332.2469900589781</v>
      </c>
      <c r="J233" s="277">
        <f>'Resultater - Vestdanmark'!J233+'Resultater - Østdanmark'!J233</f>
        <v>1108.5247570181029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529.07165099158692</v>
      </c>
      <c r="J234" s="277">
        <f>'Resultater - Vestdanmark'!J234+'Resultater - Østdanmark'!J234</f>
        <v>410.36667520555642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9417.7356806762982</v>
      </c>
      <c r="J236" s="277">
        <f>'Resultater - Vestdanmark'!J236+'Resultater - Østdanmark'!J236</f>
        <v>7304.7287111312753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35870.866398703729</v>
      </c>
      <c r="J237" s="277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14245.300345711916</v>
      </c>
      <c r="J238" s="277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34579.364430046779</v>
      </c>
      <c r="J240" s="277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539.20991870367982</v>
      </c>
      <c r="J241" s="277">
        <f>'Resultater - Vestdanmark'!J241+'Resultater - Østdanmark'!J241</f>
        <v>1064.4461150386423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214.13497951079322</v>
      </c>
      <c r="J242" s="277">
        <f>'Resultater - Vestdanmark'!J242+'Resultater - Østdanmark'!J242</f>
        <v>394.04912736355368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3046.5910479142367</v>
      </c>
      <c r="J244" s="277">
        <f>'Resultater - Vestdanmark'!J244+'Resultater - Østdanmark'!J244</f>
        <v>5606.3075103696892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202.78523746527929</v>
      </c>
      <c r="J245" s="277">
        <f>'Resultater - Vestdanmark'!J245+'Resultater - Østdanmark'!J245</f>
        <v>400.31525889961705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80.531553970879472</v>
      </c>
      <c r="J246" s="277">
        <f>'Resultater - Vestdanmark'!J246+'Resultater - Østdanmark'!J246</f>
        <v>148.19339016891678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2514.914527455514</v>
      </c>
      <c r="J248" s="277">
        <f>'Resultater - Vestdanmark'!J248+'Resultater - Østdanmark'!J248</f>
        <v>4627.9214970005351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2156677.2050291006</v>
      </c>
      <c r="J249" s="277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-3342572.3580883611</v>
      </c>
      <c r="J250" s="277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56296.206988874823</v>
      </c>
      <c r="J251" s="277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4768.1975353193611</v>
      </c>
      <c r="J252" s="277">
        <f>'Resultater - Vestdanmark'!J252+'Resultater - Østdanmark'!J252</f>
        <v>3967.4812956569094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-4789.8751416748273</v>
      </c>
      <c r="J253" s="277">
        <f>'Resultater - Vestdanmark'!J253+'Resultater - Østdanmark'!J253</f>
        <v>-3715.1964820925527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729.50685070552333</v>
      </c>
      <c r="J254" s="277">
        <f>'Resultater - Vestdanmark'!J254+'Resultater - Østdanmark'!J254</f>
        <v>565.83130149315491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1973.86769684715</v>
      </c>
      <c r="J255" s="277">
        <f>'Resultater - Vestdanmark'!J255+'Resultater - Østdanmark'!J255</f>
        <v>1642.3990636574856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-1213.9845739701657</v>
      </c>
      <c r="J256" s="277">
        <f>'Resultater - Vestdanmark'!J256+'Resultater - Østdanmark'!J256</f>
        <v>-941.60934995720015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662.86300320091016</v>
      </c>
      <c r="J257" s="277">
        <f>'Resultater - Vestdanmark'!J257+'Resultater - Østdanmark'!J257</f>
        <v>514.13997750685212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328274.18821071618</v>
      </c>
      <c r="J258" s="277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-508782.78159954399</v>
      </c>
      <c r="J259" s="277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15033.35340866106</v>
      </c>
      <c r="J260" s="277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725.78138790787648</v>
      </c>
      <c r="J261" s="277">
        <f>'Resultater - Vestdanmark'!J261+'Resultater - Østdanmark'!J261</f>
        <v>1432.7540201471088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-729.08100020595145</v>
      </c>
      <c r="J262" s="277">
        <f>'Resultater - Vestdanmark'!J262+'Resultater - Østdanmark'!J262</f>
        <v>-1341.6478361678478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194.80769464384596</v>
      </c>
      <c r="J263" s="277">
        <f>'Resultater - Vestdanmark'!J263+'Resultater - Østdanmark'!J263</f>
        <v>358.4832438562143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300.44821464559914</v>
      </c>
      <c r="J264" s="277">
        <f>'Resultater - Vestdanmark'!J264+'Resultater - Østdanmark'!J264</f>
        <v>593.11025957880167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-184.78416686145243</v>
      </c>
      <c r="J265" s="277">
        <f>'Resultater - Vestdanmark'!J265+'Resultater - Østdanmark'!J265</f>
        <v>-340.03804454884272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177.0111046844593</v>
      </c>
      <c r="J266" s="277">
        <f>'Resultater - Vestdanmark'!J266+'Resultater - Østdanmark'!J266</f>
        <v>325.73413037851725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33971.792896041763</v>
      </c>
      <c r="J267" s="277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-522569.4633552474</v>
      </c>
      <c r="J268" s="277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7337.2275052664972</v>
      </c>
      <c r="J269" s="277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395.73226652564261</v>
      </c>
      <c r="J270" s="277">
        <f>'Resultater - Vestdanmark'!J270+'Resultater - Østdanmark'!J270</f>
        <v>329.27754227850869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-5072.7770630056038</v>
      </c>
      <c r="J271" s="277">
        <f>'Resultater - Vestdanmark'!J271+'Resultater - Østdanmark'!J271</f>
        <v>-3934.6252128669039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386.31713314397348</v>
      </c>
      <c r="J272" s="277">
        <f>'Resultater - Vestdanmark'!J272+'Resultater - Østdanmark'!J272</f>
        <v>299.64122478706679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254.04652700874266</v>
      </c>
      <c r="J273" s="277">
        <f>'Resultater - Vestdanmark'!J273+'Resultater - Østdanmark'!J273</f>
        <v>211.38487587139701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-2791.3274507403648</v>
      </c>
      <c r="J274" s="277">
        <f>'Resultater - Vestdanmark'!J274+'Resultater - Østdanmark'!J274</f>
        <v>-2165.0522442914635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568.26829914695873</v>
      </c>
      <c r="J275" s="277">
        <f>'Resultater - Vestdanmark'!J275+'Resultater - Østdanmark'!J275</f>
        <v>440.76898111738416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5170.9466344826524</v>
      </c>
      <c r="J276" s="277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-79541.836843561716</v>
      </c>
      <c r="J277" s="277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1959.3350960255229</v>
      </c>
      <c r="J278" s="277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60.235573612760092</v>
      </c>
      <c r="J279" s="277">
        <f>'Resultater - Vestdanmark'!J279+'Resultater - Østdanmark'!J279</f>
        <v>118.91013146303435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-772.14233472163744</v>
      </c>
      <c r="J280" s="277">
        <f>'Resultater - Vestdanmark'!J280+'Resultater - Østdanmark'!J280</f>
        <v>-1420.8888893006956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103.16222532579894</v>
      </c>
      <c r="J281" s="277">
        <f>'Resultater - Vestdanmark'!J281+'Resultater - Østdanmark'!J281</f>
        <v>189.83813368270552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38.669169974568106</v>
      </c>
      <c r="J282" s="277">
        <f>'Resultater - Vestdanmark'!J282+'Resultater - Østdanmark'!J282</f>
        <v>76.336221429594843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-424.87617098439023</v>
      </c>
      <c r="J283" s="277">
        <f>'Resultater - Vestdanmark'!J283+'Resultater - Østdanmark'!J283</f>
        <v>-781.85303866026379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151.75051089504495</v>
      </c>
      <c r="J284" s="277">
        <f>'Resultater - Vestdanmark'!J284+'Resultater - Østdanmark'!J284</f>
        <v>279.24982892461952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1642490.0954895539</v>
      </c>
      <c r="J285" s="277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-7306240.5888149878</v>
      </c>
      <c r="J286" s="277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116918.41459905426</v>
      </c>
      <c r="J287" s="277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21537.385462032449</v>
      </c>
      <c r="J288" s="277">
        <f>'Resultater - Vestdanmark'!J288+'Resultater - Østdanmark'!J288</f>
        <v>17920.64471847508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-70237.625362137725</v>
      </c>
      <c r="J289" s="277">
        <f>'Resultater - Vestdanmark'!J289+'Resultater - Østdanmark'!J289</f>
        <v>-54478.785132738602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8985.7491031140125</v>
      </c>
      <c r="J290" s="277">
        <f>'Resultater - Vestdanmark'!J290+'Resultater - Østdanmark'!J290</f>
        <v>6969.6646508373324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13689.399305302484</v>
      </c>
      <c r="J291" s="277">
        <f>'Resultater - Vestdanmark'!J291+'Resultater - Østdanmark'!J291</f>
        <v>11390.559071904849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-33036.417866729214</v>
      </c>
      <c r="J292" s="277">
        <f>'Resultater - Vestdanmark'!J292+'Resultater - Østdanmark'!J292</f>
        <v>-25624.213535657167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12536.499961156729</v>
      </c>
      <c r="J293" s="277">
        <f>'Resultater - Vestdanmark'!J293+'Resultater - Østdanmark'!J293</f>
        <v>9723.7525354694935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250008.25412521552</v>
      </c>
      <c r="J294" s="277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-1112104.3949333448</v>
      </c>
      <c r="J295" s="277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31221.923121664109</v>
      </c>
      <c r="J296" s="277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3278.2688629727418</v>
      </c>
      <c r="J297" s="277">
        <f>'Resultater - Vestdanmark'!J297+'Resultater - Østdanmark'!J297</f>
        <v>6471.5807966454386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-10691.075787251646</v>
      </c>
      <c r="J298" s="277">
        <f>'Resultater - Vestdanmark'!J298+'Resultater - Østdanmark'!J298</f>
        <v>-19673.614718009147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2399.5567220961725</v>
      </c>
      <c r="J299" s="277">
        <f>'Resultater - Vestdanmark'!J299+'Resultater - Østdanmark'!J299</f>
        <v>4415.6411743728549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2083.7037798523388</v>
      </c>
      <c r="J300" s="277">
        <f>'Resultater - Vestdanmark'!J300+'Resultater - Østdanmark'!J300</f>
        <v>4113.4080001485308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-5028.5704468435715</v>
      </c>
      <c r="J301" s="277">
        <f>'Resultater - Vestdanmark'!J301+'Resultater - Østdanmark'!J301</f>
        <v>-9253.5269155546302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3347.75013281053</v>
      </c>
      <c r="J302" s="277">
        <f>'Resultater - Vestdanmark'!J302+'Resultater - Østdanmark'!J302</f>
        <v>6160.4975584977628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5965410.111170914</v>
      </c>
      <c r="J303" s="277">
        <f>'Resultater - Vestdanmark'!J303+'Resultater - Østdanmark'!J303</f>
        <v>4725004.2966280933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-20003588.364080224</v>
      </c>
      <c r="J304" s="277">
        <f>'Resultater - Vestdanmark'!J304+'Resultater - Østdanmark'!J304</f>
        <v>-14769532.737352524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284262.78870566818</v>
      </c>
      <c r="J305" s="277">
        <f>'Resultater - Vestdanmark'!J305+'Resultater - Østdanmark'!J305</f>
        <v>209883.77122069092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98612.84092132865</v>
      </c>
      <c r="J306" s="277">
        <f>'Resultater - Vestdanmark'!J306+'Resultater - Østdanmark'!J306</f>
        <v>82052.93488134761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-223894.38241442616</v>
      </c>
      <c r="J307" s="277">
        <f>'Resultater - Vestdanmark'!J307+'Resultater - Østdanmark'!J307</f>
        <v>-173660.39767281068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27541.927185910881</v>
      </c>
      <c r="J308" s="277">
        <f>'Resultater - Vestdanmark'!J308+'Resultater - Østdanmark'!J308</f>
        <v>21362.492333227474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37010.787152294834</v>
      </c>
      <c r="J309" s="277">
        <f>'Resultater - Vestdanmark'!J309+'Resultater - Østdanmark'!J309</f>
        <v>30795.62133837516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-55404.865704657692</v>
      </c>
      <c r="J310" s="277">
        <f>'Resultater - Vestdanmark'!J310+'Resultater - Østdanmark'!J310</f>
        <v>-42973.972403961372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22689.231268087184</v>
      </c>
      <c r="J311" s="277">
        <f>'Resultater - Vestdanmark'!J311+'Resultater - Østdanmark'!J311</f>
        <v>17598.5698364378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1322193.8435504283</v>
      </c>
      <c r="J312" s="277">
        <f>'Resultater - Vestdanmark'!J312+'Resultater - Østdanmark'!J312</f>
        <v>2484632.6746268426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-4433663.5522134146</v>
      </c>
      <c r="J313" s="277">
        <f>'Resultater - Vestdanmark'!J313+'Resultater - Østdanmark'!J313</f>
        <v>-7766524.9223974049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75909.607274045353</v>
      </c>
      <c r="J314" s="277">
        <f>'Resultater - Vestdanmark'!J314+'Resultater - Østdanmark'!J314</f>
        <v>132972.16845625328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21856.886405351597</v>
      </c>
      <c r="J315" s="277">
        <f>'Resultater - Vestdanmark'!J315+'Resultater - Østdanmark'!J315</f>
        <v>43147.347654416662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-49624.714565646747</v>
      </c>
      <c r="J316" s="277">
        <f>'Resultater - Vestdanmark'!J316+'Resultater - Østdanmark'!J316</f>
        <v>-91318.921901187583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7354.8032289854191</v>
      </c>
      <c r="J317" s="277">
        <f>'Resultater - Vestdanmark'!J317+'Resultater - Østdanmark'!J317</f>
        <v>13534.238081668824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8203.1970989022702</v>
      </c>
      <c r="J318" s="277">
        <f>'Resultater - Vestdanmark'!J318+'Resultater - Østdanmark'!J318</f>
        <v>16193.806864337996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-12280.123406814308</v>
      </c>
      <c r="J319" s="277">
        <f>'Resultater - Vestdanmark'!J319+'Resultater - Østdanmark'!J319</f>
        <v>-22597.764846392252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6058.9380789260695</v>
      </c>
      <c r="J320" s="277">
        <f>'Resultater - Vestdanmark'!J320+'Resultater - Østdanmark'!J320</f>
        <v>11149.59951057545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442279.33872981381</v>
      </c>
      <c r="J321" s="277">
        <f>'Resultater - Vestdanmark'!J321+'Resultater - Østdanmark'!J321</f>
        <v>350314.8546140801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315990.43426601152</v>
      </c>
      <c r="J322" s="277">
        <f>'Resultater - Vestdanmark'!J322+'Resultater - Østdanmark'!J322</f>
        <v>233309.69317297736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-16409193.579909557</v>
      </c>
      <c r="J323" s="277">
        <f>'Resultater - Vestdanmark'!J323+'Resultater - Østdanmark'!J323</f>
        <v>-12115632.32360949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213197.09152925108</v>
      </c>
      <c r="J324" s="277">
        <f>'Resultater - Vestdanmark'!J324+'Resultater - Østdanmark'!J324</f>
        <v>157412.82841551816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4835.6799529254076</v>
      </c>
      <c r="J325" s="277">
        <f>'Resultater - Vestdanmark'!J325+'Resultater - Østdanmark'!J325</f>
        <v>4023.6314923831378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3454.89484696415</v>
      </c>
      <c r="J326" s="277">
        <f>'Resultater - Vestdanmark'!J326+'Resultater - Østdanmark'!J326</f>
        <v>2679.7385739271695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-123878.75840509526</v>
      </c>
      <c r="J327" s="277">
        <f>'Resultater - Vestdanmark'!J327+'Resultater - Østdanmark'!J327</f>
        <v>-96084.744136290334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13662.28443474382</v>
      </c>
      <c r="J328" s="277">
        <f>'Resultater - Vestdanmark'!J328+'Resultater - Østdanmark'!J328</f>
        <v>10596.950769693764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2219.406677479506</v>
      </c>
      <c r="J329" s="277">
        <f>'Resultater - Vestdanmark'!J329+'Resultater - Østdanmark'!J329</f>
        <v>1846.7050526182154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1585.6749760089115</v>
      </c>
      <c r="J330" s="277">
        <f>'Resultater - Vestdanmark'!J330+'Resultater - Østdanmark'!J330</f>
        <v>1229.9055650437313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-38650.866191083413</v>
      </c>
      <c r="J331" s="277">
        <f>'Resultater - Vestdanmark'!J331+'Resultater - Østdanmark'!J331</f>
        <v>-29978.978126919083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13763.63877648543</v>
      </c>
      <c r="J332" s="277">
        <f>'Resultater - Vestdanmark'!J332+'Resultater - Østdanmark'!J332</f>
        <v>10675.564780027144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64958.512803242469</v>
      </c>
      <c r="J333" s="277">
        <f>'Resultater - Vestdanmark'!J333+'Resultater - Østdanmark'!J333</f>
        <v>122068.3670502559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46410.191190301673</v>
      </c>
      <c r="J334" s="277">
        <f>'Resultater - Vestdanmark'!J334+'Resultater - Østdanmark'!J334</f>
        <v>81297.532455470428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-2410053.3710497436</v>
      </c>
      <c r="J335" s="277">
        <f>'Resultater - Vestdanmark'!J335+'Resultater - Østdanmark'!J335</f>
        <v>-4221732.06201478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56932.205455534007</v>
      </c>
      <c r="J336" s="277">
        <f>'Resultater - Vestdanmark'!J336+'Resultater - Østdanmark'!J336</f>
        <v>99729.126342189949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710.22666135978261</v>
      </c>
      <c r="J337" s="277">
        <f>'Resultater - Vestdanmark'!J337+'Resultater - Østdanmark'!J337</f>
        <v>1402.0476705969888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507.42779844725499</v>
      </c>
      <c r="J338" s="277">
        <f>'Resultater - Vestdanmark'!J338+'Resultater - Østdanmark'!J338</f>
        <v>933.76374861759427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-18194.338304423982</v>
      </c>
      <c r="J339" s="277">
        <f>'Resultater - Vestdanmark'!J339+'Resultater - Østdanmark'!J339</f>
        <v>-33481.046152266688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3648.3799044888019</v>
      </c>
      <c r="J340" s="277">
        <f>'Resultater - Vestdanmark'!J340+'Resultater - Østdanmark'!J340</f>
        <v>6713.7135695388579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325.96900747996875</v>
      </c>
      <c r="J341" s="277">
        <f>'Resultater - Vestdanmark'!J341+'Resultater - Østdanmark'!J341</f>
        <v>643.49046929482392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232.89147651950375</v>
      </c>
      <c r="J342" s="277">
        <f>'Resultater - Vestdanmark'!J342+'Resultater - Østdanmark'!J342</f>
        <v>428.56465255035272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-5676.7354168983211</v>
      </c>
      <c r="J343" s="277">
        <f>'Resultater - Vestdanmark'!J343+'Resultater - Østdanmark'!J343</f>
        <v>-10446.273852188702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3675.4455936426898</v>
      </c>
      <c r="J344" s="277">
        <f>'Resultater - Vestdanmark'!J344+'Resultater - Østdanmark'!J344</f>
        <v>6763.5195901009738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1137633.3620144599</v>
      </c>
      <c r="J345" s="277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252813.04613849212</v>
      </c>
      <c r="J346" s="277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-11140410.376255527</v>
      </c>
      <c r="J347" s="277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168865.92215979184</v>
      </c>
      <c r="J348" s="277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30200.916516665013</v>
      </c>
      <c r="J349" s="277">
        <f>'Resultater - Vestdanmark'!J349+'Resultater - Østdanmark'!J349</f>
        <v>25129.322035006451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6711.464304485944</v>
      </c>
      <c r="J350" s="277">
        <f>'Resultater - Vestdanmark'!J350+'Resultater - Østdanmark'!J350</f>
        <v>5205.6489649952255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-221809.55765413301</v>
      </c>
      <c r="J351" s="277">
        <f>'Resultater - Vestdanmark'!J351+'Resultater - Østdanmark'!J351</f>
        <v>-172043.33389011835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26274.893731792887</v>
      </c>
      <c r="J352" s="277">
        <f>'Resultater - Vestdanmark'!J352+'Resultater - Østdanmark'!J352</f>
        <v>20379.736396548338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25057.002900538057</v>
      </c>
      <c r="J353" s="277">
        <f>'Resultater - Vestdanmark'!J353+'Resultater - Østdanmark'!J353</f>
        <v>20849.218094830303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5568.3469225698936</v>
      </c>
      <c r="J354" s="277">
        <f>'Resultater - Vestdanmark'!J354+'Resultater - Østdanmark'!J354</f>
        <v>4319.006714352261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-140213.5367442478</v>
      </c>
      <c r="J355" s="277">
        <f>'Resultater - Vestdanmark'!J355+'Resultater - Østdanmark'!J355</f>
        <v>-108754.57565097182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47849.849191121888</v>
      </c>
      <c r="J356" s="277">
        <f>'Resultater - Vestdanmark'!J356+'Resultater - Østdanmark'!J356</f>
        <v>37114.034526034775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173162.52405592866</v>
      </c>
      <c r="J357" s="277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38481.418219038482</v>
      </c>
      <c r="J358" s="277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-1695714.668876549</v>
      </c>
      <c r="J359" s="277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45093.998730843072</v>
      </c>
      <c r="J360" s="277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4596.9704365628713</v>
      </c>
      <c r="J361" s="277">
        <f>'Resultater - Vestdanmark'!J361+'Resultater - Østdanmark'!J361</f>
        <v>9074.809554525069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1021.5717452397303</v>
      </c>
      <c r="J362" s="277">
        <f>'Resultater - Vestdanmark'!J362+'Resultater - Østdanmark'!J362</f>
        <v>1879.8864887494396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-33762.285939914706</v>
      </c>
      <c r="J363" s="277">
        <f>'Resultater - Vestdanmark'!J363+'Resultater - Østdanmark'!J363</f>
        <v>-62129.033485403037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7016.4542936811904</v>
      </c>
      <c r="J364" s="277">
        <f>'Resultater - Vestdanmark'!J364+'Resultater - Østdanmark'!J364</f>
        <v>12911.611628925737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3814.0001976126514</v>
      </c>
      <c r="J365" s="277">
        <f>'Resultater - Vestdanmark'!J365+'Resultater - Østdanmark'!J365</f>
        <v>7529.159891690425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847.5744823656197</v>
      </c>
      <c r="J366" s="277">
        <f>'Resultater - Vestdanmark'!J366+'Resultater - Østdanmark'!J366</f>
        <v>1559.6984010496708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-21342.315318926128</v>
      </c>
      <c r="J367" s="277">
        <f>'Resultater - Vestdanmark'!J367+'Resultater - Østdanmark'!J367</f>
        <v>-39273.923142093437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12777.835877707101</v>
      </c>
      <c r="J368" s="277">
        <f>'Resultater - Vestdanmark'!J368+'Resultater - Østdanmark'!J368</f>
        <v>23513.650542794221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747670.36173265241</v>
      </c>
      <c r="J369" s="277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-1534398.1304214883</v>
      </c>
      <c r="J370" s="277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27419.616022270369</v>
      </c>
      <c r="J371" s="277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10028.874085464438</v>
      </c>
      <c r="J372" s="277">
        <f>'Resultater - Vestdanmark'!J372+'Resultater - Østdanmark'!J372</f>
        <v>8344.7403459792804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-15592.154983620079</v>
      </c>
      <c r="J373" s="277">
        <f>'Resultater - Vestdanmark'!J373+'Resultater - Østdanmark'!J373</f>
        <v>-12093.826588375772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1662.3879096582257</v>
      </c>
      <c r="J374" s="277">
        <f>'Resultater - Vestdanmark'!J374+'Resultater - Østdanmark'!J374</f>
        <v>1289.4068281863188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6363.0875135044244</v>
      </c>
      <c r="J375" s="277">
        <f>'Resultater - Vestdanmark'!J375+'Resultater - Østdanmark'!J375</f>
        <v>5294.5437988793319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-7631.6348109727905</v>
      </c>
      <c r="J376" s="277">
        <f>'Resultater - Vestdanmark'!J376+'Resultater - Østdanmark'!J376</f>
        <v>-5919.3657378775142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2416.828032295658</v>
      </c>
      <c r="J377" s="277">
        <f>'Resultater - Vestdanmark'!J377+'Resultater - Østdanmark'!J377</f>
        <v>1874.5772567816666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113805.1074470772</v>
      </c>
      <c r="J378" s="277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-233555.25782049424</v>
      </c>
      <c r="J379" s="277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7322.1412247904327</v>
      </c>
      <c r="J380" s="277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1526.5244568803719</v>
      </c>
      <c r="J381" s="277">
        <f>'Resultater - Vestdanmark'!J381+'Resultater - Østdanmark'!J381</f>
        <v>3013.4887569283433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-2373.3278247518215</v>
      </c>
      <c r="J382" s="277">
        <f>'Resultater - Vestdanmark'!J382+'Resultater - Østdanmark'!J382</f>
        <v>-4367.375010041078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443.9244894974214</v>
      </c>
      <c r="J383" s="277">
        <f>'Resultater - Vestdanmark'!J383+'Resultater - Østdanmark'!J383</f>
        <v>816.90557096932855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968.54428800865651</v>
      </c>
      <c r="J384" s="277">
        <f>'Resultater - Vestdanmark'!J384+'Resultater - Østdanmark'!J384</f>
        <v>1911.988575974699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-1161.6336076862881</v>
      </c>
      <c r="J385" s="277">
        <f>'Resultater - Vestdanmark'!J385+'Resultater - Østdanmark'!J385</f>
        <v>-2137.6269793505953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645.39037140885205</v>
      </c>
      <c r="J386" s="277">
        <f>'Resultater - Vestdanmark'!J386+'Resultater - Østdanmark'!J386</f>
        <v>1187.6411469228431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140249.78952530943</v>
      </c>
      <c r="J387" s="277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-643683.73550794995</v>
      </c>
      <c r="J388" s="277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10544.04577774982</v>
      </c>
      <c r="J389" s="277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8211.329916933184</v>
      </c>
      <c r="J390" s="277">
        <f>'Resultater - Vestdanmark'!J390+'Resultater - Østdanmark'!J390</f>
        <v>6832.4136356734216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-31405.273003195947</v>
      </c>
      <c r="J391" s="277">
        <f>'Resultater - Vestdanmark'!J391+'Resultater - Østdanmark'!J391</f>
        <v>-24359.039918487859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2790.278519062646</v>
      </c>
      <c r="J392" s="277">
        <f>'Resultater - Vestdanmark'!J392+'Resultater - Østdanmark'!J392</f>
        <v>2164.2386558024627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7501.4053449701669</v>
      </c>
      <c r="J393" s="277">
        <f>'Resultater - Vestdanmark'!J393+'Resultater - Østdanmark'!J393</f>
        <v>6241.7056291935987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-24591.494067999214</v>
      </c>
      <c r="J394" s="277">
        <f>'Resultater - Vestdanmark'!J394+'Resultater - Østdanmark'!J394</f>
        <v>-19074.032109088515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5840.8270663828798</v>
      </c>
      <c r="J395" s="277">
        <f>'Resultater - Vestdanmark'!J395+'Resultater - Østdanmark'!J395</f>
        <v>4530.3519460737089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21347.833461486196</v>
      </c>
      <c r="J396" s="277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-97976.996856820973</v>
      </c>
      <c r="J397" s="277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2815.6846617630654</v>
      </c>
      <c r="J398" s="277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1249.870706810404</v>
      </c>
      <c r="J399" s="277">
        <f>'Resultater - Vestdanmark'!J399+'Resultater - Østdanmark'!J399</f>
        <v>2467.3507886565085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-4780.2890838830745</v>
      </c>
      <c r="J400" s="277">
        <f>'Resultater - Vestdanmark'!J400+'Resultater - Østdanmark'!J400</f>
        <v>-8796.6419421666833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745.11668421912896</v>
      </c>
      <c r="J401" s="277">
        <f>'Resultater - Vestdanmark'!J401+'Resultater - Østdanmark'!J401</f>
        <v>1371.1565474793115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1141.8109971753427</v>
      </c>
      <c r="J402" s="277">
        <f>'Resultater - Vestdanmark'!J402+'Resultater - Østdanmark'!J402</f>
        <v>2254.0317562659793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-3743.1437274138366</v>
      </c>
      <c r="J403" s="277">
        <f>'Resultater - Vestdanmark'!J403+'Resultater - Østdanmark'!J403</f>
        <v>-6888.0970439929324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1559.7359428701682</v>
      </c>
      <c r="J404" s="277">
        <f>'Resultater - Vestdanmark'!J404+'Resultater - Østdanmark'!J404</f>
        <v>2870.2110631793371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1923555.276849512</v>
      </c>
      <c r="J405" s="277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-6506023.4435019139</v>
      </c>
      <c r="J406" s="277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255777.07275240147</v>
      </c>
      <c r="J407" s="277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513561.51650354755</v>
      </c>
      <c r="J408" s="277">
        <f>'Resultater - Vestdanmark'!J408+'Resultater - Østdanmark'!J408</f>
        <v>427319.90354937199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-1447512.0220810252</v>
      </c>
      <c r="J409" s="277">
        <f>'Resultater - Vestdanmark'!J409+'Resultater - Østdanmark'!J409</f>
        <v>-1122741.493913285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308658.61545377516</v>
      </c>
      <c r="J410" s="277">
        <f>'Resultater - Vestdanmark'!J410+'Resultater - Østdanmark'!J410</f>
        <v>239406.5332359497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402510.1696781643</v>
      </c>
      <c r="J411" s="277">
        <f>'Resultater - Vestdanmark'!J411+'Resultater - Østdanmark'!J411</f>
        <v>334917.24235012138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-972433.19317964988</v>
      </c>
      <c r="J412" s="277">
        <f>'Resultater - Vestdanmark'!J412+'Resultater - Østdanmark'!J412</f>
        <v>-754253.56016854721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554319.87329608656</v>
      </c>
      <c r="J413" s="277">
        <f>'Resultater - Vestdanmark'!J413+'Resultater - Østdanmark'!J413</f>
        <v>429950.08895023487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513666.68954603304</v>
      </c>
      <c r="J414" s="277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-1737370.1523181985</v>
      </c>
      <c r="J415" s="277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68302.774452984784</v>
      </c>
      <c r="J416" s="277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137141.59776717241</v>
      </c>
      <c r="J417" s="277">
        <f>'Resultater - Vestdanmark'!J417+'Resultater - Østdanmark'!J417</f>
        <v>270729.14627462794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-386543.97791897447</v>
      </c>
      <c r="J418" s="277">
        <f>'Resultater - Vestdanmark'!J418+'Resultater - Østdanmark'!J418</f>
        <v>-711314.50608671468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82424.275043283094</v>
      </c>
      <c r="J419" s="277">
        <f>'Resultater - Vestdanmark'!J419+'Resultater - Østdanmark'!J419</f>
        <v>151676.35726110858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107486.41791351553</v>
      </c>
      <c r="J420" s="277">
        <f>'Resultater - Vestdanmark'!J420+'Resultater - Østdanmark'!J420</f>
        <v>212187.3059058784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-259678.80682034971</v>
      </c>
      <c r="J421" s="277">
        <f>'Resultater - Vestdanmark'!J421+'Resultater - Østdanmark'!J421</f>
        <v>-477858.43983145227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148025.71971413816</v>
      </c>
      <c r="J422" s="277">
        <f>'Resultater - Vestdanmark'!J422+'Resultater - Østdanmark'!J422</f>
        <v>272395.50405998994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 t="e">
        <f ca="1">'Resultater - Vestdanmark'!H423+'Resultater - Østdanmark'!H423</f>
        <v>#REF!</v>
      </c>
      <c r="I423" s="276" t="e">
        <f ca="1">'Resultater - Vestdanmark'!I423+'Resultater - Østdanmark'!I423</f>
        <v>#REF!</v>
      </c>
      <c r="J423" s="277" t="e">
        <f ca="1"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 t="e">
        <f ca="1">'Resultater - Vestdanmark'!H424+'Resultater - Østdanmark'!H424</f>
        <v>#REF!</v>
      </c>
      <c r="I424" s="276" t="e">
        <f ca="1">'Resultater - Vestdanmark'!I424+'Resultater - Østdanmark'!I424</f>
        <v>#REF!</v>
      </c>
      <c r="J424" s="277" t="e">
        <f ca="1">'Resultater - Vestdanmark'!J424+'Resultater - Østdanmark'!J424</f>
        <v>#REF!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 t="e">
        <f ca="1">'Resultater - Vestdanmark'!H425+'Resultater - Østdanmark'!H425</f>
        <v>#REF!</v>
      </c>
      <c r="I425" s="276" t="e">
        <f ca="1">'Resultater - Vestdanmark'!I425+'Resultater - Østdanmark'!I425</f>
        <v>#REF!</v>
      </c>
      <c r="J425" s="277" t="e">
        <f ca="1"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3232117.5489188707</v>
      </c>
      <c r="J426" s="277">
        <f>'Resultater - Vestdanmark'!J426+'Resultater - Østdanmark'!J426</f>
        <v>2956643.6378622735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125826.67449436031</v>
      </c>
      <c r="J427" s="277">
        <f>'Resultater - Vestdanmark'!J427+'Resultater - Østdanmark'!J427</f>
        <v>115102.44630228817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16533.625028558949</v>
      </c>
      <c r="J428" s="277">
        <f>'Resultater - Vestdanmark'!J428+'Resultater - Østdanmark'!J428</f>
        <v>15124.461444120667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1675122.7563611814</v>
      </c>
      <c r="J429" s="277">
        <f>'Resultater - Vestdanmark'!J429+'Resultater - Østdanmark'!J429</f>
        <v>1532351.7679269654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1495582.5030794735</v>
      </c>
      <c r="J430" s="277">
        <f>'Resultater - Vestdanmark'!J430+'Resultater - Østdanmark'!J430</f>
        <v>1303682.1511040796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28653.012428385053</v>
      </c>
      <c r="J431" s="277">
        <f>'Resultater - Vestdanmark'!J431+'Resultater - Østdanmark'!J431</f>
        <v>24976.503002231217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133381.80018991744</v>
      </c>
      <c r="J432" s="277">
        <f>'Resultater - Vestdanmark'!J432+'Resultater - Østdanmark'!J432</f>
        <v>116267.38868078741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131607.88137801859</v>
      </c>
      <c r="J433" s="277">
        <f>'Resultater - Vestdanmark'!J433+'Resultater - Østdanmark'!J433</f>
        <v>114721.0839548238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106857.25383790686</v>
      </c>
      <c r="J434" s="277">
        <f>'Resultater - Vestdanmark'!J434+'Resultater - Østdanmark'!J434</f>
        <v>90830.589557884436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51826.634053474285</v>
      </c>
      <c r="J435" s="277">
        <f>'Resultater - Vestdanmark'!J435+'Resultater - Østdanmark'!J435</f>
        <v>44053.572001939916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6840.9425066407157</v>
      </c>
      <c r="J436" s="277">
        <f>'Resultater - Vestdanmark'!J436+'Resultater - Østdanmark'!J436</f>
        <v>5814.9242909828781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70314.497663193164</v>
      </c>
      <c r="J437" s="277">
        <f>'Resultater - Vestdanmark'!J437+'Resultater - Østdanmark'!J437</f>
        <v>59768.588914912609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180510.73441147013</v>
      </c>
      <c r="J438" s="277">
        <f>'Resultater - Vestdanmark'!J438+'Resultater - Østdanmark'!J438</f>
        <v>142266.05938371239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665.8108676297586</v>
      </c>
      <c r="J439" s="280">
        <f>'Resultater - Vestdanmark'!J439+'Resultater - Østdanmark'!J439</f>
        <v>524.74601436510136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5346768334.7231989</v>
      </c>
      <c r="J440" s="274">
        <f>'Resultater - Vestdanmark'!J440+'Resultater - Østdanmark'!J440</f>
        <v>5198246992.0919991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163373476.89431998</v>
      </c>
      <c r="J441" s="277">
        <f>'Resultater - Vestdanmark'!J441+'Resultater - Østdanmark'!J441</f>
        <v>163373476.89431998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74260671.315599993</v>
      </c>
      <c r="J443" s="277">
        <f>'Resultater - Vestdanmark'!J443+'Resultater - Østdanmark'!J443</f>
        <v>74260671.315599993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148521342.63119999</v>
      </c>
      <c r="J444" s="277">
        <f>'Resultater - Vestdanmark'!J444+'Resultater - Østdanmark'!J444</f>
        <v>148521342.63119999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1485213426.312</v>
      </c>
      <c r="J445" s="277">
        <f>'Resultater - Vestdanmark'!J445+'Resultater - Østdanmark'!J445</f>
        <v>1485213426.312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237634148.20991999</v>
      </c>
      <c r="J446" s="277">
        <f>'Resultater - Vestdanmark'!J446+'Resultater - Østdanmark'!J446</f>
        <v>237634148.20991999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2287228676.5204797</v>
      </c>
      <c r="J449" s="277">
        <f>'Resultater - Vestdanmark'!J449+'Resultater - Østdanmark'!J449</f>
        <v>2287228676.5204797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163373476.89431998</v>
      </c>
      <c r="J450" s="277">
        <f>'Resultater - Vestdanmark'!J450+'Resultater - Østdanmark'!J450</f>
        <v>163373476.89431998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178225611.15744001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772310981.68223989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118817074.10495999</v>
      </c>
      <c r="J453" s="277">
        <f>'Resultater - Vestdanmark'!J453+'Resultater - Østdanmark'!J453</f>
        <v>118817074.10495999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4024928385.3055205</v>
      </c>
      <c r="J454" s="277">
        <f>'Resultater - Vestdanmark'!J454+'Resultater - Østdanmark'!J454</f>
        <v>4024928385.3055205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361184.40000000014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171351075.67292935</v>
      </c>
      <c r="J458" s="277">
        <f>'Resultater - Vestdanmark'!J458+'Resultater - Østdanmark'!J458</f>
        <v>136179213.2600736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-181740.66320576961</v>
      </c>
      <c r="J459" s="283">
        <f>'Resultater - Vestdanmark'!J459+'Resultater - Østdanmark'!J459</f>
        <v>-144436.21340298181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170084229.88543224</v>
      </c>
      <c r="J460" s="277">
        <f>'Resultater - Vestdanmark'!J460+'Resultater - Østdanmark'!J460</f>
        <v>155156466.04076362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-354961.62305792741</v>
      </c>
      <c r="J461" s="283">
        <f>'Resultater - Vestdanmark'!J461+'Resultater - Østdanmark'!J461</f>
        <v>-323807.74543800787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113219.14659181958</v>
      </c>
      <c r="J462" s="277">
        <f>'Resultater - Vestdanmark'!J462+'Resultater - Østdanmark'!J462</f>
        <v>128652.92221330975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98514529.576358944</v>
      </c>
      <c r="J463" s="277">
        <f>'Resultater - Vestdanmark'!J463+'Resultater - Østdanmark'!J463</f>
        <v>117646219.71519344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 t="e">
        <f ca="1">'Resultater - Vestdanmark'!H466+'Resultater - Østdanmark'!H466</f>
        <v>#REF!</v>
      </c>
      <c r="I466" s="276" t="e">
        <f ca="1">'Resultater - Vestdanmark'!I466+'Resultater - Østdanmark'!I466</f>
        <v>#REF!</v>
      </c>
      <c r="J466" s="277" t="e">
        <f ca="1"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72576421.165000007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2198115.8709417596</v>
      </c>
      <c r="J471" s="277">
        <f>'Resultater - Vestdanmark'!J471+'Resultater - Østdanmark'!J471</f>
        <v>2597773.3020220799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38552897.575376116</v>
      </c>
      <c r="J473" s="277">
        <f>'Resultater - Vestdanmark'!J473+'Resultater - Østdanmark'!J473</f>
        <v>40112473.859055504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 t="e">
        <f ca="1">'Resultater - Vestdanmark'!H474+'Resultater - Østdanmark'!H474</f>
        <v>#REF!</v>
      </c>
      <c r="I474" s="282" t="e">
        <f ca="1">'Resultater - Vestdanmark'!I474+'Resultater - Østdanmark'!I474</f>
        <v>#REF!</v>
      </c>
      <c r="J474" s="283" t="e">
        <f ca="1"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8408895.3802456036</v>
      </c>
      <c r="J475" s="283">
        <f>'Resultater - Vestdanmark'!J475+'Resultater - Østdanmark'!J475</f>
        <v>6682868.7988739805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10722410.079459872</v>
      </c>
      <c r="J476" s="283">
        <f>'Resultater - Vestdanmark'!J476+'Resultater - Østdanmark'!J476</f>
        <v>9781337.4966596439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6722.0867357314401</v>
      </c>
      <c r="J477" s="283">
        <f>'Resultater - Vestdanmark'!J477+'Resultater - Østdanmark'!J477</f>
        <v>7638.4262552431546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8702116.7792450394</v>
      </c>
      <c r="J478" s="283">
        <f>'Resultater - Vestdanmark'!J478+'Resultater - Østdanmark'!J478</f>
        <v>10392082.741508752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 t="e">
        <f ca="1">'Resultater - Vestdanmark'!H479+'Resultater - Østdanmark'!H479</f>
        <v>#REF!</v>
      </c>
      <c r="I479" s="282" t="e">
        <f ca="1">'Resultater - Vestdanmark'!I479+'Resultater - Østdanmark'!I479</f>
        <v>#REF!</v>
      </c>
      <c r="J479" s="283" t="e">
        <f ca="1"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 t="e">
        <f ca="1">'Resultater - Vestdanmark'!H480+'Resultater - Østdanmark'!H480</f>
        <v>#REF!</v>
      </c>
      <c r="I480" s="282" t="e">
        <f ca="1">'Resultater - Vestdanmark'!I480+'Resultater - Østdanmark'!I480</f>
        <v>#REF!</v>
      </c>
      <c r="J480" s="283" t="e">
        <f ca="1"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20.217417402336778</v>
      </c>
      <c r="J481" s="287">
        <f>'Resultater - Vestdanmark'!J481+'Resultater - Østdanmark'!J481</f>
        <v>16.095321205296536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5.7716862989217699</v>
      </c>
      <c r="J482" s="287">
        <f>'Resultater - Vestdanmark'!J482+'Resultater - Østdanmark'!J482</f>
        <v>5.3793498791113672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3.3065175351293989</v>
      </c>
      <c r="J483" s="287">
        <f>'Resultater - Vestdanmark'!J483+'Resultater - Østdanmark'!J483</f>
        <v>3.1095820974930368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 t="e">
        <f ca="1">'Resultater - Vestdanmark'!H484+'Resultater - Østdanmark'!H484</f>
        <v>#REF!</v>
      </c>
      <c r="I484" s="286" t="e">
        <f ca="1">'Resultater - Vestdanmark'!I484+'Resultater - Østdanmark'!I484</f>
        <v>#REF!</v>
      </c>
      <c r="J484" s="287" t="e">
        <f ca="1">'Resultater - Vestdanmark'!J484+'Resultater - Østdanmark'!J484</f>
        <v>#REF!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 t="e">
        <f ca="1">'Resultater - Vestdanmark'!H486+'Resultater - Østdanmark'!H486</f>
        <v>#REF!</v>
      </c>
      <c r="I486" s="286" t="e">
        <f ca="1">'Resultater - Vestdanmark'!I486+'Resultater - Østdanmark'!I486</f>
        <v>#REF!</v>
      </c>
      <c r="J486" s="287" t="e">
        <f ca="1">'Resultater - Vestdanmark'!J486+'Resultater - Østdanmark'!J486</f>
        <v>#REF!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 t="e">
        <f ca="1">'Resultater - Vestdanmark'!H489+'Resultater - Østdanmark'!H489</f>
        <v>#REF!</v>
      </c>
      <c r="I489" s="289" t="e">
        <f ca="1">'Resultater - Vestdanmark'!I489+'Resultater - Østdanmark'!I489</f>
        <v>#REF!</v>
      </c>
      <c r="J489" s="290" t="e">
        <f ca="1">'Resultater - Vestdanmark'!J489+'Resultater - Østdanmark'!J489</f>
        <v>#REF!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237634.14820991998</v>
      </c>
      <c r="J490" s="293">
        <f>'Resultater - Vestdanmark'!J490+'Resultater - Østdanmark'!J490</f>
        <v>280840.35697535996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489246.77572630584</v>
      </c>
      <c r="J491" s="293">
        <f>'Resultater - Vestdanmark'!J491+'Resultater - Østdanmark'!J491</f>
        <v>578200.7349492705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694619.16424707824</v>
      </c>
      <c r="J492" s="293">
        <f>'Resultater - Vestdanmark'!J492+'Resultater - Østdanmark'!J492</f>
        <v>820913.55774654704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257664.56691615048</v>
      </c>
      <c r="J493" s="293">
        <f>'Resultater - Vestdanmark'!J493+'Resultater - Østdanmark'!J493</f>
        <v>240149.54817461461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164905.32282633631</v>
      </c>
      <c r="J494" s="293">
        <f>'Resultater - Vestdanmark'!J494+'Resultater - Østdanmark'!J494</f>
        <v>153695.71083175336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 t="e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 t="e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4" t="e">
        <f ca="1"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199" t="e">
        <f t="shared" ca="1" si="4"/>
        <v>#REF!</v>
      </c>
      <c r="O5" s="190" t="e">
        <f t="shared" ca="1" si="1"/>
        <v>#REF!</v>
      </c>
      <c r="P5" s="200" t="e">
        <f t="shared" ca="1" si="5"/>
        <v>#REF!</v>
      </c>
      <c r="Q5" s="187" t="e">
        <f ca="1">IFERROR(VLOOKUP(A5,[1]Energiindhold!$A$2:$C$11,3,FALSE),IFERROR(VLOOKUP(A5,[1]Biogasudbytte!$A$2:$B$18,2,FALSE)*[1]Energiindhold!$C$10,0))*O5</f>
        <v>#REF!</v>
      </c>
      <c r="R5" s="187" t="e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7" t="e">
        <f ca="1">IFERROR(VLOOKUP(A5,[1]Biogasudbytte!$A$2:$B$18,2,FALSE)*[1]Energiindhold!$C$10,0)*J5*IFERROR(VLOOKUP(A5,Biogasanlæg!$F$3:$G$8,2,FALSE),1)</f>
        <v>#REF!</v>
      </c>
      <c r="T5" s="188" t="e">
        <f t="shared" ca="1" si="6"/>
        <v>#REF!</v>
      </c>
      <c r="U5" s="186" t="e">
        <f ca="1">O5*IFERROR(VLOOKUP(A5,[1]Tørstofindhold!A$2:B$24,2,FALSE),0)</f>
        <v>#REF!</v>
      </c>
      <c r="V5" s="187" t="e">
        <f ca="1">IF(D5=År1,P5,SUM(O5,P5))*IFERROR(VLOOKUP(A5,[1]Tørstofindhold!A$2:B$24,2,FALSE),0)</f>
        <v>#REF!</v>
      </c>
      <c r="W5" s="187" t="e">
        <f ca="1">J5*IFERROR(VLOOKUP(A5,[1]Tørstofindhold!A$2:B$24,2,FALSE),0)</f>
        <v>#REF!</v>
      </c>
      <c r="X5" s="188" t="e">
        <f t="shared" ca="1" si="7"/>
        <v>#REF!</v>
      </c>
      <c r="Y5" s="168" t="e">
        <f t="shared" ca="1" si="2"/>
        <v>#REF!</v>
      </c>
      <c r="Z5" s="103" t="e">
        <f t="shared" ca="1" si="3"/>
        <v>#REF!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314672965.75604105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314672965.75604105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314672965.75604105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 t="e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 t="e">
        <f t="shared" ca="1" si="4"/>
        <v>#REF!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 t="e">
        <f t="shared" ca="1" si="2"/>
        <v>#REF!</v>
      </c>
      <c r="Z7" s="103" t="e">
        <f t="shared" ca="1" si="3"/>
        <v>#REF!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 t="e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 t="e">
        <f t="shared" ca="1" si="9"/>
        <v>#REF!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 t="e">
        <f t="shared" ca="1" si="2"/>
        <v>#REF!</v>
      </c>
      <c r="Z26" s="103" t="e">
        <f t="shared" ca="1" si="3"/>
        <v>#REF!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 t="e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 t="e">
        <f t="shared" ca="1" si="9"/>
        <v>#REF!</v>
      </c>
      <c r="O49" s="190" t="e">
        <f t="shared" ca="1" si="1"/>
        <v>#REF!</v>
      </c>
      <c r="P49" s="200" t="e">
        <f t="shared" ca="1" si="10"/>
        <v>#REF!</v>
      </c>
      <c r="Q49" s="187" t="e">
        <f ca="1">IFERROR(VLOOKUP(A49,[1]Energiindhold!$A$2:$C$11,3,FALSE),IFERROR(VLOOKUP(A49,[1]Biogasudbytte!$A$2:$B$18,2,FALSE)*[1]Energiindhold!$C$10,0))*O49</f>
        <v>#REF!</v>
      </c>
      <c r="R49" s="187" t="e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7">
        <f>IFERROR(VLOOKUP(A49,[1]Biogasudbytte!$A$2:$B$18,2,FALSE)*[1]Energiindhold!$C$10,0)*J49*IFERROR(VLOOKUP(A49,Biogasanlæg!$F$3:$G$8,2,FALSE),1)</f>
        <v>0</v>
      </c>
      <c r="T49" s="188" t="e">
        <f t="shared" ca="1" si="11"/>
        <v>#REF!</v>
      </c>
      <c r="U49" s="186" t="e">
        <f ca="1">O49*IFERROR(VLOOKUP(A49,[1]Tørstofindhold!A$2:B$24,2,FALSE),0)</f>
        <v>#REF!</v>
      </c>
      <c r="V49" s="187" t="e">
        <f ca="1">IF(D49=År1,P49,SUM(O49,P49))*IFERROR(VLOOKUP(A49,[1]Tørstofindhold!A$2:B$24,2,FALSE),0)</f>
        <v>#REF!</v>
      </c>
      <c r="W49" s="187">
        <f>J49*IFERROR(VLOOKUP(A49,[1]Tørstofindhold!A$2:B$24,2,FALSE),0)</f>
        <v>0</v>
      </c>
      <c r="X49" s="188" t="e">
        <f t="shared" ca="1" si="12"/>
        <v>#REF!</v>
      </c>
      <c r="Y49" s="168" t="e">
        <f t="shared" ca="1" si="2"/>
        <v>#REF!</v>
      </c>
      <c r="Z49" s="103" t="e">
        <f t="shared" ca="1" si="3"/>
        <v>#REF!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 t="e">
        <f t="shared" ca="1" si="2"/>
        <v>#REF!</v>
      </c>
      <c r="Z50" s="103" t="e">
        <f t="shared" ca="1" si="3"/>
        <v>#REF!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203244.93784208916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170665.1532890893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213337.88029141159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61054.422265523077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152283.45802588851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 t="e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 t="e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4" t="e">
        <f ca="1"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199" t="e">
        <f t="shared" ca="1" si="9"/>
        <v>#REF!</v>
      </c>
      <c r="O53" s="190" t="e">
        <f t="shared" ca="1" si="1"/>
        <v>#REF!</v>
      </c>
      <c r="P53" s="200" t="e">
        <f t="shared" ca="1" si="10"/>
        <v>#REF!</v>
      </c>
      <c r="Q53" s="187" t="e">
        <f ca="1">IFERROR(VLOOKUP(A53,[1]Energiindhold!$A$2:$C$11,3,FALSE),IFERROR(VLOOKUP(A53,[1]Biogasudbytte!$A$2:$B$18,2,FALSE)*[1]Energiindhold!$C$10,0))*O53</f>
        <v>#REF!</v>
      </c>
      <c r="R53" s="187" t="e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7" t="e">
        <f ca="1">IFERROR(VLOOKUP(A53,[1]Biogasudbytte!$A$2:$B$18,2,FALSE)*[1]Energiindhold!$C$10,0)*J53*IFERROR(VLOOKUP(A53,Biogasanlæg!$F$3:$G$8,2,FALSE),1)</f>
        <v>#REF!</v>
      </c>
      <c r="T53" s="188" t="e">
        <f t="shared" ca="1" si="11"/>
        <v>#REF!</v>
      </c>
      <c r="U53" s="186" t="e">
        <f ca="1">O53*IFERROR(VLOOKUP(A53,[1]Tørstofindhold!A$2:B$24,2,FALSE),0)</f>
        <v>#REF!</v>
      </c>
      <c r="V53" s="187" t="e">
        <f ca="1">IF(D53=År1,P53,SUM(O53,P53))*IFERROR(VLOOKUP(A53,[1]Tørstofindhold!A$2:B$24,2,FALSE),0)</f>
        <v>#REF!</v>
      </c>
      <c r="W53" s="187" t="e">
        <f ca="1">J53*IFERROR(VLOOKUP(A53,[1]Tørstofindhold!A$2:B$24,2,FALSE),0)</f>
        <v>#REF!</v>
      </c>
      <c r="X53" s="188" t="e">
        <f t="shared" ca="1" si="12"/>
        <v>#REF!</v>
      </c>
      <c r="Y53" s="168" t="e">
        <f t="shared" ca="1" si="2"/>
        <v>#REF!</v>
      </c>
      <c r="Z53" s="103" t="e">
        <f t="shared" ca="1" si="3"/>
        <v>#REF!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559399815.49485064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559399815.49485064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559399815.49485064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 t="e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 t="e">
        <f t="shared" ca="1" si="9"/>
        <v>#REF!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 t="e">
        <f t="shared" ca="1" si="2"/>
        <v>#REF!</v>
      </c>
      <c r="Z55" s="103" t="e">
        <f t="shared" ca="1" si="3"/>
        <v>#REF!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618681.48960098659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123736.29792019732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494945.19168078928</v>
      </c>
      <c r="O56" s="190">
        <f t="shared" si="1"/>
        <v>494945.19168078928</v>
      </c>
      <c r="P56" s="200">
        <f t="shared" si="10"/>
        <v>123736.29792019732</v>
      </c>
      <c r="Q56" s="187">
        <f>IFERROR(VLOOKUP(A56,[1]Energiindhold!$A$2:$C$11,3,FALSE),IFERROR(VLOOKUP(A56,[1]Biogasudbytte!$A$2:$B$18,2,FALSE)*[1]Energiindhold!$C$10,0))*O56</f>
        <v>0.28114177553035358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0.35142721941294197</v>
      </c>
      <c r="S56" s="187">
        <f>IFERROR(VLOOKUP(A56,[1]Biogasudbytte!$A$2:$B$18,2,FALSE)*[1]Energiindhold!$C$10,0)*J56*IFERROR(VLOOKUP(A56,Biogasanlæg!$F$3:$G$8,2,FALSE),1)</f>
        <v>7.0285443882588394E-2</v>
      </c>
      <c r="T56" s="188">
        <f t="shared" si="11"/>
        <v>0.28114177553035358</v>
      </c>
      <c r="U56" s="186">
        <f>O56*IFERROR(VLOOKUP(A56,[1]Tørstofindhold!A$2:B$24,2,FALSE),0)</f>
        <v>21165.533052047995</v>
      </c>
      <c r="V56" s="187">
        <f>IF(D56=År1,P56,SUM(O56,P56))*IFERROR(VLOOKUP(A56,[1]Tørstofindhold!A$2:B$24,2,FALSE),0)</f>
        <v>26456.916315059992</v>
      </c>
      <c r="W56" s="187">
        <f>J56*IFERROR(VLOOKUP(A56,[1]Tørstofindhold!A$2:B$24,2,FALSE),0)</f>
        <v>5291.3832630119987</v>
      </c>
      <c r="X56" s="188">
        <f t="shared" si="12"/>
        <v>21165.533052047995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2889771.2970238337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1444885.6485119169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546992.42407951143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897893.22443240555</v>
      </c>
      <c r="O57" s="190">
        <f t="shared" si="1"/>
        <v>897893.22443240555</v>
      </c>
      <c r="P57" s="200">
        <f t="shared" si="10"/>
        <v>1444885.6485119169</v>
      </c>
      <c r="Q57" s="187">
        <f>IFERROR(VLOOKUP(A57,[1]Energiindhold!$A$2:$C$11,3,FALSE),IFERROR(VLOOKUP(A57,[1]Biogasudbytte!$A$2:$B$18,2,FALSE)*[1]Energiindhold!$C$10,0))*O57</f>
        <v>1.9340620054274016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5.0463456923220704</v>
      </c>
      <c r="S57" s="187">
        <f>IFERROR(VLOOKUP(A57,[1]Biogasudbytte!$A$2:$B$18,2,FALSE)*[1]Energiindhold!$C$10,0)*J57*IFERROR(VLOOKUP(A57,Biogasanlæg!$F$3:$G$8,2,FALSE),1)</f>
        <v>3.1122836868946688</v>
      </c>
      <c r="T57" s="188">
        <f t="shared" si="11"/>
        <v>1.9340620054274016</v>
      </c>
      <c r="U57" s="186">
        <f>O57*IFERROR(VLOOKUP(A57,[1]Tørstofindhold!A$2:B$24,2,FALSE),0)</f>
        <v>269367.96732972167</v>
      </c>
      <c r="V57" s="187">
        <f>IF(D57=År1,P57,SUM(O57,P57))*IFERROR(VLOOKUP(A57,[1]Tørstofindhold!A$2:B$24,2,FALSE),0)</f>
        <v>702833.66188329668</v>
      </c>
      <c r="W57" s="187">
        <f>J57*IFERROR(VLOOKUP(A57,[1]Tørstofindhold!A$2:B$24,2,FALSE),0)</f>
        <v>433465.69455357507</v>
      </c>
      <c r="X57" s="188">
        <f t="shared" si="12"/>
        <v>269367.96732972161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435760.97460098821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427551.97664932121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8208.9979516669991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8859.4137270526517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7973.4723543473865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885.94137270526494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7973.4723543473865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3.7498443135260324E-3</v>
      </c>
      <c r="S59" s="187">
        <f>IFERROR(VLOOKUP(A59,[1]Biogasudbytte!$A$2:$B$18,2,FALSE)*[1]Energiindhold!$C$10,0)*J59*IFERROR(VLOOKUP(A59,Biogasanlæg!$F$3:$G$8,2,FALSE),1)</f>
        <v>3.7498443135260324E-3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502.32875832388538</v>
      </c>
      <c r="W59" s="187">
        <f>J59*IFERROR(VLOOKUP(A59,[1]Tørstofindhold!A$2:B$24,2,FALSE),0)</f>
        <v>502.32875832388538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166533.62844565022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131238.86184656702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1052106.88659479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1052106.88659479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30569.09248387249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-227354.20189404313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27095725.89284119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12249098.107862087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66530.392044719745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1266097.7947224549</v>
      </c>
      <c r="N64" s="199">
        <f t="shared" si="9"/>
        <v>13513999.598211929</v>
      </c>
      <c r="O64" s="190">
        <f t="shared" si="1"/>
        <v>13513999.598211929</v>
      </c>
      <c r="P64" s="200">
        <f t="shared" si="10"/>
        <v>66530.392044719745</v>
      </c>
      <c r="Q64" s="187">
        <f>IFERROR(VLOOKUP(A64,[1]Energiindhold!$A$2:$C$11,3,FALSE),IFERROR(VLOOKUP(A64,[1]Biogasudbytte!$A$2:$B$18,2,FALSE)*[1]Energiindhold!$C$10,0))*O64</f>
        <v>24.864070010760173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24.986477615823453</v>
      </c>
      <c r="S64" s="187">
        <f>IFERROR(VLOOKUP(A64,[1]Biogasudbytte!$A$2:$B$18,2,FALSE)*[1]Energiindhold!$C$10,0)*J64*IFERROR(VLOOKUP(A64,Biogasanlæg!$F$3:$G$8,2,FALSE),1)</f>
        <v>0.12240760506327875</v>
      </c>
      <c r="T64" s="188">
        <f t="shared" si="11"/>
        <v>24.864070010760173</v>
      </c>
      <c r="U64" s="186">
        <f>O64*IFERROR(VLOOKUP(A64,[1]Tørstofindhold!A$2:B$24,2,FALSE),0)</f>
        <v>3783919.8874993403</v>
      </c>
      <c r="V64" s="187">
        <f>IF(D64=År1,P64,SUM(O64,P64))*IFERROR(VLOOKUP(A64,[1]Tørstofindhold!A$2:B$24,2,FALSE),0)</f>
        <v>3802548.3972718618</v>
      </c>
      <c r="W64" s="187">
        <f>J64*IFERROR(VLOOKUP(A64,[1]Tørstofindhold!A$2:B$24,2,FALSE),0)</f>
        <v>18628.509772521531</v>
      </c>
      <c r="X64" s="188">
        <f t="shared" si="12"/>
        <v>3783919.8874993403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211655.33052047997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211655.33052047997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208752.59567778328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-61388.117907507316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2853693.4203751995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765718.007862392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721366.03790670179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55993.542036075014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1310615.8325700304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1366609.3746061053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13.869104436797857</v>
      </c>
      <c r="S67" s="187">
        <f>IFERROR(VLOOKUP(A67,[1]Biogasudbytte!$A$2:$B$18,2,FALSE)*[1]Energiindhold!$C$10,0)*J67*IFERROR(VLOOKUP(A67,Biogasanlæg!$F$3:$G$8,2,FALSE),1)</f>
        <v>0.32283300635067197</v>
      </c>
      <c r="T67" s="188">
        <f t="shared" si="11"/>
        <v>13.546271430447185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1161617.9684151895</v>
      </c>
      <c r="W67" s="187">
        <f>J67*IFERROR(VLOOKUP(A67,[1]Tørstofindhold!A$2:B$24,2,FALSE),0)</f>
        <v>47594.510730663758</v>
      </c>
      <c r="X67" s="188">
        <f t="shared" si="12"/>
        <v>1114023.4576845258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4823433.985552296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-4823433.985552296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517960.14483851765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517960.35709807038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-0.21225955273257568</v>
      </c>
      <c r="O70" s="190">
        <f t="shared" si="20"/>
        <v>0</v>
      </c>
      <c r="P70" s="200">
        <f t="shared" si="10"/>
        <v>517960.35709807038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1.9077311278295077</v>
      </c>
      <c r="S70" s="187">
        <f>IFERROR(VLOOKUP(A70,[1]Biogasudbytte!$A$2:$B$18,2,FALSE)*[1]Energiindhold!$C$10,0)*J70*IFERROR(VLOOKUP(A70,Biogasanlæg!$F$3:$G$8,2,FALSE),1)</f>
        <v>1.9077311278295077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217543.34998118956</v>
      </c>
      <c r="W70" s="187">
        <f>J70*IFERROR(VLOOKUP(A70,[1]Tørstofindhold!A$2:B$24,2,FALSE),0)</f>
        <v>217543.34998118956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677222.38479268458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677222.38479268458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1678516.8822786708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1554985.1991818796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5159420.7570548151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5292010.4164634226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2908.785048538592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-431431.48748022877</v>
      </c>
      <c r="O73" s="190">
        <f t="shared" si="20"/>
        <v>0</v>
      </c>
      <c r="P73" s="200">
        <f t="shared" si="10"/>
        <v>2908.785048538592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9.9621815613378847E-3</v>
      </c>
      <c r="S73" s="187">
        <f>IFERROR(VLOOKUP(A73,[1]Biogasudbytte!$A$2:$B$18,2,FALSE)*[1]Energiindhold!$C$10,0)*J73*IFERROR(VLOOKUP(A73,Biogasanlæg!$F$3:$G$8,2,FALSE),1)</f>
        <v>9.9621815613378847E-3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901.72336504696352</v>
      </c>
      <c r="W73" s="187">
        <f>J73*IFERROR(VLOOKUP(A73,[1]Tørstofindhold!A$2:B$24,2,FALSE),0)</f>
        <v>901.72336504696352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 t="e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 t="e">
        <f t="shared" ca="1" si="9"/>
        <v>#REF!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 t="e">
        <f t="shared" ca="1" si="21"/>
        <v>#REF!</v>
      </c>
      <c r="Z74" s="103" t="e">
        <f t="shared" ca="1" si="22"/>
        <v>#REF!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12513619.485237187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11262257.536713468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1251361.9485237184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11262257.536713468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5.700842142508991</v>
      </c>
      <c r="S75" s="187">
        <f>IFERROR(VLOOKUP(A75,[1]Biogasudbytte!$A$2:$B$18,2,FALSE)*[1]Energiindhold!$C$10,0)*J75*IFERROR(VLOOKUP(A75,Biogasanlæg!$F$3:$G$8,2,FALSE),1)</f>
        <v>5.700842142508991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855931.57279022352</v>
      </c>
      <c r="W75" s="187">
        <f>J75*IFERROR(VLOOKUP(A75,[1]Tørstofindhold!A$2:B$24,2,FALSE),0)</f>
        <v>855931.57279022352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1563965.4599161854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53486.544407299953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5743822.9759319266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4993288.3003467992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254332.18283336936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496202.49275175761</v>
      </c>
      <c r="O77" s="190">
        <f t="shared" si="20"/>
        <v>496202.49275175761</v>
      </c>
      <c r="P77" s="200">
        <f t="shared" si="10"/>
        <v>254332.18283336936</v>
      </c>
      <c r="Q77" s="187">
        <f>IFERROR(VLOOKUP(A77,[1]Energiindhold!$A$2:$C$11,3,FALSE),IFERROR(VLOOKUP(A77,[1]Biogasudbytte!$A$2:$B$18,2,FALSE)*[1]Energiindhold!$C$10,0))*O77</f>
        <v>1.78136694897881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2.6944194853506058</v>
      </c>
      <c r="S77" s="187">
        <f>IFERROR(VLOOKUP(A77,[1]Biogasudbytte!$A$2:$B$18,2,FALSE)*[1]Energiindhold!$C$10,0)*J77*IFERROR(VLOOKUP(A77,Biogasanlæg!$F$3:$G$8,2,FALSE),1)</f>
        <v>0.91305253637179606</v>
      </c>
      <c r="T77" s="188">
        <f t="shared" si="11"/>
        <v>1.7813669489788098</v>
      </c>
      <c r="U77" s="186">
        <f>O77*IFERROR(VLOOKUP(A77,[1]Tørstofindhold!A$2:B$24,2,FALSE),0)</f>
        <v>148860.74782552727</v>
      </c>
      <c r="V77" s="187">
        <f>IF(D77=År1,P77,SUM(O77,P77))*IFERROR(VLOOKUP(A77,[1]Tørstofindhold!A$2:B$24,2,FALSE),0)</f>
        <v>225160.40267553809</v>
      </c>
      <c r="W77" s="187">
        <f>J77*IFERROR(VLOOKUP(A77,[1]Tørstofindhold!A$2:B$24,2,FALSE),0)</f>
        <v>76299.654850010804</v>
      </c>
      <c r="X77" s="188">
        <f t="shared" si="12"/>
        <v>148860.74782552727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3017641.6562322429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2545234.7802137448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99766.452046185907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39738.199007283642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1486066.0976233429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1486066.0976233429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140082.86866845257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140082.86866845257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140082.86866845257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2.577524783499527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2.577524783499527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58134.390497407825</v>
      </c>
      <c r="W82" s="187">
        <f>J82*IFERROR(VLOOKUP(A82,[1]Tørstofindhold!A$2:B$24,2,FALSE),0)</f>
        <v>0</v>
      </c>
      <c r="X82" s="188">
        <f t="shared" ref="X82:X149" si="26">V82-W82</f>
        <v>58134.390497407825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4699084.2216906957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4699084.2216906957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395390.17485052859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395390.17485052859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197695.0874252643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209898.8547485258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-12203.767323261505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126524.85595216915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126524.85595216915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126524.85595216915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4.42836995832592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4.42836995832592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1905404.856436112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868637.91677766922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21895.892415714086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1014871.0472427286</v>
      </c>
      <c r="O89" s="190">
        <f t="shared" si="20"/>
        <v>1014871.0472427286</v>
      </c>
      <c r="P89" s="200">
        <f t="shared" si="24"/>
        <v>21895.892415714086</v>
      </c>
      <c r="Q89" s="187">
        <f>IFERROR(VLOOKUP(A89,[1]Energiindhold!$A$2:$C$11,3,FALSE),IFERROR(VLOOKUP(A89,[1]Biogasudbytte!$A$2:$B$18,2,FALSE)*[1]Energiindhold!$C$10,0))*O89</f>
        <v>2.7544006170586552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2.8138269449105997</v>
      </c>
      <c r="S89" s="187">
        <f>IFERROR(VLOOKUP(A89,[1]Biogasudbytte!$A$2:$B$18,2,FALSE)*[1]Energiindhold!$C$10,0)*J89*IFERROR(VLOOKUP(A89,Biogasanlæg!$F$3:$G$8,2,FALSE),1)</f>
        <v>5.9426327851944662E-2</v>
      </c>
      <c r="T89" s="188">
        <f t="shared" si="25"/>
        <v>2.7544006170586552</v>
      </c>
      <c r="U89" s="186">
        <f>O89*IFERROR(VLOOKUP(A89,[1]Tørstofindhold!A$2:B$24,2,FALSE),0)</f>
        <v>202974.20944854573</v>
      </c>
      <c r="V89" s="187">
        <f>IF(D89=År1,P89,SUM(O89,P89))*IFERROR(VLOOKUP(A89,[1]Tørstofindhold!A$2:B$24,2,FALSE),0)</f>
        <v>207353.38793168857</v>
      </c>
      <c r="W89" s="187">
        <f>J89*IFERROR(VLOOKUP(A89,[1]Tørstofindhold!A$2:B$24,2,FALSE),0)</f>
        <v>4379.1784831428176</v>
      </c>
      <c r="X89" s="188">
        <f t="shared" si="26"/>
        <v>202974.20944854576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180600.29938417859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180600.29938417859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122888.11677196804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38482.787367359997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84405.329404608041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3969627.3146627704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1505476.5706157479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2464150.7440470224</v>
      </c>
      <c r="O92" s="190">
        <f t="shared" si="20"/>
        <v>2464150.7440470224</v>
      </c>
      <c r="P92" s="200">
        <f t="shared" si="24"/>
        <v>1505476.5706157479</v>
      </c>
      <c r="Q92" s="187">
        <f>IFERROR(VLOOKUP(A92,[1]Energiindhold!$A$2:$C$11,3,FALSE),IFERROR(VLOOKUP(A92,[1]Biogasudbytte!$A$2:$B$18,2,FALSE)*[1]Energiindhold!$C$10,0))*O92</f>
        <v>1.2296358627869048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1.9808837262898693</v>
      </c>
      <c r="S92" s="187">
        <f>IFERROR(VLOOKUP(A92,[1]Biogasudbytte!$A$2:$B$18,2,FALSE)*[1]Energiindhold!$C$10,0)*J92*IFERROR(VLOOKUP(A92,Biogasanlæg!$F$3:$G$8,2,FALSE),1)</f>
        <v>0.75124786350296446</v>
      </c>
      <c r="T92" s="188">
        <f t="shared" si="25"/>
        <v>1.2296358627869048</v>
      </c>
      <c r="U92" s="186">
        <f>O92*IFERROR(VLOOKUP(A92,[1]Tørstofindhold!A$2:B$24,2,FALSE),0)</f>
        <v>147849.04464282133</v>
      </c>
      <c r="V92" s="187">
        <f>IF(D92=År1,P92,SUM(O92,P92))*IFERROR(VLOOKUP(A92,[1]Tørstofindhold!A$2:B$24,2,FALSE),0)</f>
        <v>238177.63887976622</v>
      </c>
      <c r="W92" s="187">
        <f>J92*IFERROR(VLOOKUP(A92,[1]Tørstofindhold!A$2:B$24,2,FALSE),0)</f>
        <v>90328.594236944875</v>
      </c>
      <c r="X92" s="188">
        <f t="shared" si="26"/>
        <v>147849.04464282136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13857874.328276252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12472086.895448627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1385787.432827625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12472086.895448627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5.3729750345592695</v>
      </c>
      <c r="S93" s="187">
        <f>IFERROR(VLOOKUP(A93,[1]Biogasudbytte!$A$2:$B$18,2,FALSE)*[1]Energiindhold!$C$10,0)*J93*IFERROR(VLOOKUP(A93,Biogasanlæg!$F$3:$G$8,2,FALSE),1)</f>
        <v>5.3729750345592695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623604.34477243142</v>
      </c>
      <c r="W93" s="187">
        <f>J93*IFERROR(VLOOKUP(A93,[1]Tørstofindhold!A$2:B$24,2,FALSE),0)</f>
        <v>623604.34477243142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1306302.9710994663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1184427.4270507861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1547288.6314050737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 t="e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 t="e">
        <f t="shared" ca="1" si="23"/>
        <v>#REF!</v>
      </c>
      <c r="O97" s="190" t="e">
        <f t="shared" ca="1" si="20"/>
        <v>#REF!</v>
      </c>
      <c r="P97" s="200" t="e">
        <f t="shared" ca="1" si="24"/>
        <v>#REF!</v>
      </c>
      <c r="Q97" s="187" t="e">
        <f ca="1">IFERROR(VLOOKUP(A97,[1]Energiindhold!$A$2:$C$11,3,FALSE),IFERROR(VLOOKUP(A97,[1]Biogasudbytte!$A$2:$B$18,2,FALSE)*[1]Energiindhold!$C$10,0))*O97</f>
        <v>#REF!</v>
      </c>
      <c r="R97" s="187" t="e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7">
        <f>IFERROR(VLOOKUP(A97,[1]Biogasudbytte!$A$2:$B$18,2,FALSE)*[1]Energiindhold!$C$10,0)*J97*IFERROR(VLOOKUP(A97,Biogasanlæg!$F$3:$G$8,2,FALSE),1)</f>
        <v>0</v>
      </c>
      <c r="T97" s="188" t="e">
        <f t="shared" ca="1" si="25"/>
        <v>#REF!</v>
      </c>
      <c r="U97" s="186" t="e">
        <f ca="1">O97*IFERROR(VLOOKUP(A97,[1]Tørstofindhold!A$2:B$24,2,FALSE),0)</f>
        <v>#REF!</v>
      </c>
      <c r="V97" s="187" t="e">
        <f ca="1">IF(D97=År1,P97,SUM(O97,P97))*IFERROR(VLOOKUP(A97,[1]Tørstofindhold!A$2:B$24,2,FALSE),0)</f>
        <v>#REF!</v>
      </c>
      <c r="W97" s="187">
        <f>J97*IFERROR(VLOOKUP(A97,[1]Tørstofindhold!A$2:B$24,2,FALSE),0)</f>
        <v>0</v>
      </c>
      <c r="X97" s="188" t="e">
        <f t="shared" ca="1" si="26"/>
        <v>#REF!</v>
      </c>
      <c r="Y97" s="168" t="e">
        <f t="shared" ca="1" si="21"/>
        <v>#REF!</v>
      </c>
      <c r="Z97" s="103" t="e">
        <f t="shared" ca="1" si="22"/>
        <v>#REF!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 t="e">
        <f ca="1"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199" t="e">
        <f t="shared" ca="1" si="23"/>
        <v>#REF!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 t="e">
        <f t="shared" ca="1" si="21"/>
        <v>#REF!</v>
      </c>
      <c r="Z98" s="103" t="e">
        <f t="shared" ca="1" si="22"/>
        <v>#REF!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178592.56671485456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144742.59782840975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198114.08883444962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61054.422265523077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137059.66656892654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 t="e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 t="e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4" t="e">
        <f ca="1"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199" t="e">
        <f t="shared" ca="1" si="23"/>
        <v>#REF!</v>
      </c>
      <c r="O101" s="190" t="e">
        <f t="shared" ca="1" si="20"/>
        <v>#REF!</v>
      </c>
      <c r="P101" s="200" t="e">
        <f t="shared" ca="1" si="24"/>
        <v>#REF!</v>
      </c>
      <c r="Q101" s="187" t="e">
        <f ca="1">IFERROR(VLOOKUP(A101,[1]Energiindhold!$A$2:$C$11,3,FALSE),IFERROR(VLOOKUP(A101,[1]Biogasudbytte!$A$2:$B$18,2,FALSE)*[1]Energiindhold!$C$10,0))*O101</f>
        <v>#REF!</v>
      </c>
      <c r="R101" s="187" t="e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7" t="e">
        <f ca="1">IFERROR(VLOOKUP(A101,[1]Biogasudbytte!$A$2:$B$18,2,FALSE)*[1]Energiindhold!$C$10,0)*J101*IFERROR(VLOOKUP(A101,Biogasanlæg!$F$3:$G$8,2,FALSE),1)</f>
        <v>#REF!</v>
      </c>
      <c r="T101" s="188" t="e">
        <f t="shared" ca="1" si="25"/>
        <v>#REF!</v>
      </c>
      <c r="U101" s="186" t="e">
        <f ca="1">O101*IFERROR(VLOOKUP(A101,[1]Tørstofindhold!A$2:B$24,2,FALSE),0)</f>
        <v>#REF!</v>
      </c>
      <c r="V101" s="187" t="e">
        <f ca="1">IF(D101=År1,P101,SUM(O101,P101))*IFERROR(VLOOKUP(A101,[1]Tørstofindhold!A$2:B$24,2,FALSE),0)</f>
        <v>#REF!</v>
      </c>
      <c r="W101" s="187" t="e">
        <f ca="1">J101*IFERROR(VLOOKUP(A101,[1]Tørstofindhold!A$2:B$24,2,FALSE),0)</f>
        <v>#REF!</v>
      </c>
      <c r="X101" s="188" t="e">
        <f t="shared" ca="1" si="26"/>
        <v>#REF!</v>
      </c>
      <c r="Y101" s="168" t="e">
        <f t="shared" ca="1" si="21"/>
        <v>#REF!</v>
      </c>
      <c r="Z101" s="103" t="e">
        <f t="shared" ca="1" si="22"/>
        <v>#REF!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530750819.80627972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530750819.80627972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530750819.80627972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 t="e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 t="e">
        <f t="shared" ca="1" si="23"/>
        <v>#REF!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 t="e">
        <f t="shared" ca="1" si="21"/>
        <v>#REF!</v>
      </c>
      <c r="Z103" s="103" t="e">
        <f t="shared" ca="1" si="22"/>
        <v>#REF!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731169.03316480236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146233.80663296048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584935.22653184191</v>
      </c>
      <c r="O104" s="190">
        <f t="shared" si="20"/>
        <v>584935.22653184191</v>
      </c>
      <c r="P104" s="200">
        <f t="shared" si="24"/>
        <v>146233.80663296048</v>
      </c>
      <c r="Q104" s="187">
        <f>IFERROR(VLOOKUP(A104,[1]Energiindhold!$A$2:$C$11,3,FALSE),IFERROR(VLOOKUP(A104,[1]Biogasudbytte!$A$2:$B$18,2,FALSE)*[1]Energiindhold!$C$10,0))*O104</f>
        <v>0.33225846199041786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0.41532307748802233</v>
      </c>
      <c r="S104" s="187">
        <f>IFERROR(VLOOKUP(A104,[1]Biogasudbytte!$A$2:$B$18,2,FALSE)*[1]Energiindhold!$C$10,0)*J104*IFERROR(VLOOKUP(A104,Biogasanlæg!$F$3:$G$8,2,FALSE),1)</f>
        <v>8.3064615497604466E-2</v>
      </c>
      <c r="T104" s="188">
        <f t="shared" si="25"/>
        <v>0.33225846199041786</v>
      </c>
      <c r="U104" s="186">
        <f>O104*IFERROR(VLOOKUP(A104,[1]Tørstofindhold!A$2:B$24,2,FALSE),0)</f>
        <v>25013.811788783994</v>
      </c>
      <c r="V104" s="187">
        <f>IF(D104=År1,P104,SUM(O104,P104))*IFERROR(VLOOKUP(A104,[1]Tørstofindhold!A$2:B$24,2,FALSE),0)</f>
        <v>31267.264735979992</v>
      </c>
      <c r="W104" s="187">
        <f>J104*IFERROR(VLOOKUP(A104,[1]Tørstofindhold!A$2:B$24,2,FALSE),0)</f>
        <v>6253.4529471959986</v>
      </c>
      <c r="X104" s="188">
        <f t="shared" si="26"/>
        <v>25013.811788783994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3443369.0962312091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1721684.5481156046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651780.57892947888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1069903.9691861258</v>
      </c>
      <c r="O105" s="190">
        <f t="shared" si="20"/>
        <v>1069903.9691861258</v>
      </c>
      <c r="P105" s="200">
        <f t="shared" si="24"/>
        <v>1721684.5481156046</v>
      </c>
      <c r="Q105" s="187">
        <f>IFERROR(VLOOKUP(A105,[1]Energiindhold!$A$2:$C$11,3,FALSE),IFERROR(VLOOKUP(A105,[1]Biogasudbytte!$A$2:$B$18,2,FALSE)*[1]Energiindhold!$C$10,0))*O105</f>
        <v>2.3045731496269148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6.0130816662679276</v>
      </c>
      <c r="S105" s="187">
        <f>IFERROR(VLOOKUP(A105,[1]Biogasudbytte!$A$2:$B$18,2,FALSE)*[1]Energiindhold!$C$10,0)*J105*IFERROR(VLOOKUP(A105,Biogasanlæg!$F$3:$G$8,2,FALSE),1)</f>
        <v>3.7085085166410123</v>
      </c>
      <c r="T105" s="188">
        <f t="shared" si="25"/>
        <v>2.3045731496269153</v>
      </c>
      <c r="U105" s="186">
        <f>O105*IFERROR(VLOOKUP(A105,[1]Tørstofindhold!A$2:B$24,2,FALSE),0)</f>
        <v>320971.19075583771</v>
      </c>
      <c r="V105" s="187">
        <f>IF(D105=År1,P105,SUM(O105,P105))*IFERROR(VLOOKUP(A105,[1]Tørstofindhold!A$2:B$24,2,FALSE),0)</f>
        <v>837476.55519051908</v>
      </c>
      <c r="W105" s="187">
        <f>J105*IFERROR(VLOOKUP(A105,[1]Tørstofindhold!A$2:B$24,2,FALSE),0)</f>
        <v>516505.36443468137</v>
      </c>
      <c r="X105" s="188">
        <f t="shared" si="26"/>
        <v>320971.19075583771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514990.24271025875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513062.37197918544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1927.8707310733153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10067.108783209876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9060.3979048888887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1006.7108783209873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9060.3979048888887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4.2610145306901954E-3</v>
      </c>
      <c r="S107" s="187">
        <f>IFERROR(VLOOKUP(A107,[1]Biogasudbytte!$A$2:$B$18,2,FALSE)*[1]Energiindhold!$C$10,0)*J107*IFERROR(VLOOKUP(A107,Biogasanlæg!$F$3:$G$8,2,FALSE),1)</f>
        <v>4.2610145306901954E-3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570.80506800800003</v>
      </c>
      <c r="W107" s="187">
        <f>J107*IFERROR(VLOOKUP(A107,[1]Tørstofindhold!A$2:B$24,2,FALSE),0)</f>
        <v>570.80506800800003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131250.27246207089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94579.472835089007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978236.2422912115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978236.2422912115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28377.663005470582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-239601.25734555087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26548852.942320853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12249098.107862087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66036.373634957796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1496297.3937629012</v>
      </c>
      <c r="N112" s="199">
        <f t="shared" si="23"/>
        <v>12737421.067060906</v>
      </c>
      <c r="O112" s="190">
        <f t="shared" si="20"/>
        <v>12737421.067060906</v>
      </c>
      <c r="P112" s="200">
        <f t="shared" si="24"/>
        <v>66036.373634957796</v>
      </c>
      <c r="Q112" s="187">
        <f>IFERROR(VLOOKUP(A112,[1]Energiindhold!$A$2:$C$11,3,FALSE),IFERROR(VLOOKUP(A112,[1]Biogasudbytte!$A$2:$B$18,2,FALSE)*[1]Energiindhold!$C$10,0))*O112</f>
        <v>23.435262585758686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23.556761258700305</v>
      </c>
      <c r="S112" s="187">
        <f>IFERROR(VLOOKUP(A112,[1]Biogasudbytte!$A$2:$B$18,2,FALSE)*[1]Energiindhold!$C$10,0)*J112*IFERROR(VLOOKUP(A112,Biogasanlæg!$F$3:$G$8,2,FALSE),1)</f>
        <v>0.12149867294161798</v>
      </c>
      <c r="T112" s="188">
        <f t="shared" si="25"/>
        <v>23.435262585758686</v>
      </c>
      <c r="U112" s="186">
        <f>O112*IFERROR(VLOOKUP(A112,[1]Tørstofindhold!A$2:B$24,2,FALSE),0)</f>
        <v>3566477.8987770542</v>
      </c>
      <c r="V112" s="187">
        <f>IF(D112=År1,P112,SUM(O112,P112))*IFERROR(VLOOKUP(A112,[1]Tørstofindhold!A$2:B$24,2,FALSE),0)</f>
        <v>3584968.0833948427</v>
      </c>
      <c r="W112" s="187">
        <f>J112*IFERROR(VLOOKUP(A112,[1]Tørstofindhold!A$2:B$24,2,FALSE),0)</f>
        <v>18490.184617788185</v>
      </c>
      <c r="X112" s="188">
        <f t="shared" si="26"/>
        <v>3566477.8987770546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250138.11788783997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250138.11788783997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192327.0774028138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-88345.581280624465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2513887.2010549977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765718.007862392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708255.87157726486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55000.248952219677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984913.07266312151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1039913.3216153412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10.496976915271777</v>
      </c>
      <c r="S115" s="187">
        <f>IFERROR(VLOOKUP(A115,[1]Biogasudbytte!$A$2:$B$18,2,FALSE)*[1]Energiindhold!$C$10,0)*J115*IFERROR(VLOOKUP(A115,Biogasanlæg!$F$3:$G$8,2,FALSE),1)</f>
        <v>0.31710613534398063</v>
      </c>
      <c r="T115" s="188">
        <f t="shared" si="25"/>
        <v>10.179870779927796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883926.32337304007</v>
      </c>
      <c r="W115" s="187">
        <f>J115*IFERROR(VLOOKUP(A115,[1]Tørstofindhold!A$2:B$24,2,FALSE),0)</f>
        <v>46750.211609386723</v>
      </c>
      <c r="X115" s="188">
        <f t="shared" si="26"/>
        <v>837176.11176365335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4823433.985552296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-4823433.985552296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505376.83199167583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505376.89995851181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-6.7966835980769247E-2</v>
      </c>
      <c r="O118" s="190">
        <f t="shared" si="20"/>
        <v>0</v>
      </c>
      <c r="P118" s="200">
        <f t="shared" si="24"/>
        <v>505376.89995851181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1.8613842355396426</v>
      </c>
      <c r="S118" s="187">
        <f>IFERROR(VLOOKUP(A118,[1]Biogasudbytte!$A$2:$B$18,2,FALSE)*[1]Energiindhold!$C$10,0)*J118*IFERROR(VLOOKUP(A118,Biogasanlæg!$F$3:$G$8,2,FALSE),1)</f>
        <v>1.8613842355396426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212258.29798257496</v>
      </c>
      <c r="W118" s="187">
        <f>J118*IFERROR(VLOOKUP(A118,[1]Tørstofindhold!A$2:B$24,2,FALSE),0)</f>
        <v>212258.29798257496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628916.4005833331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628916.4005833331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1559779.6153129078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1431431.8166184712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4900795.1054666163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5145010.1271172157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2883.6913429660071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-554569.26371210534</v>
      </c>
      <c r="O121" s="190">
        <f t="shared" si="20"/>
        <v>0</v>
      </c>
      <c r="P121" s="200">
        <f t="shared" si="24"/>
        <v>2883.6913429660071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9.8762391328705602E-3</v>
      </c>
      <c r="S121" s="187">
        <f>IFERROR(VLOOKUP(A121,[1]Biogasudbytte!$A$2:$B$18,2,FALSE)*[1]Energiindhold!$C$10,0)*J121*IFERROR(VLOOKUP(A121,Biogasanlæg!$F$3:$G$8,2,FALSE),1)</f>
        <v>9.8762391328705602E-3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893.94431631946225</v>
      </c>
      <c r="W121" s="187">
        <f>J121*IFERROR(VLOOKUP(A121,[1]Tørstofindhold!A$2:B$24,2,FALSE),0)</f>
        <v>893.94431631946225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 t="e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 t="e">
        <f t="shared" ca="1" si="23"/>
        <v>#REF!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 t="e">
        <f t="shared" ca="1" si="21"/>
        <v>#REF!</v>
      </c>
      <c r="Z122" s="103" t="e">
        <f t="shared" ca="1" si="22"/>
        <v>#REF!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11415338.024084132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10273804.22167572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1141533.802408413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10273804.22167572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5.2004969589700334</v>
      </c>
      <c r="S123" s="187">
        <f>IFERROR(VLOOKUP(A123,[1]Biogasudbytte!$A$2:$B$18,2,FALSE)*[1]Energiindhold!$C$10,0)*J123*IFERROR(VLOOKUP(A123,Biogasanlæg!$F$3:$G$8,2,FALSE),1)</f>
        <v>5.2004969589700334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780809.12084735476</v>
      </c>
      <c r="W123" s="187">
        <f>J123*IFERROR(VLOOKUP(A123,[1]Tørstofindhold!A$2:B$24,2,FALSE),0)</f>
        <v>780809.12084735476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1430668.4261667002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1510478.9155088854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-79810.489342185203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5640663.1541694049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4993288.3003467992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252182.2278297123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395192.62599289324</v>
      </c>
      <c r="O125" s="190">
        <f t="shared" si="20"/>
        <v>395192.62599289324</v>
      </c>
      <c r="P125" s="200">
        <f t="shared" si="24"/>
        <v>252182.2278297123</v>
      </c>
      <c r="Q125" s="187">
        <f>IFERROR(VLOOKUP(A125,[1]Energiindhold!$A$2:$C$11,3,FALSE),IFERROR(VLOOKUP(A125,[1]Biogasudbytte!$A$2:$B$18,2,FALSE)*[1]Energiindhold!$C$10,0))*O125</f>
        <v>1.4187415273144868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2.3240757252231541</v>
      </c>
      <c r="S125" s="187">
        <f>IFERROR(VLOOKUP(A125,[1]Biogasudbytte!$A$2:$B$18,2,FALSE)*[1]Energiindhold!$C$10,0)*J125*IFERROR(VLOOKUP(A125,Biogasanlæg!$F$3:$G$8,2,FALSE),1)</f>
        <v>0.9053341979086672</v>
      </c>
      <c r="T125" s="188">
        <f t="shared" si="25"/>
        <v>1.418741527314487</v>
      </c>
      <c r="U125" s="186">
        <f>O125*IFERROR(VLOOKUP(A125,[1]Tørstofindhold!A$2:B$24,2,FALSE),0)</f>
        <v>118557.78779786796</v>
      </c>
      <c r="V125" s="187">
        <f>IF(D125=År1,P125,SUM(O125,P125))*IFERROR(VLOOKUP(A125,[1]Tørstofindhold!A$2:B$24,2,FALSE),0)</f>
        <v>194212.45614678165</v>
      </c>
      <c r="W125" s="187">
        <f>J125*IFERROR(VLOOKUP(A125,[1]Tørstofindhold!A$2:B$24,2,FALSE),0)</f>
        <v>75654.668348913692</v>
      </c>
      <c r="X125" s="188">
        <f t="shared" si="26"/>
        <v>118557.78779786796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2760447.5608356618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2269623.0119822118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84803.280376262541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22434.712702987963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1379975.3828292931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1379975.3828292931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130798.88136292373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130798.88136292373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130798.88136292373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2.406699417077796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2.406699417077796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54281.535765613349</v>
      </c>
      <c r="W130" s="187">
        <f>J130*IFERROR(VLOOKUP(A130,[1]Tørstofindhold!A$2:B$24,2,FALSE),0)</f>
        <v>0</v>
      </c>
      <c r="X130" s="188">
        <f t="shared" si="26"/>
        <v>54281.535765613349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4298580.4994896017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4298580.4994896017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365281.50726983073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365281.50726983073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182640.75363491537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209898.8547485258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-27258.101113610435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116890.08232634584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116890.08232634584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116890.08232634584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4.0911528814221043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4.0911528814221043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1766884.9195914473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868637.91677766922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21696.433352533084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876550.56946124509</v>
      </c>
      <c r="O137" s="190">
        <f t="shared" si="39"/>
        <v>876550.56946124509</v>
      </c>
      <c r="P137" s="200">
        <f t="shared" si="24"/>
        <v>21696.433352533084</v>
      </c>
      <c r="Q137" s="187">
        <f>IFERROR(VLOOKUP(A137,[1]Energiindhold!$A$2:$C$11,3,FALSE),IFERROR(VLOOKUP(A137,[1]Biogasudbytte!$A$2:$B$18,2,FALSE)*[1]Energiindhold!$C$10,0))*O137</f>
        <v>2.3789933075405978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2.4378782955167067</v>
      </c>
      <c r="S137" s="187">
        <f>IFERROR(VLOOKUP(A137,[1]Biogasudbytte!$A$2:$B$18,2,FALSE)*[1]Energiindhold!$C$10,0)*J137*IFERROR(VLOOKUP(A137,Biogasanlæg!$F$3:$G$8,2,FALSE),1)</f>
        <v>5.8884987976108895E-2</v>
      </c>
      <c r="T137" s="188">
        <f t="shared" si="25"/>
        <v>2.3789933075405978</v>
      </c>
      <c r="U137" s="186">
        <f>O137*IFERROR(VLOOKUP(A137,[1]Tørstofindhold!A$2:B$24,2,FALSE),0)</f>
        <v>175310.11389224904</v>
      </c>
      <c r="V137" s="187">
        <f>IF(D137=År1,P137,SUM(O137,P137))*IFERROR(VLOOKUP(A137,[1]Tørstofindhold!A$2:B$24,2,FALSE),0)</f>
        <v>179649.40056275565</v>
      </c>
      <c r="W137" s="187">
        <f>J137*IFERROR(VLOOKUP(A137,[1]Tørstofindhold!A$2:B$24,2,FALSE),0)</f>
        <v>4339.2866705066172</v>
      </c>
      <c r="X137" s="188">
        <f t="shared" si="26"/>
        <v>175310.11389224904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156004.57287289423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156004.57287289423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106981.75527690048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38482.787367359997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68498.967909540486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4109798.0611489196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1558636.1641980347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2551161.8969508847</v>
      </c>
      <c r="O140" s="190">
        <f t="shared" si="39"/>
        <v>2551161.8969508847</v>
      </c>
      <c r="P140" s="200">
        <f t="shared" si="24"/>
        <v>1558636.1641980347</v>
      </c>
      <c r="Q140" s="187">
        <f>IFERROR(VLOOKUP(A140,[1]Energiindhold!$A$2:$C$11,3,FALSE),IFERROR(VLOOKUP(A140,[1]Biogasudbytte!$A$2:$B$18,2,FALSE)*[1]Energiindhold!$C$10,0))*O140</f>
        <v>1.2730552981974612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2.0508303304939224</v>
      </c>
      <c r="S140" s="187">
        <f>IFERROR(VLOOKUP(A140,[1]Biogasudbytte!$A$2:$B$18,2,FALSE)*[1]Energiindhold!$C$10,0)*J140*IFERROR(VLOOKUP(A140,Biogasanlæg!$F$3:$G$8,2,FALSE),1)</f>
        <v>0.77777503229646139</v>
      </c>
      <c r="T140" s="188">
        <f t="shared" si="25"/>
        <v>1.273055298197461</v>
      </c>
      <c r="U140" s="186">
        <f>O140*IFERROR(VLOOKUP(A140,[1]Tørstofindhold!A$2:B$24,2,FALSE),0)</f>
        <v>153069.71381705307</v>
      </c>
      <c r="V140" s="187">
        <f>IF(D140=År1,P140,SUM(O140,P140))*IFERROR(VLOOKUP(A140,[1]Tørstofindhold!A$2:B$24,2,FALSE),0)</f>
        <v>246587.88366893513</v>
      </c>
      <c r="W140" s="187">
        <f>J140*IFERROR(VLOOKUP(A140,[1]Tørstofindhold!A$2:B$24,2,FALSE),0)</f>
        <v>93518.169851882078</v>
      </c>
      <c r="X140" s="188">
        <f t="shared" si="26"/>
        <v>153069.71381705307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11013379.49627923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9912041.5466513075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1101337.9496279228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9912041.5466513075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4.2701074982973841</v>
      </c>
      <c r="S141" s="187">
        <f>IFERROR(VLOOKUP(A141,[1]Biogasudbytte!$A$2:$B$18,2,FALSE)*[1]Energiindhold!$C$10,0)*J141*IFERROR(VLOOKUP(A141,Biogasanlæg!$F$3:$G$8,2,FALSE),1)</f>
        <v>4.2701074982973841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495602.07733256539</v>
      </c>
      <c r="W141" s="187">
        <f>J141*IFERROR(VLOOKUP(A141,[1]Tørstofindhold!A$2:B$24,2,FALSE),0)</f>
        <v>495602.07733256539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1138689.3493672458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1012062.2574245369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1399693.5119787999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 t="e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 t="e">
        <f t="shared" ca="1" si="23"/>
        <v>#REF!</v>
      </c>
      <c r="O145" s="190" t="e">
        <f t="shared" ca="1" si="39"/>
        <v>#REF!</v>
      </c>
      <c r="P145" s="200" t="e">
        <f t="shared" ca="1" si="24"/>
        <v>#REF!</v>
      </c>
      <c r="Q145" s="187" t="e">
        <f ca="1">IFERROR(VLOOKUP(A145,[1]Energiindhold!$A$2:$C$11,3,FALSE),IFERROR(VLOOKUP(A145,[1]Biogasudbytte!$A$2:$B$18,2,FALSE)*[1]Energiindhold!$C$10,0))*O145</f>
        <v>#REF!</v>
      </c>
      <c r="R145" s="187" t="e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7">
        <f>IFERROR(VLOOKUP(A145,[1]Biogasudbytte!$A$2:$B$18,2,FALSE)*[1]Energiindhold!$C$10,0)*J145*IFERROR(VLOOKUP(A145,Biogasanlæg!$F$3:$G$8,2,FALSE),1)</f>
        <v>0</v>
      </c>
      <c r="T145" s="188" t="e">
        <f t="shared" ca="1" si="25"/>
        <v>#REF!</v>
      </c>
      <c r="U145" s="186" t="e">
        <f ca="1">O145*IFERROR(VLOOKUP(A145,[1]Tørstofindhold!A$2:B$24,2,FALSE),0)</f>
        <v>#REF!</v>
      </c>
      <c r="V145" s="187" t="e">
        <f ca="1">IF(D145=År1,P145,SUM(O145,P145))*IFERROR(VLOOKUP(A145,[1]Tørstofindhold!A$2:B$24,2,FALSE),0)</f>
        <v>#REF!</v>
      </c>
      <c r="W145" s="187">
        <f>J145*IFERROR(VLOOKUP(A145,[1]Tørstofindhold!A$2:B$24,2,FALSE),0)</f>
        <v>0</v>
      </c>
      <c r="X145" s="188" t="e">
        <f t="shared" ca="1" si="26"/>
        <v>#REF!</v>
      </c>
      <c r="Y145" s="168" t="e">
        <f t="shared" ca="1" si="43"/>
        <v>#REF!</v>
      </c>
      <c r="Z145" s="103" t="e">
        <f t="shared" ca="1" si="44"/>
        <v>#REF!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 t="e">
        <f ca="1"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199" t="e">
        <f t="shared" ca="1" si="23"/>
        <v>#REF!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 t="e">
        <f t="shared" ca="1" si="43"/>
        <v>#REF!</v>
      </c>
      <c r="Z146" s="103" t="e">
        <f t="shared" ca="1" si="44"/>
        <v>#REF!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 t="e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 t="e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4" t="e">
        <f ca="1"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199" t="e">
        <f t="shared" ca="1" si="23"/>
        <v>#REF!</v>
      </c>
      <c r="O149" s="190" t="e">
        <f t="shared" ca="1" si="39"/>
        <v>#REF!</v>
      </c>
      <c r="P149" s="200" t="e">
        <f t="shared" ca="1" si="24"/>
        <v>#REF!</v>
      </c>
      <c r="Q149" s="187" t="e">
        <f ca="1">IFERROR(VLOOKUP(A149,[1]Energiindhold!$A$2:$C$11,3,FALSE),IFERROR(VLOOKUP(A149,[1]Biogasudbytte!$A$2:$B$18,2,FALSE)*[1]Energiindhold!$C$10,0))*O149</f>
        <v>#REF!</v>
      </c>
      <c r="R149" s="187" t="e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7" t="e">
        <f ca="1">IFERROR(VLOOKUP(A149,[1]Biogasudbytte!$A$2:$B$18,2,FALSE)*[1]Energiindhold!$C$10,0)*J149*IFERROR(VLOOKUP(A149,Biogasanlæg!$F$3:$G$8,2,FALSE),1)</f>
        <v>#REF!</v>
      </c>
      <c r="T149" s="188" t="e">
        <f t="shared" ca="1" si="25"/>
        <v>#REF!</v>
      </c>
      <c r="U149" s="186" t="e">
        <f ca="1">O149*IFERROR(VLOOKUP(A149,[1]Tørstofindhold!A$2:B$24,2,FALSE),0)</f>
        <v>#REF!</v>
      </c>
      <c r="V149" s="187" t="e">
        <f ca="1">IF(D149=År1,P149,SUM(O149,P149))*IFERROR(VLOOKUP(A149,[1]Tørstofindhold!A$2:B$24,2,FALSE),0)</f>
        <v>#REF!</v>
      </c>
      <c r="W149" s="187" t="e">
        <f ca="1">J149*IFERROR(VLOOKUP(A149,[1]Tørstofindhold!A$2:B$24,2,FALSE),0)</f>
        <v>#REF!</v>
      </c>
      <c r="X149" s="188" t="e">
        <f t="shared" ca="1" si="26"/>
        <v>#REF!</v>
      </c>
      <c r="Y149" s="168" t="e">
        <f t="shared" ca="1" si="43"/>
        <v>#REF!</v>
      </c>
      <c r="Z149" s="103" t="e">
        <f t="shared" ca="1" si="44"/>
        <v>#REF!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78969506.49395892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78969506.49395892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78969506.49395892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 t="e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 t="e">
        <f t="shared" ca="1" si="48"/>
        <v>#REF!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 t="e">
        <f t="shared" ca="1" si="43"/>
        <v>#REF!</v>
      </c>
      <c r="Z151" s="103" t="e">
        <f t="shared" ca="1" si="44"/>
        <v>#REF!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 t="e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 t="e">
        <f t="shared" ca="1" si="48"/>
        <v>#REF!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 t="e">
        <f t="shared" ca="1" si="43"/>
        <v>#REF!</v>
      </c>
      <c r="Z170" s="103" t="e">
        <f t="shared" ca="1" si="44"/>
        <v>#REF!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478572.02297745162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 t="e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 t="e">
        <f t="shared" ca="1" si="48"/>
        <v>#REF!</v>
      </c>
      <c r="O193" s="190" t="e">
        <f t="shared" ca="1" si="39"/>
        <v>#REF!</v>
      </c>
      <c r="P193" s="200" t="e">
        <f t="shared" ca="1" si="49"/>
        <v>#REF!</v>
      </c>
      <c r="Q193" s="187" t="e">
        <f ca="1">IFERROR(VLOOKUP(A193,[1]Energiindhold!$A$2:$C$11,3,FALSE),IFERROR(VLOOKUP(A193,[1]Biogasudbytte!$A$2:$B$18,2,FALSE)*[1]Energiindhold!$C$10,0))*O193</f>
        <v>#REF!</v>
      </c>
      <c r="R193" s="187" t="e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7">
        <f>IFERROR(VLOOKUP(A193,[1]Biogasudbytte!$A$2:$B$18,2,FALSE)*[1]Energiindhold!$C$10,0)*J193*IFERROR(VLOOKUP(A193,Biogasanlæg!$F$3:$G$8,2,FALSE),1)</f>
        <v>0</v>
      </c>
      <c r="T193" s="188" t="e">
        <f t="shared" ca="1" si="50"/>
        <v>#REF!</v>
      </c>
      <c r="U193" s="186" t="e">
        <f ca="1">O193*IFERROR(VLOOKUP(A193,[1]Tørstofindhold!A$2:B$24,2,FALSE),0)</f>
        <v>#REF!</v>
      </c>
      <c r="V193" s="187" t="e">
        <f ca="1">IF(D193=År1,P193,SUM(O193,P193))*IFERROR(VLOOKUP(A193,[1]Tørstofindhold!A$2:B$24,2,FALSE),0)</f>
        <v>#REF!</v>
      </c>
      <c r="W193" s="187">
        <f>J193*IFERROR(VLOOKUP(A193,[1]Tørstofindhold!A$2:B$24,2,FALSE),0)</f>
        <v>0</v>
      </c>
      <c r="X193" s="188" t="e">
        <f t="shared" ca="1" si="51"/>
        <v>#REF!</v>
      </c>
      <c r="Y193" s="168" t="e">
        <f t="shared" ca="1" si="43"/>
        <v>#REF!</v>
      </c>
      <c r="Z193" s="103" t="e">
        <f t="shared" ca="1" si="44"/>
        <v>#REF!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 t="e">
        <f ca="1"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199" t="e">
        <f t="shared" ca="1" si="48"/>
        <v>#REF!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 t="e">
        <f t="shared" ca="1" si="43"/>
        <v>#REF!</v>
      </c>
      <c r="Z194" s="103" t="e">
        <f t="shared" ca="1" si="44"/>
        <v>#REF!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17058.272612864344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-11151.067511764195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63812.089455455738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7493.8897181076927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56318.199737348048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 t="e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 t="e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4" t="e">
        <f ca="1"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199" t="e">
        <f t="shared" ca="1" si="48"/>
        <v>#REF!</v>
      </c>
      <c r="O197" s="190" t="e">
        <f t="shared" ca="1" si="59"/>
        <v>#REF!</v>
      </c>
      <c r="P197" s="200" t="e">
        <f t="shared" ca="1" si="49"/>
        <v>#REF!</v>
      </c>
      <c r="Q197" s="187" t="e">
        <f ca="1">IFERROR(VLOOKUP(A197,[1]Energiindhold!$A$2:$C$11,3,FALSE),IFERROR(VLOOKUP(A197,[1]Biogasudbytte!$A$2:$B$18,2,FALSE)*[1]Energiindhold!$C$10,0))*O197</f>
        <v>#REF!</v>
      </c>
      <c r="R197" s="187" t="e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7" t="e">
        <f ca="1">IFERROR(VLOOKUP(A197,[1]Biogasudbytte!$A$2:$B$18,2,FALSE)*[1]Energiindhold!$C$10,0)*J197*IFERROR(VLOOKUP(A197,Biogasanlæg!$F$3:$G$8,2,FALSE),1)</f>
        <v>#REF!</v>
      </c>
      <c r="T197" s="188" t="e">
        <f t="shared" ca="1" si="50"/>
        <v>#REF!</v>
      </c>
      <c r="U197" s="186" t="e">
        <f ca="1">O197*IFERROR(VLOOKUP(A197,[1]Tørstofindhold!A$2:B$24,2,FALSE),0)</f>
        <v>#REF!</v>
      </c>
      <c r="V197" s="187" t="e">
        <f ca="1">IF(D197=År1,P197,SUM(O197,P197))*IFERROR(VLOOKUP(A197,[1]Tørstofindhold!A$2:B$24,2,FALSE),0)</f>
        <v>#REF!</v>
      </c>
      <c r="W197" s="187" t="e">
        <f ca="1">J197*IFERROR(VLOOKUP(A197,[1]Tørstofindhold!A$2:B$24,2,FALSE),0)</f>
        <v>#REF!</v>
      </c>
      <c r="X197" s="188" t="e">
        <f t="shared" ca="1" si="51"/>
        <v>#REF!</v>
      </c>
      <c r="Y197" s="168" t="e">
        <f t="shared" ca="1" si="60"/>
        <v>#REF!</v>
      </c>
      <c r="Z197" s="103" t="e">
        <f t="shared" ca="1" si="61"/>
        <v>#REF!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107874643.96777955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107874643.96777955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107874643.96777955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 t="e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 t="e">
        <f t="shared" ca="1" si="48"/>
        <v>#REF!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 t="e">
        <f t="shared" ca="1" si="60"/>
        <v>#REF!</v>
      </c>
      <c r="Z199" s="103" t="e">
        <f t="shared" ca="1" si="61"/>
        <v>#REF!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75937.674646091647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15187.534929218331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60750.139716873317</v>
      </c>
      <c r="O200" s="190">
        <f t="shared" si="59"/>
        <v>60750.139716873317</v>
      </c>
      <c r="P200" s="200">
        <f t="shared" si="49"/>
        <v>15187.534929218331</v>
      </c>
      <c r="Q200" s="187">
        <f>IFERROR(VLOOKUP(A200,[1]Energiindhold!$A$2:$C$11,3,FALSE),IFERROR(VLOOKUP(A200,[1]Biogasudbytte!$A$2:$B$18,2,FALSE)*[1]Energiindhold!$C$10,0))*O200</f>
        <v>3.450766353688315E-2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4.3134579421103936E-2</v>
      </c>
      <c r="S200" s="187">
        <f>IFERROR(VLOOKUP(A200,[1]Biogasudbytte!$A$2:$B$18,2,FALSE)*[1]Energiindhold!$C$10,0)*J200*IFERROR(VLOOKUP(A200,Biogasanlæg!$F$3:$G$8,2,FALSE),1)</f>
        <v>8.6269158842207892E-3</v>
      </c>
      <c r="T200" s="188">
        <f t="shared" si="50"/>
        <v>3.4507663536883143E-2</v>
      </c>
      <c r="U200" s="186">
        <f>O200*IFERROR(VLOOKUP(A200,[1]Tørstofindhold!A$2:B$24,2,FALSE),0)</f>
        <v>2597.8817689439998</v>
      </c>
      <c r="V200" s="187">
        <f>IF(D200=År1,P200,SUM(O200,P200))*IFERROR(VLOOKUP(A200,[1]Tørstofindhold!A$2:B$24,2,FALSE),0)</f>
        <v>3247.3522111799994</v>
      </c>
      <c r="W200" s="187">
        <f>J200*IFERROR(VLOOKUP(A200,[1]Tørstofindhold!A$2:B$24,2,FALSE),0)</f>
        <v>649.47044223599994</v>
      </c>
      <c r="X200" s="188">
        <f t="shared" si="51"/>
        <v>2597.8817689439993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394046.35552146425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197023.17776073213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74587.345866562871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122435.83189416927</v>
      </c>
      <c r="O201" s="190">
        <f t="shared" si="59"/>
        <v>122435.83189416927</v>
      </c>
      <c r="P201" s="200">
        <f t="shared" si="49"/>
        <v>197023.17776073213</v>
      </c>
      <c r="Q201" s="187">
        <f>IFERROR(VLOOKUP(A201,[1]Energiindhold!$A$2:$C$11,3,FALSE),IFERROR(VLOOKUP(A201,[1]Biogasudbytte!$A$2:$B$18,2,FALSE)*[1]Energiindhold!$C$10,0))*O201</f>
        <v>0.26372678190004062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0.68811470679665765</v>
      </c>
      <c r="S201" s="187">
        <f>IFERROR(VLOOKUP(A201,[1]Biogasudbytte!$A$2:$B$18,2,FALSE)*[1]Energiindhold!$C$10,0)*J201*IFERROR(VLOOKUP(A201,Biogasanlæg!$F$3:$G$8,2,FALSE),1)</f>
        <v>0.42438792489661703</v>
      </c>
      <c r="T201" s="188">
        <f t="shared" si="50"/>
        <v>0.26372678190004062</v>
      </c>
      <c r="U201" s="186">
        <f>O201*IFERROR(VLOOKUP(A201,[1]Tørstofindhold!A$2:B$24,2,FALSE),0)</f>
        <v>36730.74956825078</v>
      </c>
      <c r="V201" s="187">
        <f>IF(D201=År1,P201,SUM(O201,P201))*IFERROR(VLOOKUP(A201,[1]Tørstofindhold!A$2:B$24,2,FALSE),0)</f>
        <v>95837.702896470422</v>
      </c>
      <c r="W201" s="187">
        <f>J201*IFERROR(VLOOKUP(A201,[1]Tørstofindhold!A$2:B$24,2,FALSE),0)</f>
        <v>59106.953328219635</v>
      </c>
      <c r="X201" s="188">
        <f t="shared" si="51"/>
        <v>36730.749568250787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53485.801125317645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52478.219314479633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1007.5818108380117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743.56732399226598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669.21059159303945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74.356732399226601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669.21059159303945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3.1472304912029051E-4</v>
      </c>
      <c r="S203" s="187">
        <f>IFERROR(VLOOKUP(A203,[1]Biogasudbytte!$A$2:$B$18,2,FALSE)*[1]Energiindhold!$C$10,0)*J203*IFERROR(VLOOKUP(A203,Biogasanlæg!$F$3:$G$8,2,FALSE),1)</f>
        <v>3.1472304912029051E-4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42.160267270361487</v>
      </c>
      <c r="W203" s="187">
        <f>J203*IFERROR(VLOOKUP(A203,[1]Tørstofindhold!A$2:B$24,2,FALSE),0)</f>
        <v>42.160267270361487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13977.105965819914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-16583.012502527672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322357.88952697685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322357.88952697685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9322.3305837736352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-214001.61206953565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7797808.2646085992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1503468.3313748275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19146.607955280237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155402.29346084929</v>
      </c>
      <c r="N208" s="199">
        <f t="shared" si="48"/>
        <v>6119791.031817642</v>
      </c>
      <c r="O208" s="190">
        <f t="shared" si="59"/>
        <v>6119791.031817642</v>
      </c>
      <c r="P208" s="200">
        <f t="shared" si="49"/>
        <v>19146.607955280237</v>
      </c>
      <c r="Q208" s="187">
        <f>IFERROR(VLOOKUP(A208,[1]Energiindhold!$A$2:$C$11,3,FALSE),IFERROR(VLOOKUP(A208,[1]Biogasudbytte!$A$2:$B$18,2,FALSE)*[1]Energiindhold!$C$10,0))*O208</f>
        <v>11.259650524665485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11.294877889977206</v>
      </c>
      <c r="S208" s="187">
        <f>IFERROR(VLOOKUP(A208,[1]Biogasudbytte!$A$2:$B$18,2,FALSE)*[1]Energiindhold!$C$10,0)*J208*IFERROR(VLOOKUP(A208,Biogasanlæg!$F$3:$G$8,2,FALSE),1)</f>
        <v>3.5227365311721229E-2</v>
      </c>
      <c r="T208" s="188">
        <f t="shared" si="50"/>
        <v>11.259650524665485</v>
      </c>
      <c r="U208" s="186">
        <f>O208*IFERROR(VLOOKUP(A208,[1]Tørstofindhold!A$2:B$24,2,FALSE),0)</f>
        <v>1713541.48890894</v>
      </c>
      <c r="V208" s="187">
        <f>IF(D208=År1,P208,SUM(O208,P208))*IFERROR(VLOOKUP(A208,[1]Tørstofindhold!A$2:B$24,2,FALSE),0)</f>
        <v>1718902.5391364186</v>
      </c>
      <c r="W208" s="187">
        <f>J208*IFERROR(VLOOKUP(A208,[1]Tørstofindhold!A$2:B$24,2,FALSE),0)</f>
        <v>5361.0502274784667</v>
      </c>
      <c r="X208" s="188">
        <f t="shared" si="51"/>
        <v>1713541.4889089402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25978.817689439995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25978.817689439995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63693.311018631553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-170209.13418141342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862018.45968881075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93985.105307108941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102652.59374582161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19940.457963924982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645440.30267195497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665380.76063587994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6.7861134798989236</v>
      </c>
      <c r="S211" s="187">
        <f>IFERROR(VLOOKUP(A211,[1]Biogasudbytte!$A$2:$B$18,2,FALSE)*[1]Energiindhold!$C$10,0)*J211*IFERROR(VLOOKUP(A211,Biogasanlæg!$F$3:$G$8,2,FALSE),1)</f>
        <v>0.11496750800932805</v>
      </c>
      <c r="T211" s="188">
        <f t="shared" si="50"/>
        <v>6.6711459718895956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565573.6465404979</v>
      </c>
      <c r="W211" s="187">
        <f>J211*IFERROR(VLOOKUP(A211,[1]Tørstofindhold!A$2:B$24,2,FALSE),0)</f>
        <v>16949.389269336236</v>
      </c>
      <c r="X211" s="188">
        <f t="shared" si="51"/>
        <v>548624.25727116165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592033.81195063831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-592033.81195063831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202446.55993953047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202446.64290192959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-8.2962399115785956E-2</v>
      </c>
      <c r="O214" s="190">
        <f t="shared" si="59"/>
        <v>0</v>
      </c>
      <c r="P214" s="200">
        <f t="shared" si="49"/>
        <v>202446.64290192959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0.74564347849399248</v>
      </c>
      <c r="S214" s="187">
        <f>IFERROR(VLOOKUP(A214,[1]Biogasudbytte!$A$2:$B$18,2,FALSE)*[1]Energiindhold!$C$10,0)*J214*IFERROR(VLOOKUP(A214,Biogasanlæg!$F$3:$G$8,2,FALSE),1)</f>
        <v>0.74564347849399248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85027.590018810428</v>
      </c>
      <c r="W214" s="187">
        <f>J214*IFERROR(VLOOKUP(A214,[1]Tørstofindhold!A$2:B$24,2,FALSE),0)</f>
        <v>85027.590018810428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203140.11473090298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203140.11473090298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495905.68810885074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388945.27346963418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1555948.945503107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649547.41976894345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877.2149514614091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649289.47131732618</v>
      </c>
      <c r="O217" s="190">
        <f t="shared" si="59"/>
        <v>217857.98383709742</v>
      </c>
      <c r="P217" s="200">
        <f t="shared" si="63"/>
        <v>877.2149514614091</v>
      </c>
      <c r="Q217" s="187">
        <f>IFERROR(VLOOKUP(A217,[1]Energiindhold!$A$2:$C$11,3,FALSE),IFERROR(VLOOKUP(A217,[1]Biogasudbytte!$A$2:$B$18,2,FALSE)*[1]Energiindhold!$C$10,0))*O217</f>
        <v>0.74613309452432164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0.74913743292298374</v>
      </c>
      <c r="S217" s="187">
        <f>IFERROR(VLOOKUP(A217,[1]Biogasudbytte!$A$2:$B$18,2,FALSE)*[1]Energiindhold!$C$10,0)*J217*IFERROR(VLOOKUP(A217,Biogasanlæg!$F$3:$G$8,2,FALSE),1)</f>
        <v>3.004338398662122E-3</v>
      </c>
      <c r="T217" s="188">
        <f t="shared" si="64"/>
        <v>0.74613309452432164</v>
      </c>
      <c r="U217" s="186">
        <f>O217*IFERROR(VLOOKUP(A217,[1]Tørstofindhold!A$2:B$24,2,FALSE),0)</f>
        <v>67535.974989500202</v>
      </c>
      <c r="V217" s="187">
        <f>IF(D217=År1,P217,SUM(O217,P217))*IFERROR(VLOOKUP(A217,[1]Tørstofindhold!A$2:B$24,2,FALSE),0)</f>
        <v>67807.911624453234</v>
      </c>
      <c r="W217" s="187">
        <f>J217*IFERROR(VLOOKUP(A217,[1]Tørstofindhold!A$2:B$24,2,FALSE),0)</f>
        <v>271.93663495303684</v>
      </c>
      <c r="X217" s="188">
        <f t="shared" si="65"/>
        <v>67535.974989500202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 t="e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 t="e">
        <f t="shared" ca="1" si="62"/>
        <v>#REF!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 t="e">
        <f t="shared" ca="1" si="60"/>
        <v>#REF!</v>
      </c>
      <c r="Z218" s="103" t="e">
        <f t="shared" ca="1" si="61"/>
        <v>#REF!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889393.11408765602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800453.80267889041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88939.311408765585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800453.80267889041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0.40518171037802758</v>
      </c>
      <c r="S219" s="187">
        <f>IFERROR(VLOOKUP(A219,[1]Biogasudbytte!$A$2:$B$18,2,FALSE)*[1]Energiindhold!$C$10,0)*J219*IFERROR(VLOOKUP(A219,Biogasanlæg!$F$3:$G$8,2,FALSE),1)</f>
        <v>0.40518171037802758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60834.489003595671</v>
      </c>
      <c r="W219" s="187">
        <f>J219*IFERROR(VLOOKUP(A219,[1]Tørstofindhold!A$2:B$24,2,FALSE),0)</f>
        <v>60834.489003595671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111157.2964449961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-74240.615685317243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1709464.6903672938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612881.92509269877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75693.817166630659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1020888.9481079644</v>
      </c>
      <c r="O221" s="190">
        <f t="shared" si="59"/>
        <v>1020888.9481079644</v>
      </c>
      <c r="P221" s="200">
        <f t="shared" si="63"/>
        <v>75693.817166630659</v>
      </c>
      <c r="Q221" s="187">
        <f>IFERROR(VLOOKUP(A221,[1]Energiindhold!$A$2:$C$11,3,FALSE),IFERROR(VLOOKUP(A221,[1]Biogasudbytte!$A$2:$B$18,2,FALSE)*[1]Energiindhold!$C$10,0))*O221</f>
        <v>3.6649913237075924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3.9367321273357962</v>
      </c>
      <c r="S221" s="187">
        <f>IFERROR(VLOOKUP(A221,[1]Biogasudbytte!$A$2:$B$18,2,FALSE)*[1]Energiindhold!$C$10,0)*J221*IFERROR(VLOOKUP(A221,Biogasanlæg!$F$3:$G$8,2,FALSE),1)</f>
        <v>0.27174080362820408</v>
      </c>
      <c r="T221" s="188">
        <f t="shared" si="64"/>
        <v>3.664991323707592</v>
      </c>
      <c r="U221" s="186">
        <f>O221*IFERROR(VLOOKUP(A221,[1]Tørstofindhold!A$2:B$24,2,FALSE),0)</f>
        <v>306266.68443238927</v>
      </c>
      <c r="V221" s="187">
        <f>IF(D221=År1,P221,SUM(O221,P221))*IFERROR(VLOOKUP(A221,[1]Tørstofindhold!A$2:B$24,2,FALSE),0)</f>
        <v>328974.8295823785</v>
      </c>
      <c r="W221" s="187">
        <f>J221*IFERROR(VLOOKUP(A221,[1]Tørstofindhold!A$2:B$24,2,FALSE),0)</f>
        <v>22708.145149989195</v>
      </c>
      <c r="X221" s="188">
        <f t="shared" si="65"/>
        <v>306266.68443238933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214475.89268662789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-194559.53912048598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7090.8017917209545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-44884.907387907122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447021.00940158637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447021.00940158637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39619.171284232172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39619.171284232172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39619.171284232172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0.72899275162987187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0.72899275162987187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16441.956082956352</v>
      </c>
      <c r="W226" s="187">
        <f>J226*IFERROR(VLOOKUP(A226,[1]Tørstofindhold!A$2:B$24,2,FALSE),0)</f>
        <v>0</v>
      </c>
      <c r="X226" s="188">
        <f t="shared" si="65"/>
        <v>16441.956082956352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333982.75808371691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333982.75808371691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119938.95898177236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119938.95898177236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59969.47949088618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25763.225841394855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34206.253649491322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38380.466874167156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38380.466874167156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38380.466874167156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1.3433163405958504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1.3433163405958504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587314.83163842501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106617.61280762308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6749.1075842859182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473948.111246516</v>
      </c>
      <c r="O233" s="190">
        <f t="shared" si="59"/>
        <v>473948.111246516</v>
      </c>
      <c r="P233" s="200">
        <f t="shared" si="63"/>
        <v>6749.1075842859182</v>
      </c>
      <c r="Q233" s="187">
        <f>IFERROR(VLOOKUP(A233,[1]Energiindhold!$A$2:$C$11,3,FALSE),IFERROR(VLOOKUP(A233,[1]Biogasudbytte!$A$2:$B$18,2,FALSE)*[1]Energiindhold!$C$10,0))*O233</f>
        <v>1.2863141318474942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1.3046314797955496</v>
      </c>
      <c r="S233" s="187">
        <f>IFERROR(VLOOKUP(A233,[1]Biogasudbytte!$A$2:$B$18,2,FALSE)*[1]Energiindhold!$C$10,0)*J233*IFERROR(VLOOKUP(A233,Biogasanlæg!$F$3:$G$8,2,FALSE),1)</f>
        <v>1.8317347948055354E-2</v>
      </c>
      <c r="T233" s="188">
        <f t="shared" si="64"/>
        <v>1.2863141318474942</v>
      </c>
      <c r="U233" s="186">
        <f>O233*IFERROR(VLOOKUP(A233,[1]Tørstofindhold!A$2:B$24,2,FALSE),0)</f>
        <v>94789.622249303211</v>
      </c>
      <c r="V233" s="187">
        <f>IF(D233=År1,P233,SUM(O233,P233))*IFERROR(VLOOKUP(A233,[1]Tørstofindhold!A$2:B$24,2,FALSE),0)</f>
        <v>96139.443766160388</v>
      </c>
      <c r="W233" s="187">
        <f>J233*IFERROR(VLOOKUP(A233,[1]Tørstofindhold!A$2:B$24,2,FALSE),0)</f>
        <v>1349.8215168571837</v>
      </c>
      <c r="X233" s="188">
        <f t="shared" si="65"/>
        <v>94789.622249303211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21322.079657033162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21322.079657033162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17334.62592459012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4723.4213980800005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12611.204526510119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3343749.6322478913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1268113.1830084329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2075636.4492394584</v>
      </c>
      <c r="O236" s="190">
        <f t="shared" si="59"/>
        <v>2075636.4492394584</v>
      </c>
      <c r="P236" s="200">
        <f t="shared" si="63"/>
        <v>1268113.1830084329</v>
      </c>
      <c r="Q236" s="187">
        <f>IFERROR(VLOOKUP(A236,[1]Energiindhold!$A$2:$C$11,3,FALSE),IFERROR(VLOOKUP(A236,[1]Biogasudbytte!$A$2:$B$18,2,FALSE)*[1]Energiindhold!$C$10,0))*O236</f>
        <v>1.0357633445349823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1.6685645039880206</v>
      </c>
      <c r="S236" s="187">
        <f>IFERROR(VLOOKUP(A236,[1]Biogasudbytte!$A$2:$B$18,2,FALSE)*[1]Energiindhold!$C$10,0)*J236*IFERROR(VLOOKUP(A236,Biogasanlæg!$F$3:$G$8,2,FALSE),1)</f>
        <v>0.63280115945303816</v>
      </c>
      <c r="T236" s="188">
        <f t="shared" si="64"/>
        <v>1.0357633445349825</v>
      </c>
      <c r="U236" s="186">
        <f>O236*IFERROR(VLOOKUP(A236,[1]Tørstofindhold!A$2:B$24,2,FALSE),0)</f>
        <v>124538.1869543675</v>
      </c>
      <c r="V236" s="187">
        <f>IF(D236=År1,P236,SUM(O236,P236))*IFERROR(VLOOKUP(A236,[1]Tørstofindhold!A$2:B$24,2,FALSE),0)</f>
        <v>200624.97793487346</v>
      </c>
      <c r="W236" s="187">
        <f>J236*IFERROR(VLOOKUP(A236,[1]Tørstofindhold!A$2:B$24,2,FALSE),0)</f>
        <v>76086.790980505975</v>
      </c>
      <c r="X236" s="188">
        <f t="shared" si="65"/>
        <v>124538.18695436748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2007966.0118097975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1807169.4106288177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200796.60118097966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1807169.4106288177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0.77852858209889486</v>
      </c>
      <c r="S237" s="187">
        <f>IFERROR(VLOOKUP(A237,[1]Biogasudbytte!$A$2:$B$18,2,FALSE)*[1]Energiindhold!$C$10,0)*J237*IFERROR(VLOOKUP(A237,Biogasanlæg!$F$3:$G$8,2,FALSE),1)</f>
        <v>0.77852858209889486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90358.470531440893</v>
      </c>
      <c r="W237" s="187">
        <f>J237*IFERROR(VLOOKUP(A237,[1]Tørstofindhold!A$2:B$24,2,FALSE),0)</f>
        <v>90358.470531440893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189279.53198000713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83753.092130459205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452898.82571529562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 t="e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 t="e">
        <f t="shared" ca="1" si="62"/>
        <v>#REF!</v>
      </c>
      <c r="O241" s="190" t="e">
        <f t="shared" ca="1" si="59"/>
        <v>#REF!</v>
      </c>
      <c r="P241" s="200" t="e">
        <f t="shared" ca="1" si="63"/>
        <v>#REF!</v>
      </c>
      <c r="Q241" s="187" t="e">
        <f ca="1">IFERROR(VLOOKUP(A241,[1]Energiindhold!$A$2:$C$11,3,FALSE),IFERROR(VLOOKUP(A241,[1]Biogasudbytte!$A$2:$B$18,2,FALSE)*[1]Energiindhold!$C$10,0))*O241</f>
        <v>#REF!</v>
      </c>
      <c r="R241" s="187" t="e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7">
        <f>IFERROR(VLOOKUP(A241,[1]Biogasudbytte!$A$2:$B$18,2,FALSE)*[1]Energiindhold!$C$10,0)*J241*IFERROR(VLOOKUP(A241,Biogasanlæg!$F$3:$G$8,2,FALSE),1)</f>
        <v>0</v>
      </c>
      <c r="T241" s="188" t="e">
        <f t="shared" ca="1" si="64"/>
        <v>#REF!</v>
      </c>
      <c r="U241" s="186" t="e">
        <f ca="1">O241*IFERROR(VLOOKUP(A241,[1]Tørstofindhold!A$2:B$24,2,FALSE),0)</f>
        <v>#REF!</v>
      </c>
      <c r="V241" s="187" t="e">
        <f ca="1">IF(D241=År1,P241,SUM(O241,P241))*IFERROR(VLOOKUP(A241,[1]Tørstofindhold!A$2:B$24,2,FALSE),0)</f>
        <v>#REF!</v>
      </c>
      <c r="W241" s="187">
        <f>J241*IFERROR(VLOOKUP(A241,[1]Tørstofindhold!A$2:B$24,2,FALSE),0)</f>
        <v>0</v>
      </c>
      <c r="X241" s="188" t="e">
        <f t="shared" ca="1" si="65"/>
        <v>#REF!</v>
      </c>
      <c r="Y241" s="168" t="e">
        <f t="shared" ca="1" si="60"/>
        <v>#REF!</v>
      </c>
      <c r="Z241" s="103" t="e">
        <f t="shared" ca="1" si="61"/>
        <v>#REF!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 t="e">
        <f ca="1"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199" t="e">
        <f t="shared" ca="1" si="62"/>
        <v>#REF!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 t="e">
        <f t="shared" ca="1" si="60"/>
        <v>#REF!</v>
      </c>
      <c r="Z242" s="103" t="e">
        <f t="shared" ca="1" si="61"/>
        <v>#REF!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14989.208203650858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-14542.793816451096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61474.791050873988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7493.8897181076945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53980.901332766291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 t="e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 t="e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4" t="e">
        <f ca="1"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199" t="e">
        <f t="shared" ca="1" si="62"/>
        <v>#REF!</v>
      </c>
      <c r="O245" s="190" t="e">
        <f t="shared" ca="1" si="59"/>
        <v>#REF!</v>
      </c>
      <c r="P245" s="200" t="e">
        <f t="shared" ca="1" si="63"/>
        <v>#REF!</v>
      </c>
      <c r="Q245" s="187" t="e">
        <f ca="1">IFERROR(VLOOKUP(A245,[1]Energiindhold!$A$2:$C$11,3,FALSE),IFERROR(VLOOKUP(A245,[1]Biogasudbytte!$A$2:$B$18,2,FALSE)*[1]Energiindhold!$C$10,0))*O245</f>
        <v>#REF!</v>
      </c>
      <c r="R245" s="187" t="e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7" t="e">
        <f ca="1">IFERROR(VLOOKUP(A245,[1]Biogasudbytte!$A$2:$B$18,2,FALSE)*[1]Energiindhold!$C$10,0)*J245*IFERROR(VLOOKUP(A245,Biogasanlæg!$F$3:$G$8,2,FALSE),1)</f>
        <v>#REF!</v>
      </c>
      <c r="T245" s="188" t="e">
        <f t="shared" ca="1" si="64"/>
        <v>#REF!</v>
      </c>
      <c r="U245" s="186" t="e">
        <f ca="1">O245*IFERROR(VLOOKUP(A245,[1]Tørstofindhold!A$2:B$24,2,FALSE),0)</f>
        <v>#REF!</v>
      </c>
      <c r="V245" s="187" t="e">
        <f ca="1">IF(D245=År1,P245,SUM(O245,P245))*IFERROR(VLOOKUP(A245,[1]Tørstofindhold!A$2:B$24,2,FALSE),0)</f>
        <v>#REF!</v>
      </c>
      <c r="W245" s="187" t="e">
        <f ca="1">J245*IFERROR(VLOOKUP(A245,[1]Tørstofindhold!A$2:B$24,2,FALSE),0)</f>
        <v>#REF!</v>
      </c>
      <c r="X245" s="188" t="e">
        <f t="shared" ca="1" si="65"/>
        <v>#REF!</v>
      </c>
      <c r="Y245" s="168" t="e">
        <f t="shared" ca="1" si="60"/>
        <v>#REF!</v>
      </c>
      <c r="Z245" s="103" t="e">
        <f t="shared" ca="1" si="61"/>
        <v>#REF!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106196636.02804175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106196636.02804175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106196636.02804175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 t="e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 t="e">
        <f t="shared" ca="1" si="62"/>
        <v>#REF!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 t="e">
        <f t="shared" ca="1" si="60"/>
        <v>#REF!</v>
      </c>
      <c r="Z247" s="103" t="e">
        <f t="shared" ca="1" si="61"/>
        <v>#REF!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89744.524581744685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17948.904916348936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71795.619665395745</v>
      </c>
      <c r="O248" s="190">
        <f t="shared" si="59"/>
        <v>71795.619665395745</v>
      </c>
      <c r="P248" s="200">
        <f t="shared" si="63"/>
        <v>17948.904916348936</v>
      </c>
      <c r="Q248" s="187">
        <f>IFERROR(VLOOKUP(A248,[1]Energiindhold!$A$2:$C$11,3,FALSE),IFERROR(VLOOKUP(A248,[1]Biogasudbytte!$A$2:$B$18,2,FALSE)*[1]Energiindhold!$C$10,0))*O248</f>
        <v>4.0781784179952818E-2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5.0977230224941023E-2</v>
      </c>
      <c r="S248" s="187">
        <f>IFERROR(VLOOKUP(A248,[1]Biogasudbytte!$A$2:$B$18,2,FALSE)*[1]Energiindhold!$C$10,0)*J248*IFERROR(VLOOKUP(A248,Biogasanlæg!$F$3:$G$8,2,FALSE),1)</f>
        <v>1.0195446044988205E-2</v>
      </c>
      <c r="T248" s="188">
        <f t="shared" si="64"/>
        <v>4.0781784179952818E-2</v>
      </c>
      <c r="U248" s="186">
        <f>O248*IFERROR(VLOOKUP(A248,[1]Tørstofindhold!A$2:B$24,2,FALSE),0)</f>
        <v>3070.2239087519997</v>
      </c>
      <c r="V248" s="187">
        <f>IF(D248=År1,P248,SUM(O248,P248))*IFERROR(VLOOKUP(A248,[1]Tørstofindhold!A$2:B$24,2,FALSE),0)</f>
        <v>3837.77988594</v>
      </c>
      <c r="W248" s="187">
        <f>J248*IFERROR(VLOOKUP(A248,[1]Tørstofindhold!A$2:B$24,2,FALSE),0)</f>
        <v>767.55597718799993</v>
      </c>
      <c r="X248" s="188">
        <f t="shared" si="65"/>
        <v>3070.2239087520002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478171.56094190531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239085.78047095265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90511.045464003502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148574.73500694917</v>
      </c>
      <c r="O249" s="190">
        <f t="shared" si="59"/>
        <v>148574.73500694917</v>
      </c>
      <c r="P249" s="200">
        <f t="shared" si="63"/>
        <v>239085.78047095265</v>
      </c>
      <c r="Q249" s="187">
        <f>IFERROR(VLOOKUP(A249,[1]Energiindhold!$A$2:$C$11,3,FALSE),IFERROR(VLOOKUP(A249,[1]Biogasudbytte!$A$2:$B$18,2,FALSE)*[1]Energiindhold!$C$10,0))*O249</f>
        <v>0.32002997920496851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0.83502075033940049</v>
      </c>
      <c r="S249" s="187">
        <f>IFERROR(VLOOKUP(A249,[1]Biogasudbytte!$A$2:$B$18,2,FALSE)*[1]Energiindhold!$C$10,0)*J249*IFERROR(VLOOKUP(A249,Biogasanlæg!$F$3:$G$8,2,FALSE),1)</f>
        <v>0.51499077113443203</v>
      </c>
      <c r="T249" s="188">
        <f t="shared" si="64"/>
        <v>0.32002997920496845</v>
      </c>
      <c r="U249" s="186">
        <f>O249*IFERROR(VLOOKUP(A249,[1]Tørstofindhold!A$2:B$24,2,FALSE),0)</f>
        <v>44572.420502084751</v>
      </c>
      <c r="V249" s="187">
        <f>IF(D249=År1,P249,SUM(O249,P249))*IFERROR(VLOOKUP(A249,[1]Tørstofindhold!A$2:B$24,2,FALSE),0)</f>
        <v>116298.15464337054</v>
      </c>
      <c r="W249" s="187">
        <f>J249*IFERROR(VLOOKUP(A249,[1]Tørstofindhold!A$2:B$24,2,FALSE),0)</f>
        <v>71725.734141285793</v>
      </c>
      <c r="X249" s="188">
        <f t="shared" si="65"/>
        <v>44572.420502084744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63210.492239011772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62973.863177375577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236.62906163619482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844.92872428034855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760.4358518523137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84.492872428034829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760.4358518523137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3.5762537676762462E-4</v>
      </c>
      <c r="S251" s="187">
        <f>IFERROR(VLOOKUP(A251,[1]Biogasudbytte!$A$2:$B$18,2,FALSE)*[1]Energiindhold!$C$10,0)*J251*IFERROR(VLOOKUP(A251,Biogasanlæg!$F$3:$G$8,2,FALSE),1)</f>
        <v>3.5762537676762462E-4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47.907458666695767</v>
      </c>
      <c r="W251" s="187">
        <f>J251*IFERROR(VLOOKUP(A251,[1]Tørstofindhold!A$2:B$24,2,FALSE),0)</f>
        <v>47.907458666695767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11015.786921641509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-20977.215266802275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310830.63731938269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310830.63731938269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8983.290705592015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-224811.72528688179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7896195.2687320514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1503468.3313748278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19640.626365042219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183657.25590827648</v>
      </c>
      <c r="N256" s="199">
        <f t="shared" si="62"/>
        <v>6189429.0550839044</v>
      </c>
      <c r="O256" s="190">
        <f t="shared" si="59"/>
        <v>6189429.0550839044</v>
      </c>
      <c r="P256" s="200">
        <f t="shared" si="63"/>
        <v>19640.626365042219</v>
      </c>
      <c r="Q256" s="187">
        <f>IFERROR(VLOOKUP(A256,[1]Energiindhold!$A$2:$C$11,3,FALSE),IFERROR(VLOOKUP(A256,[1]Biogasudbytte!$A$2:$B$18,2,FALSE)*[1]Energiindhold!$C$10,0))*O256</f>
        <v>11.3877757827225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11.423912080155882</v>
      </c>
      <c r="S256" s="187">
        <f>IFERROR(VLOOKUP(A256,[1]Biogasudbytte!$A$2:$B$18,2,FALSE)*[1]Energiindhold!$C$10,0)*J256*IFERROR(VLOOKUP(A256,Biogasanlæg!$F$3:$G$8,2,FALSE),1)</f>
        <v>3.6136297433382057E-2</v>
      </c>
      <c r="T256" s="188">
        <f t="shared" si="64"/>
        <v>11.3877757827225</v>
      </c>
      <c r="U256" s="186">
        <f>O256*IFERROR(VLOOKUP(A256,[1]Tørstofindhold!A$2:B$24,2,FALSE),0)</f>
        <v>1733040.1354234933</v>
      </c>
      <c r="V256" s="187">
        <f>IF(D256=År1,P256,SUM(O256,P256))*IFERROR(VLOOKUP(A256,[1]Tørstofindhold!A$2:B$24,2,FALSE),0)</f>
        <v>1738539.5108057053</v>
      </c>
      <c r="W256" s="187">
        <f>J256*IFERROR(VLOOKUP(A256,[1]Tørstofindhold!A$2:B$24,2,FALSE),0)</f>
        <v>5499.3753822118215</v>
      </c>
      <c r="X256" s="188">
        <f t="shared" si="65"/>
        <v>1733040.1354234936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30702.239087520004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30702.239087520004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60945.756189628817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-183923.76056038321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787867.95670773066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93985.105307108985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100623.12681257421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20933.751047780319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572325.97354026709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593259.72458804736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6.036144804384759</v>
      </c>
      <c r="S259" s="187">
        <f>IFERROR(VLOOKUP(A259,[1]Biogasudbytte!$A$2:$B$18,2,FALSE)*[1]Energiindhold!$C$10,0)*J259*IFERROR(VLOOKUP(A259,Biogasanlæg!$F$3:$G$8,2,FALSE),1)</f>
        <v>0.12069437901601934</v>
      </c>
      <c r="T259" s="188">
        <f t="shared" si="64"/>
        <v>5.9154504253687392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504270.76589984022</v>
      </c>
      <c r="W259" s="187">
        <f>J259*IFERROR(VLOOKUP(A259,[1]Tørstofindhold!A$2:B$24,2,FALSE),0)</f>
        <v>17793.688390613272</v>
      </c>
      <c r="X259" s="188">
        <f t="shared" si="65"/>
        <v>486477.07750922698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592033.81195063854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-592033.81195063854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202030.07287098104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202030.10004148821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-2.7170507179107517E-2</v>
      </c>
      <c r="O262" s="190">
        <f t="shared" si="75"/>
        <v>0</v>
      </c>
      <c r="P262" s="200">
        <f t="shared" si="63"/>
        <v>202030.10004148821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0.74410928428385781</v>
      </c>
      <c r="S262" s="187">
        <f>IFERROR(VLOOKUP(A262,[1]Biogasudbytte!$A$2:$B$18,2,FALSE)*[1]Energiindhold!$C$10,0)*J262*IFERROR(VLOOKUP(A262,Biogasanlæg!$F$3:$G$8,2,FALSE),1)</f>
        <v>0.74410928428385781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84852.642017425052</v>
      </c>
      <c r="W262" s="187">
        <f>J262*IFERROR(VLOOKUP(A262,[1]Tørstofindhold!A$2:B$24,2,FALSE),0)</f>
        <v>84852.642017425052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195712.98876309939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195712.98876309939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477733.48917643895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365757.98151688569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1533461.5685547295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631504.43588647305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902.30865703399286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632805.80566196307</v>
      </c>
      <c r="O265" s="190">
        <f t="shared" si="75"/>
        <v>78236.541949857725</v>
      </c>
      <c r="P265" s="200">
        <f t="shared" si="63"/>
        <v>902.30865703399286</v>
      </c>
      <c r="Q265" s="187">
        <f>IFERROR(VLOOKUP(A265,[1]Energiindhold!$A$2:$C$11,3,FALSE),IFERROR(VLOOKUP(A265,[1]Biogasudbytte!$A$2:$B$18,2,FALSE)*[1]Energiindhold!$C$10,0))*O265</f>
        <v>0.26794920306238978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0.27103948388951921</v>
      </c>
      <c r="S265" s="187">
        <f>IFERROR(VLOOKUP(A265,[1]Biogasudbytte!$A$2:$B$18,2,FALSE)*[1]Energiindhold!$C$10,0)*J265*IFERROR(VLOOKUP(A265,Biogasanlæg!$F$3:$G$8,2,FALSE),1)</f>
        <v>3.0902808271294413E-3</v>
      </c>
      <c r="T265" s="188">
        <f t="shared" si="64"/>
        <v>0.26794920306238978</v>
      </c>
      <c r="U265" s="186">
        <f>O265*IFERROR(VLOOKUP(A265,[1]Tørstofindhold!A$2:B$24,2,FALSE),0)</f>
        <v>24253.328004455896</v>
      </c>
      <c r="V265" s="187">
        <f>IF(D265=År1,P265,SUM(O265,P265))*IFERROR(VLOOKUP(A265,[1]Tørstofindhold!A$2:B$24,2,FALSE),0)</f>
        <v>24533.043688136433</v>
      </c>
      <c r="W265" s="187">
        <f>J265*IFERROR(VLOOKUP(A265,[1]Tørstofindhold!A$2:B$24,2,FALSE),0)</f>
        <v>279.71568368053778</v>
      </c>
      <c r="X265" s="188">
        <f t="shared" si="65"/>
        <v>24253.328004455896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 t="e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 t="e">
        <f t="shared" ca="1" si="62"/>
        <v>#REF!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 t="e">
        <f t="shared" ca="1" si="76"/>
        <v>#REF!</v>
      </c>
      <c r="Z266" s="103" t="e">
        <f t="shared" ca="1" si="77"/>
        <v>#REF!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811333.8467404244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730200.46206638194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81133.38467404242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730200.46206638194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0.36962017189338192</v>
      </c>
      <c r="S267" s="187">
        <f>IFERROR(VLOOKUP(A267,[1]Biogasudbytte!$A$2:$B$18,2,FALSE)*[1]Energiindhold!$C$10,0)*J267*IFERROR(VLOOKUP(A267,Biogasanlæg!$F$3:$G$8,2,FALSE),1)</f>
        <v>0.36962017189338192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55495.235117045027</v>
      </c>
      <c r="W267" s="187">
        <f>J267*IFERROR(VLOOKUP(A267,[1]Tørstofindhold!A$2:B$24,2,FALSE),0)</f>
        <v>55495.235117045027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101683.34176026525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185397.9121303134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-83714.570370048154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1741163.5278240088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612881.92509269889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77843.772170287746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1050437.8305610223</v>
      </c>
      <c r="O269" s="190">
        <f t="shared" si="75"/>
        <v>1050437.8305610223</v>
      </c>
      <c r="P269" s="200">
        <f t="shared" si="63"/>
        <v>77843.772170287746</v>
      </c>
      <c r="Q269" s="187">
        <f>IFERROR(VLOOKUP(A269,[1]Energiindhold!$A$2:$C$11,3,FALSE),IFERROR(VLOOKUP(A269,[1]Biogasudbytte!$A$2:$B$18,2,FALSE)*[1]Energiindhold!$C$10,0))*O269</f>
        <v>3.7710718117140702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4.0505309538054028</v>
      </c>
      <c r="S269" s="187">
        <f>IFERROR(VLOOKUP(A269,[1]Biogasudbytte!$A$2:$B$18,2,FALSE)*[1]Energiindhold!$C$10,0)*J269*IFERROR(VLOOKUP(A269,Biogasanlæg!$F$3:$G$8,2,FALSE),1)</f>
        <v>0.27945914209133305</v>
      </c>
      <c r="T269" s="188">
        <f t="shared" si="64"/>
        <v>3.7710718117140698</v>
      </c>
      <c r="U269" s="186">
        <f>O269*IFERROR(VLOOKUP(A269,[1]Tørstofindhold!A$2:B$24,2,FALSE),0)</f>
        <v>315131.34916830668</v>
      </c>
      <c r="V269" s="187">
        <f>IF(D269=År1,P269,SUM(O269,P269))*IFERROR(VLOOKUP(A269,[1]Tørstofindhold!A$2:B$24,2,FALSE),0)</f>
        <v>338484.48081939301</v>
      </c>
      <c r="W269" s="187">
        <f>J269*IFERROR(VLOOKUP(A269,[1]Tørstofindhold!A$2:B$24,2,FALSE),0)</f>
        <v>23353.131651086322</v>
      </c>
      <c r="X269" s="188">
        <f t="shared" si="65"/>
        <v>315131.34916830668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196196.07702661166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-232017.95226486668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6027.3091816218966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-48385.404540415955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430692.0417893788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430692.0417893788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38200.145674741361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38200.145674741361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38200.145674741361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0.70288268041524093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0.70288268041524093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15853.060455017667</v>
      </c>
      <c r="W274" s="187">
        <f>J274*IFERROR(VLOOKUP(A274,[1]Tørstofindhold!A$2:B$24,2,FALSE),0)</f>
        <v>0</v>
      </c>
      <c r="X274" s="188">
        <f t="shared" si="65"/>
        <v>15853.060455017667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305517.35260192503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305517.35260192503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115017.58907939846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115017.58907939846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57508.794539699229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25763.225841394862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31745.568698304367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36805.628505407505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36805.628505407505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36805.628505407505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1.2881969976892627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1.2881969976892627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565868.01262208389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106617.61280762311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6948.5666474669151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452301.83316699386</v>
      </c>
      <c r="O281" s="190">
        <f t="shared" si="89"/>
        <v>452301.83316699386</v>
      </c>
      <c r="P281" s="200">
        <f t="shared" si="63"/>
        <v>6948.5666474669151</v>
      </c>
      <c r="Q281" s="187">
        <f>IFERROR(VLOOKUP(A281,[1]Energiindhold!$A$2:$C$11,3,FALSE),IFERROR(VLOOKUP(A281,[1]Biogasudbytte!$A$2:$B$18,2,FALSE)*[1]Energiindhold!$C$10,0))*O281</f>
        <v>1.227565267288548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1.246423955112439</v>
      </c>
      <c r="S281" s="187">
        <f>IFERROR(VLOOKUP(A281,[1]Biogasudbytte!$A$2:$B$18,2,FALSE)*[1]Energiindhold!$C$10,0)*J281*IFERROR(VLOOKUP(A281,Biogasanlæg!$F$3:$G$8,2,FALSE),1)</f>
        <v>1.8858687823891107E-2</v>
      </c>
      <c r="T281" s="188">
        <f t="shared" si="64"/>
        <v>1.227565267288548</v>
      </c>
      <c r="U281" s="186">
        <f>O281*IFERROR(VLOOKUP(A281,[1]Tørstofindhold!A$2:B$24,2,FALSE),0)</f>
        <v>90460.366633398779</v>
      </c>
      <c r="V281" s="187">
        <f>IF(D281=År1,P281,SUM(O281,P281))*IFERROR(VLOOKUP(A281,[1]Tørstofindhold!A$2:B$24,2,FALSE),0)</f>
        <v>91850.079962892167</v>
      </c>
      <c r="W281" s="187">
        <f>J281*IFERROR(VLOOKUP(A281,[1]Tørstofindhold!A$2:B$24,2,FALSE),0)</f>
        <v>1389.7133294933831</v>
      </c>
      <c r="X281" s="188">
        <f t="shared" si="65"/>
        <v>90460.366633398779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18485.099996842164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18485.099996842164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15100.557694869811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4723.4213980800014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10377.136296789809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3499426.14906302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1327153.3220649515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2172272.8269980685</v>
      </c>
      <c r="O284" s="190">
        <f t="shared" si="89"/>
        <v>2172272.8269980685</v>
      </c>
      <c r="P284" s="200">
        <f t="shared" si="94"/>
        <v>1327153.3220649515</v>
      </c>
      <c r="Q284" s="187">
        <f>IFERROR(VLOOKUP(A284,[1]Energiindhold!$A$2:$C$11,3,FALSE),IFERROR(VLOOKUP(A284,[1]Biogasudbytte!$A$2:$B$18,2,FALSE)*[1]Energiindhold!$C$10,0))*O284</f>
        <v>1.0839858634003063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1.7462486426439379</v>
      </c>
      <c r="S284" s="187">
        <f>IFERROR(VLOOKUP(A284,[1]Biogasudbytte!$A$2:$B$18,2,FALSE)*[1]Energiindhold!$C$10,0)*J284*IFERROR(VLOOKUP(A284,Biogasanlæg!$F$3:$G$8,2,FALSE),1)</f>
        <v>0.66226277924363153</v>
      </c>
      <c r="T284" s="188">
        <f t="shared" si="95"/>
        <v>1.0839858634003063</v>
      </c>
      <c r="U284" s="186">
        <f>O284*IFERROR(VLOOKUP(A284,[1]Tørstofindhold!A$2:B$24,2,FALSE),0)</f>
        <v>130336.36961988411</v>
      </c>
      <c r="V284" s="187">
        <f>IF(D284=År1,P284,SUM(O284,P284))*IFERROR(VLOOKUP(A284,[1]Tørstofindhold!A$2:B$24,2,FALSE),0)</f>
        <v>209965.5689437812</v>
      </c>
      <c r="W284" s="187">
        <f>J284*IFERROR(VLOOKUP(A284,[1]Tørstofindhold!A$2:B$24,2,FALSE),0)</f>
        <v>79629.19932389709</v>
      </c>
      <c r="X284" s="188">
        <f t="shared" si="96"/>
        <v>130336.36961988411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1595806.9166905463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1436226.2250214918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159580.69166905459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1436226.2250214918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0.61872625773925871</v>
      </c>
      <c r="S285" s="187">
        <f>IFERROR(VLOOKUP(A285,[1]Biogasudbytte!$A$2:$B$18,2,FALSE)*[1]Energiindhold!$C$10,0)*J285*IFERROR(VLOOKUP(A285,Biogasanlæg!$F$3:$G$8,2,FALSE),1)</f>
        <v>0.61872625773925871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71811.311251074585</v>
      </c>
      <c r="W285" s="187">
        <f>J285*IFERROR(VLOOKUP(A285,[1]Tørstofindhold!A$2:B$24,2,FALSE),0)</f>
        <v>71811.311251074585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164992.8017368337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54518.504179968979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409697.02424612403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 t="e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 t="e">
        <f t="shared" ca="1" si="93"/>
        <v>#REF!</v>
      </c>
      <c r="O289" s="190" t="e">
        <f t="shared" ca="1" si="89"/>
        <v>#REF!</v>
      </c>
      <c r="P289" s="200" t="e">
        <f t="shared" ca="1" si="94"/>
        <v>#REF!</v>
      </c>
      <c r="Q289" s="187" t="e">
        <f ca="1">IFERROR(VLOOKUP(A289,[1]Energiindhold!$A$2:$C$11,3,FALSE),IFERROR(VLOOKUP(A289,[1]Biogasudbytte!$A$2:$B$18,2,FALSE)*[1]Energiindhold!$C$10,0))*O289</f>
        <v>#REF!</v>
      </c>
      <c r="R289" s="187" t="e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7">
        <f>IFERROR(VLOOKUP(A289,[1]Biogasudbytte!$A$2:$B$18,2,FALSE)*[1]Energiindhold!$C$10,0)*J289*IFERROR(VLOOKUP(A289,Biogasanlæg!$F$3:$G$8,2,FALSE),1)</f>
        <v>0</v>
      </c>
      <c r="T289" s="188" t="e">
        <f t="shared" ca="1" si="95"/>
        <v>#REF!</v>
      </c>
      <c r="U289" s="186" t="e">
        <f ca="1">O289*IFERROR(VLOOKUP(A289,[1]Tørstofindhold!A$2:B$24,2,FALSE),0)</f>
        <v>#REF!</v>
      </c>
      <c r="V289" s="187" t="e">
        <f ca="1">IF(D289=År1,P289,SUM(O289,P289))*IFERROR(VLOOKUP(A289,[1]Tørstofindhold!A$2:B$24,2,FALSE),0)</f>
        <v>#REF!</v>
      </c>
      <c r="W289" s="187">
        <f>J289*IFERROR(VLOOKUP(A289,[1]Tørstofindhold!A$2:B$24,2,FALSE),0)</f>
        <v>0</v>
      </c>
      <c r="X289" s="188" t="e">
        <f t="shared" ca="1" si="96"/>
        <v>#REF!</v>
      </c>
      <c r="Y289" s="168" t="e">
        <f t="shared" ca="1" si="90"/>
        <v>#REF!</v>
      </c>
      <c r="Z289" s="103" t="e">
        <f t="shared" ca="1" si="91"/>
        <v>#REF!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 t="e">
        <f ca="1"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1" t="e">
        <f t="shared" ca="1" si="93"/>
        <v>#REF!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 t="e">
        <f t="shared" ca="1" si="90"/>
        <v>#REF!</v>
      </c>
      <c r="Z290" s="103" t="e">
        <f t="shared" ca="1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7" t="s">
        <v>7</v>
      </c>
      <c r="D3" s="448"/>
      <c r="E3" s="448"/>
      <c r="F3" s="448"/>
      <c r="G3" s="448"/>
      <c r="H3" s="448"/>
      <c r="I3" s="448"/>
      <c r="J3" s="448"/>
      <c r="K3" s="449"/>
      <c r="L3" s="447" t="s">
        <v>8</v>
      </c>
      <c r="M3" s="448"/>
      <c r="N3" s="448"/>
      <c r="O3" s="448"/>
      <c r="P3" s="448"/>
      <c r="Q3" s="448"/>
      <c r="R3" s="448"/>
      <c r="S3" s="448"/>
      <c r="T3" s="449"/>
      <c r="U3" s="71"/>
      <c r="W3" s="31" t="s">
        <v>273</v>
      </c>
      <c r="X3" s="35">
        <f>C24+C51</f>
        <v>11808068</v>
      </c>
      <c r="Y3" s="11">
        <f>D24+D51</f>
        <v>10770825.628876731</v>
      </c>
      <c r="Z3" s="23">
        <f>E24+E51</f>
        <v>8800050.6171953417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1119150.9100031496</v>
      </c>
      <c r="Z4" s="23">
        <f t="shared" si="0"/>
        <v>853137.62328738987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17602077.246732581</v>
      </c>
      <c r="Z5" s="24">
        <f t="shared" si="0"/>
        <v>13566999.088634305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567485.44097623753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7966.8777489233817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3808.7546780372704</v>
      </c>
      <c r="I6" s="11">
        <f>IF(Landbrug!$E$47&gt;0,SUMIF(Landbrug!$B$32:$B$45,$B6,IF($I$4=År2,Landbrug!$D$32:$D$45,Landbrug!$E$32:$E$45)),'[1]Afgrødefordeling - jordtype'!$G4)*(1-Landbrug!$E$5)*Arealanvendelse!P$26</f>
        <v>415219.4411308578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6179.3920113984786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2954.2047678616186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151541.4562503575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2127.4770569681864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1017.090816316287</v>
      </c>
      <c r="R6" s="11">
        <f>IF(Landbrug!$E$47&gt;0,SUMIF(Landbrug!$B$32:$B$45,$B6,IF($R$4=År2,Landbrug!$D$32:$D$45,Landbrug!$E$32:$E$45)),'[1]Afgrødefordeling - jordtype'!$G4)*(Landbrug!$E$5)*Arealanvendelse!P$26</f>
        <v>263062.88071366976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3914.9627944930885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1871.6407264919383</v>
      </c>
      <c r="U6" s="94"/>
      <c r="W6" s="31" t="s">
        <v>276</v>
      </c>
      <c r="X6" s="34">
        <f t="shared" ref="X6:Z8" si="1">F24+F51</f>
        <v>490924</v>
      </c>
      <c r="Y6" s="11">
        <f t="shared" si="1"/>
        <v>1528166.3711232687</v>
      </c>
      <c r="Z6" s="23">
        <f t="shared" si="1"/>
        <v>3498941.3828046578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682.95424540409101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219.30513229084247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529.72345518556824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170.10081304684914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182.37627510382896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58.563298211421746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335.60706532235162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107.76761745541504</v>
      </c>
      <c r="U7" s="94"/>
      <c r="W7" s="31" t="s">
        <v>277</v>
      </c>
      <c r="X7" s="34">
        <f t="shared" si="1"/>
        <v>224348</v>
      </c>
      <c r="Y7" s="11">
        <f t="shared" si="1"/>
        <v>372281.08999685029</v>
      </c>
      <c r="Z7" s="23">
        <f t="shared" si="1"/>
        <v>638294.37671261013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71815.775408903501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731.2957947718902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283.99021567912024</v>
      </c>
      <c r="I8" s="11">
        <f>IF(Landbrug!$E$47&gt;0,SUMIF(Landbrug!$B$32:$B$45,$B8,IF($I$4=År2,Landbrug!$D$32:$D$45,Landbrug!$E$32:$E$45)),'[1]Afgrødefordeling - jordtype'!$G6)*(1-Landbrug!$E$5)*Arealanvendelse!P$26</f>
        <v>52546.380887527906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567.2188697502479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220.27285034216024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19177.702900169312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195.28541472156516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75.83681930382609</v>
      </c>
      <c r="R8" s="11">
        <f>IF(Landbrug!$E$47&gt;0,SUMIF(Landbrug!$B$32:$B$45,$B8,IF($R$4=År2,Landbrug!$D$32:$D$45,Landbrug!$E$32:$E$45)),'[1]Afgrødefordeling - jordtype'!$G6)*(Landbrug!$E$5)*Arealanvendelse!P$26</f>
        <v>33290.836020836614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359.36233974320743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139.55418464078605</v>
      </c>
      <c r="U8" s="94"/>
      <c r="W8" s="46" t="s">
        <v>278</v>
      </c>
      <c r="X8" s="47">
        <f t="shared" si="1"/>
        <v>3277287</v>
      </c>
      <c r="Y8" s="16">
        <f t="shared" si="1"/>
        <v>5457803.7532674177</v>
      </c>
      <c r="Z8" s="24">
        <f t="shared" si="1"/>
        <v>9492881.9113656953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6748.6557259107421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6549.7108532863003</v>
      </c>
      <c r="I9" s="11">
        <f>IF(Landbrug!$E$47&gt;0,SUMIF(Landbrug!$B$32:$B$45,$B9,IF($I$4=År2,Landbrug!$D$32:$D$45,Landbrug!$E$32:$E$45)),'[1]Afgrødefordeling - jordtype'!$G7)*(1-Landbrug!$E$5)*Arealanvendelse!P$26</f>
        <v>262648.20794209518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5234.4959461700028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5080.1872702561177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1802.162738620199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1749.0364493198322</v>
      </c>
      <c r="R9" s="11">
        <f>IF(Landbrug!$E$47&gt;0,SUMIF(Landbrug!$B$32:$B$45,$B9,IF($R$4=År2,Landbrug!$D$32:$D$45,Landbrug!$E$32:$E$45)),'[1]Afgrødefordeling - jordtype'!$G7)*(Landbrug!$E$5)*Arealanvendelse!P$26</f>
        <v>166401.15406772491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3316.3225183609375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3218.5600323500144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31.563716673997249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7.6128108455599488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24.481934430549188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5.9047652048756509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8.4287829150695739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2.0329269411917434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15.510565158517633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3.7409725818760391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498.30927610942894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402.94831046865283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386.50628979621081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312.54095383263473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133.06863561958127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107.60341914145734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244.87162193279943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198.01077577747543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13.073303028819828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4.3575082919224473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10.140115970751253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3.3798374692453388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3.4910981603006861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1.163630120703989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6.4242852183692589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2.1413009433810979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95754.367211871344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1687.5669618074376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541.89881430469609</v>
      </c>
      <c r="I13" s="11">
        <f>IF(Landbrug!$E$47&gt;0,SUMIF(Landbrug!$B$32:$B$45,$B13,IF($I$4=År2,Landbrug!$D$32:$D$45,Landbrug!$E$32:$E$45)),'[1]Afgrødefordeling - jordtype'!$G11)*(1-Landbrug!$E$5)*Arealanvendelse!P$26</f>
        <v>70061.841183370547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1308.9365911133891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420.31587651175721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25570.270533559084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450.64830997664149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144.70879696720598</v>
      </c>
      <c r="R13" s="11">
        <f>IF(Landbrug!$E$47&gt;0,SUMIF(Landbrug!$B$32:$B$45,$B13,IF($R$4=År2,Landbrug!$D$32:$D$45,Landbrug!$E$32:$E$45)),'[1]Afgrødefordeling - jordtype'!$G11)*(Landbrug!$E$5)*Arealanvendelse!P$26</f>
        <v>44387.781361115492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829.27868067068982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266.29173476014478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28.749153919733189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15.529173295949105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22.29886006347617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12.044975765013882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7.6771813625161709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4.1469143800128476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14.127475218773187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7.6311119109480696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508.45470137367818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274.64742763620018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394.37544027220684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213.02625366827363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135.77787255820414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73.34191881258721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249.85713365967555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134.9630927805137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1255.0161458580612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873.83629013078746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973.43488758057447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677.77831676078881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335.13983025514386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233.34946479512311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616.72108853263057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429.40743816512179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144.19264763886906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77.887252593154059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111.84091472251262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60.412106427634392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38.505241237904947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20.799031709079983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70.856974154261394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38.274177874599644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236.81749727070408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183.85471699799032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183.68402238778262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142.60421777261985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63.239804602265203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49.096610310288945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116.37327948518661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90.347109535659371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26133.579714697429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17556.441662323981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20270.128249434962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13617.396773963173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6978.7177626745197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4688.2766393198599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12842.169227936987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8627.3215276806677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46667.10663338827</v>
      </c>
      <c r="H20" s="38">
        <f t="shared" si="2"/>
        <v>30800.77484618243</v>
      </c>
      <c r="I20" s="38">
        <f t="shared" si="2"/>
        <v>1030462.1146460075</v>
      </c>
      <c r="J20" s="38">
        <f t="shared" si="2"/>
        <v>36196.657588276707</v>
      </c>
      <c r="K20" s="39">
        <f t="shared" si="2"/>
        <v>23890.169778882759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652850.77116523532</v>
      </c>
      <c r="S20" s="38">
        <f t="shared" si="2"/>
        <v>22932.445049887476</v>
      </c>
      <c r="T20" s="39">
        <f t="shared" si="2"/>
        <v>15135.651802948541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7" t="s">
        <v>7</v>
      </c>
      <c r="D22" s="448"/>
      <c r="E22" s="449"/>
      <c r="F22" s="450" t="s">
        <v>8</v>
      </c>
      <c r="G22" s="448"/>
      <c r="H22" s="44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9267413.626535669</v>
      </c>
      <c r="E24" s="23">
        <f>($F24+$C24)*Landbrug!E11*(1-Landbrug!E6)</f>
        <v>7365165.8833250785</v>
      </c>
      <c r="F24" s="34">
        <f>SUM([1]Dyrehold!E58:G61)</f>
        <v>475477</v>
      </c>
      <c r="G24" s="11">
        <f>($F24+$C24)*Landbrug!D11*Landbrug!D6</f>
        <v>1475029.3734643301</v>
      </c>
      <c r="H24" s="23">
        <f>($F24+$C24)*Landbrug!E11*Landbrug!E6</f>
        <v>3377277.1166749215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1047387.2944076648</v>
      </c>
      <c r="E25" s="23">
        <f>($F25+$C25)*Landbrug!E12*(1-Landbrug!E7)</f>
        <v>800812.88842738699</v>
      </c>
      <c r="F25" s="34">
        <f>SUM([1]Dyrehold!E36:G51)</f>
        <v>207835</v>
      </c>
      <c r="G25" s="11">
        <f>($F25+$C25)*Landbrug!D12*Landbrug!D7</f>
        <v>345076.7055923352</v>
      </c>
      <c r="H25" s="23">
        <f>($F25+$C25)*Landbrug!E12*Landbrug!E7</f>
        <v>591651.11157261301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16178843.958241226</v>
      </c>
      <c r="E26" s="24">
        <f>($F26+$C26)*Landbrug!E13*(1-Landbrug!E8)</f>
        <v>12411632.548340486</v>
      </c>
      <c r="F26" s="47">
        <f>SUM([1]Dyrehold!E65:G78)</f>
        <v>3062300</v>
      </c>
      <c r="G26" s="16">
        <f>($F26+$C26)*Landbrug!D13*Landbrug!D8</f>
        <v>5095490.041758772</v>
      </c>
      <c r="H26" s="24">
        <f>($F26+$C26)*Landbrug!E13*Landbrug!E8</f>
        <v>8862701.4516595136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6"/>
      <c r="B30" s="53"/>
      <c r="C30" s="457" t="s">
        <v>7</v>
      </c>
      <c r="D30" s="458"/>
      <c r="E30" s="458"/>
      <c r="F30" s="458"/>
      <c r="G30" s="458"/>
      <c r="H30" s="458"/>
      <c r="I30" s="458"/>
      <c r="J30" s="458"/>
      <c r="K30" s="459"/>
      <c r="L30" s="457" t="s">
        <v>8</v>
      </c>
      <c r="M30" s="458"/>
      <c r="N30" s="458"/>
      <c r="O30" s="458"/>
      <c r="P30" s="458"/>
      <c r="Q30" s="458"/>
      <c r="R30" s="458"/>
      <c r="S30" s="458"/>
      <c r="T30" s="459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173456.29714180753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1126.4838557284104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587.26602521673703</v>
      </c>
      <c r="I33" s="11">
        <f>IF(Landbrug!$E$47&gt;0,SUMIF(Landbrug!$B$32:$B$45,$B33,IF($I$31=År2,Landbrug!$D$32:$D$45,Landbrug!$E$32:$E$45)),'[1]Afgrødefordeling - jordtype'!$P4)*(1-Landbrug!$E$5)*Arealanvendelse!P$36</f>
        <v>131850.56743100495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873.74069973625251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455.50428902720978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46319.813631597492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300.81653486287252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156.82366848849261</v>
      </c>
      <c r="R33" s="11">
        <f>IF(Landbrug!$E$47&gt;0,SUMIF(Landbrug!$B$32:$B$45,$B33,IF($R$31=År2,Landbrug!$D$32:$D$45,Landbrug!$E$32:$E$45)),'[1]Afgrødefordeling - jordtype'!$P4)*(Landbrug!$E$5)*Arealanvendelse!P$36</f>
        <v>83534.118724467509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553.55969085503034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288.58540467801987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30.461924122794926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10.666687584667464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23.627345179441619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8.2734599583487807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8.1345599524367973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2.8484349610227309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14.969138895790099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5.2416625873414144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21951.045047722542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123.04047009083574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52.104272938996409</v>
      </c>
      <c r="I35" s="11">
        <f>IF(Landbrug!$E$47&gt;0,SUMIF(Landbrug!$B$32:$B$45,$B35,IF($I$31=År2,Landbrug!$D$32:$D$45,Landbrug!$E$32:$E$45)),'[1]Afgrødefordeling - jordtype'!$P6)*(1-Landbrug!$E$5)*Arealanvendelse!P$36</f>
        <v>16685.803818812037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95.434538086237168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40.413915978875252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5861.8126432046447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32.856758374660338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13.913938275594001</v>
      </c>
      <c r="R35" s="11">
        <f>IF(Landbrug!$E$47&gt;0,SUMIF(Landbrug!$B$32:$B$45,$B35,IF($R$31=År2,Landbrug!$D$32:$D$45,Landbrug!$E$32:$E$45)),'[1]Afgrødefordeling - jordtype'!$P6)*(Landbrug!$E$5)*Arealanvendelse!P$36</f>
        <v>10571.315272823429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60.462690379258909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25.604295235715156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361.79053645767038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382.89272400478433</v>
      </c>
      <c r="I36" s="11">
        <f>IF(Landbrug!$E$47&gt;0,SUMIF(Landbrug!$B$32:$B$45,$B36,IF($I$31=År2,Landbrug!$D$32:$D$45,Landbrug!$E$32:$E$45)),'[1]Afgrødefordeling - jordtype'!$P7)*(1-Landbrug!$E$5)*Arealanvendelse!P$36</f>
        <v>83402.44174883893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280.61752938134595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296.98513200576059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96.612636719061115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102.24777023976709</v>
      </c>
      <c r="R36" s="11">
        <f>IF(Landbrug!$E$47&gt;0,SUMIF(Landbrug!$B$32:$B$45,$B36,IF($R$31=År2,Landbrug!$D$32:$D$45,Landbrug!$E$32:$E$45)),'[1]Afgrødefordeling - jordtype'!$P7)*(Landbrug!$E$5)*Arealanvendelse!P$36</f>
        <v>52839.738248405163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177.78564379538551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188.15536223879087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6.8519209522838782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1.802122478057212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5.3145921061734178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1.3977898990571622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1.829738710891289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0.48123924412314273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3.3670675570017488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0.88557182312319216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11.648892723175992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10.271883145707676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9.0352929847529229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7.9672356791444887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3.1107232706049301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2.7430062833968374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5.7243230090279971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5.0476537499600242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32.54455546332138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11.828952694346428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25.242707668225439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9.1749538635173309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8.6907063544186389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3.1588065310258933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15.99255414951458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5.8128053618549904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29268.060063630055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34.697518303532888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12.149842741880887</v>
      </c>
      <c r="I40" s="11">
        <f>IF(Landbrug!$E$47&gt;0,SUMIF(Landbrug!$B$32:$B$45,$B40,IF($I$31=År2,Landbrug!$D$32:$D$45,Landbrug!$E$32:$E$45)),'[1]Afgrødefordeling - jordtype'!$P11)*(1-Landbrug!$E$5)*Arealanvendelse!P$36</f>
        <v>22247.73842508272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26.912621754385302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9.4238475278564966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7815.7501909395269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9.2656340979344751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3.2444970907977244</v>
      </c>
      <c r="R40" s="11">
        <f>IF(Landbrug!$E$47&gt;0,SUMIF(Landbrug!$B$32:$B$45,$B40,IF($R$31=År2,Landbrug!$D$32:$D$45,Landbrug!$E$32:$E$45)),'[1]Afgrødefordeling - jordtype'!$P11)*(Landbrug!$E$5)*Arealanvendelse!P$36</f>
        <v>14095.087030431241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17.050530647082052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5.9704923048221143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7.4849679588782632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4.4088799236249283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5.8056057427160015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3.4196831227822861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1.9987877442712656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1.1773484142777566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3.6781499604335264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2.166545215120399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53.446301523423585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31.481541013028018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41.454840789701976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24.41819608298972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14.27231392953825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8.4068387056988634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26.263774663259856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15.470183635737154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388.01761454292392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294.60984940461088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300.96017827215405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228.50981366397639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103.61632231034942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78.672688990346657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190.67375858111924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144.77272473098117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11.728902197331744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6.9086897509880529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9.0973511612450952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5.3586239932268711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3.1320890208989458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1.8448982653116008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5.7636400569855928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3.3949640230727818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24.893111089262167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21.074400235336469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19.307976932949529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16.346049803117772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6.6474627059668867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5.6277131899133499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12.232596862279523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10.356063622132048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2816.6607269230763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1892.2222012690149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2184.70162883074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1467.6744294077714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752.16179570497002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505.29949708713463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1384.1208937973061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929.84726894837797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430471.51709614351</v>
      </c>
      <c r="G47" s="38">
        <f t="shared" si="3"/>
        <v>5029.7512980769216</v>
      </c>
      <c r="H47" s="38">
        <f t="shared" si="3"/>
        <v>3319.688072401781</v>
      </c>
      <c r="I47" s="38">
        <f t="shared" si="3"/>
        <v>327217.37248668564</v>
      </c>
      <c r="J47" s="38">
        <f t="shared" si="3"/>
        <v>3901.2529086263212</v>
      </c>
      <c r="K47" s="39">
        <f t="shared" si="3"/>
        <v>2574.8674200136347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1343.1460637588748</v>
      </c>
      <c r="Q47" s="38">
        <f t="shared" si="3"/>
        <v>886.49034576690281</v>
      </c>
      <c r="R47" s="38">
        <f t="shared" si="3"/>
        <v>207309.04215724676</v>
      </c>
      <c r="S47" s="38">
        <f t="shared" si="3"/>
        <v>2471.6444532094752</v>
      </c>
      <c r="T47" s="39">
        <f t="shared" si="3"/>
        <v>1631.3109981550492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7" t="s">
        <v>7</v>
      </c>
      <c r="D49" s="448"/>
      <c r="E49" s="449"/>
      <c r="F49" s="450" t="s">
        <v>8</v>
      </c>
      <c r="G49" s="448"/>
      <c r="H49" s="44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4359766.1548592066</v>
      </c>
      <c r="F5" s="237"/>
      <c r="G5" s="237">
        <v>22905.016702681627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2423468</v>
      </c>
      <c r="Q5" s="237"/>
      <c r="R5" s="237">
        <v>11358</v>
      </c>
      <c r="S5" s="237">
        <v>27420225.689801127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8328213.2398871668</v>
      </c>
      <c r="AB5" s="237">
        <v>28542393.411083579</v>
      </c>
      <c r="AC5" s="237"/>
      <c r="AD5" s="237"/>
      <c r="AE5" s="237"/>
      <c r="AF5" s="237"/>
      <c r="AG5" s="237"/>
      <c r="AH5" s="237">
        <v>303106.54439872503</v>
      </c>
      <c r="AI5" s="237"/>
      <c r="AJ5" s="237"/>
      <c r="AK5" s="237"/>
      <c r="AL5" s="237"/>
      <c r="AM5" s="237"/>
      <c r="AN5" s="237">
        <v>74863648.056732491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1641908.826272649</v>
      </c>
      <c r="F7" s="237"/>
      <c r="G7" s="237">
        <v>8642.6829459404253</v>
      </c>
      <c r="H7" s="237"/>
      <c r="I7" s="237"/>
      <c r="J7" s="237">
        <v>142742</v>
      </c>
      <c r="K7" s="237">
        <v>85676.999999999985</v>
      </c>
      <c r="L7" s="237"/>
      <c r="M7" s="237">
        <v>75934</v>
      </c>
      <c r="N7" s="237">
        <v>78</v>
      </c>
      <c r="O7" s="237"/>
      <c r="P7" s="237">
        <v>720407</v>
      </c>
      <c r="Q7" s="237"/>
      <c r="R7" s="237">
        <v>3786.0000000000009</v>
      </c>
      <c r="S7" s="237">
        <v>12062711.339392358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2773589.7536241808</v>
      </c>
      <c r="AB7" s="237">
        <v>14279256.306077445</v>
      </c>
      <c r="AC7" s="237"/>
      <c r="AD7" s="237"/>
      <c r="AE7" s="237"/>
      <c r="AF7" s="237"/>
      <c r="AG7" s="237"/>
      <c r="AH7" s="237">
        <v>138923.83284941566</v>
      </c>
      <c r="AI7" s="237"/>
      <c r="AJ7" s="237"/>
      <c r="AK7" s="237"/>
      <c r="AL7" s="237"/>
      <c r="AM7" s="237"/>
      <c r="AN7" s="237">
        <v>32656322.741161991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1960770.3285865572</v>
      </c>
      <c r="F8" s="237"/>
      <c r="G8" s="237">
        <v>9820.8337567412018</v>
      </c>
      <c r="H8" s="237"/>
      <c r="I8" s="237"/>
      <c r="J8" s="237">
        <v>142742</v>
      </c>
      <c r="K8" s="237">
        <v>85677.000000000015</v>
      </c>
      <c r="L8" s="237"/>
      <c r="M8" s="237">
        <v>75934</v>
      </c>
      <c r="N8" s="237">
        <v>78</v>
      </c>
      <c r="O8" s="237"/>
      <c r="P8" s="237">
        <v>707407</v>
      </c>
      <c r="Q8" s="237"/>
      <c r="R8" s="237">
        <v>3786</v>
      </c>
      <c r="S8" s="237">
        <v>11004004.683742102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2885789.4862629864</v>
      </c>
      <c r="AB8" s="237">
        <v>11348267.7716728</v>
      </c>
      <c r="AC8" s="237"/>
      <c r="AD8" s="237"/>
      <c r="AE8" s="237"/>
      <c r="AF8" s="237"/>
      <c r="AG8" s="237"/>
      <c r="AH8" s="237">
        <v>164182.7115493094</v>
      </c>
      <c r="AI8" s="237"/>
      <c r="AJ8" s="237"/>
      <c r="AK8" s="237"/>
      <c r="AL8" s="237"/>
      <c r="AM8" s="237"/>
      <c r="AN8" s="237">
        <v>29116907.815570492</v>
      </c>
    </row>
    <row r="9" spans="1:40" x14ac:dyDescent="0.25">
      <c r="A9" s="78" t="s">
        <v>112</v>
      </c>
      <c r="B9" s="237"/>
      <c r="C9" s="237">
        <v>209511.71619619365</v>
      </c>
      <c r="D9" s="237"/>
      <c r="E9" s="237"/>
      <c r="F9" s="237"/>
      <c r="G9" s="237"/>
      <c r="H9" s="237"/>
      <c r="I9" s="237"/>
      <c r="J9" s="237"/>
      <c r="K9" s="237">
        <v>41244890.863743842</v>
      </c>
      <c r="L9" s="237"/>
      <c r="M9" s="237">
        <v>2587381.5679163407</v>
      </c>
      <c r="N9" s="237"/>
      <c r="O9" s="237">
        <v>16252009.860477313</v>
      </c>
      <c r="P9" s="237"/>
      <c r="Q9" s="237">
        <v>0</v>
      </c>
      <c r="R9" s="237">
        <v>18318909.208937183</v>
      </c>
      <c r="S9" s="237"/>
      <c r="T9" s="237">
        <v>5093508.3226583023</v>
      </c>
      <c r="U9" s="237">
        <v>17563747.498458248</v>
      </c>
      <c r="V9" s="237"/>
      <c r="W9" s="237"/>
      <c r="X9" s="237"/>
      <c r="Y9" s="237">
        <v>2894924.5536562409</v>
      </c>
      <c r="Z9" s="237">
        <v>130666.08500411626</v>
      </c>
      <c r="AA9" s="237"/>
      <c r="AB9" s="237"/>
      <c r="AC9" s="237"/>
      <c r="AD9" s="237"/>
      <c r="AE9" s="237"/>
      <c r="AF9" s="237">
        <v>1056066.4311203619</v>
      </c>
      <c r="AG9" s="237">
        <v>518474.50518527994</v>
      </c>
      <c r="AH9" s="237"/>
      <c r="AI9" s="237">
        <v>711702.03677310201</v>
      </c>
      <c r="AJ9" s="237"/>
      <c r="AK9" s="237"/>
      <c r="AL9" s="237"/>
      <c r="AM9" s="237"/>
      <c r="AN9" s="237">
        <v>106581792.65012652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68548.311983630774</v>
      </c>
      <c r="D11" s="237"/>
      <c r="E11" s="237"/>
      <c r="F11" s="237"/>
      <c r="G11" s="237"/>
      <c r="H11" s="237"/>
      <c r="I11" s="237"/>
      <c r="J11" s="237"/>
      <c r="K11" s="237">
        <v>13752566.439236915</v>
      </c>
      <c r="L11" s="237"/>
      <c r="M11" s="237">
        <v>859703.11316950095</v>
      </c>
      <c r="N11" s="237"/>
      <c r="O11" s="237">
        <v>5415467.797502934</v>
      </c>
      <c r="P11" s="237"/>
      <c r="Q11" s="237">
        <v>0</v>
      </c>
      <c r="R11" s="237">
        <v>5941557.836232366</v>
      </c>
      <c r="S11" s="237"/>
      <c r="T11" s="237">
        <v>1695876.8276391989</v>
      </c>
      <c r="U11" s="237">
        <v>5606170.2254394982</v>
      </c>
      <c r="V11" s="237"/>
      <c r="W11" s="237"/>
      <c r="X11" s="237"/>
      <c r="Y11" s="237">
        <v>975255.52958529233</v>
      </c>
      <c r="Z11" s="237">
        <v>43206.208765439995</v>
      </c>
      <c r="AA11" s="237"/>
      <c r="AB11" s="237"/>
      <c r="AC11" s="237"/>
      <c r="AD11" s="237"/>
      <c r="AE11" s="237"/>
      <c r="AF11" s="237">
        <v>480030.19596380083</v>
      </c>
      <c r="AG11" s="237">
        <v>237634.14820991998</v>
      </c>
      <c r="AH11" s="237"/>
      <c r="AI11" s="237">
        <v>235662.08058992066</v>
      </c>
      <c r="AJ11" s="237"/>
      <c r="AK11" s="237"/>
      <c r="AL11" s="237"/>
      <c r="AM11" s="237"/>
      <c r="AN11" s="237">
        <v>35311678.714318417</v>
      </c>
    </row>
    <row r="12" spans="1:40" x14ac:dyDescent="0.25">
      <c r="A12" s="79">
        <v>2050</v>
      </c>
      <c r="B12" s="237"/>
      <c r="C12" s="237">
        <v>68548.311983630774</v>
      </c>
      <c r="D12" s="237"/>
      <c r="E12" s="237"/>
      <c r="F12" s="237"/>
      <c r="G12" s="237"/>
      <c r="H12" s="237"/>
      <c r="I12" s="237"/>
      <c r="J12" s="237"/>
      <c r="K12" s="237">
        <v>13752566.439236915</v>
      </c>
      <c r="L12" s="237"/>
      <c r="M12" s="237">
        <v>859703.11316950095</v>
      </c>
      <c r="N12" s="237"/>
      <c r="O12" s="237">
        <v>5415467.7975029349</v>
      </c>
      <c r="P12" s="237"/>
      <c r="Q12" s="237">
        <v>0</v>
      </c>
      <c r="R12" s="237">
        <v>5776514.5630036891</v>
      </c>
      <c r="S12" s="237"/>
      <c r="T12" s="237">
        <v>1695876.8276391989</v>
      </c>
      <c r="U12" s="237">
        <v>5606170.2254394982</v>
      </c>
      <c r="V12" s="237"/>
      <c r="W12" s="237"/>
      <c r="X12" s="237"/>
      <c r="Y12" s="237">
        <v>975255.52958529233</v>
      </c>
      <c r="Z12" s="237">
        <v>43206.208765439995</v>
      </c>
      <c r="AA12" s="237"/>
      <c r="AB12" s="237"/>
      <c r="AC12" s="237"/>
      <c r="AD12" s="237"/>
      <c r="AE12" s="237"/>
      <c r="AF12" s="237">
        <v>576036.23515656102</v>
      </c>
      <c r="AG12" s="237">
        <v>280840.35697535996</v>
      </c>
      <c r="AH12" s="237"/>
      <c r="AI12" s="237">
        <v>235662.08058992066</v>
      </c>
      <c r="AJ12" s="237"/>
      <c r="AK12" s="237"/>
      <c r="AL12" s="237"/>
      <c r="AM12" s="237"/>
      <c r="AN12" s="237">
        <v>35285847.68904794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5407060.3939809352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17813606.419406898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1956056.1352419853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6132147.4815631853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1557239.0462033886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5472054.7847933341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2187636.3871966996</v>
      </c>
      <c r="F25" s="237"/>
      <c r="G25" s="237">
        <v>6493.0018558535139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12259458.780348275</v>
      </c>
      <c r="T25" s="237"/>
      <c r="U25" s="237"/>
      <c r="V25" s="237"/>
      <c r="W25" s="237"/>
      <c r="X25" s="237"/>
      <c r="Y25" s="237"/>
      <c r="Z25" s="237"/>
      <c r="AA25" s="237"/>
      <c r="AB25" s="237">
        <v>17589633.341972247</v>
      </c>
      <c r="AC25" s="237"/>
      <c r="AD25" s="237"/>
      <c r="AE25" s="237"/>
      <c r="AF25" s="237"/>
      <c r="AG25" s="237"/>
      <c r="AH25" s="237"/>
      <c r="AI25" s="237"/>
      <c r="AJ25" s="237"/>
      <c r="AK25" s="237">
        <v>59673190.00489302</v>
      </c>
      <c r="AL25" s="237">
        <v>2504895.699359688</v>
      </c>
      <c r="AM25" s="237"/>
      <c r="AN25" s="237">
        <v>94221307.215625778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621579.76994607435</v>
      </c>
      <c r="F27" s="237"/>
      <c r="G27" s="237">
        <v>960.29810510449158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1340301.259932484</v>
      </c>
      <c r="T27" s="237"/>
      <c r="U27" s="237"/>
      <c r="V27" s="237"/>
      <c r="W27" s="237"/>
      <c r="X27" s="237"/>
      <c r="Y27" s="237"/>
      <c r="Z27" s="237"/>
      <c r="AA27" s="237"/>
      <c r="AB27" s="237">
        <v>1586584.0340086047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27161966.695509233</v>
      </c>
      <c r="AL27" s="237">
        <v>812449.95882101241</v>
      </c>
      <c r="AM27" s="237"/>
      <c r="AN27" s="237">
        <v>31523842.016322516</v>
      </c>
    </row>
    <row r="28" spans="1:40" x14ac:dyDescent="0.25">
      <c r="A28" s="79">
        <v>2050</v>
      </c>
      <c r="B28" s="237"/>
      <c r="C28" s="237"/>
      <c r="D28" s="237"/>
      <c r="E28" s="237">
        <v>742291.62439348234</v>
      </c>
      <c r="F28" s="237"/>
      <c r="G28" s="237">
        <v>1091.203750749022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1222667.1870824555</v>
      </c>
      <c r="T28" s="237"/>
      <c r="U28" s="237"/>
      <c r="V28" s="237"/>
      <c r="W28" s="237"/>
      <c r="X28" s="237"/>
      <c r="Y28" s="237"/>
      <c r="Z28" s="237"/>
      <c r="AA28" s="237"/>
      <c r="AB28" s="237">
        <v>1260918.6412969774</v>
      </c>
      <c r="AC28" s="237"/>
      <c r="AD28" s="237"/>
      <c r="AE28" s="237"/>
      <c r="AF28" s="237"/>
      <c r="AG28" s="237"/>
      <c r="AH28" s="237"/>
      <c r="AI28" s="237"/>
      <c r="AJ28" s="237"/>
      <c r="AK28" s="237">
        <v>23707731.573875297</v>
      </c>
      <c r="AL28" s="237">
        <v>747630.65185859334</v>
      </c>
      <c r="AM28" s="237"/>
      <c r="AN28" s="237">
        <v>27682330.882257555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3101454.7378544817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3101454.7378544817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1421500.0881833041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1421500.0881833041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1679954.6496711776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1679954.6496711776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209511.71619619365</v>
      </c>
      <c r="D37" s="237">
        <v>1462906</v>
      </c>
      <c r="E37" s="237">
        <v>6547402.5420559067</v>
      </c>
      <c r="F37" s="237">
        <v>281468.55244752642</v>
      </c>
      <c r="G37" s="237">
        <v>29398.018558535139</v>
      </c>
      <c r="H37" s="237">
        <v>197788.71253069426</v>
      </c>
      <c r="I37" s="237">
        <v>1445379.0531089196</v>
      </c>
      <c r="J37" s="237">
        <v>428226</v>
      </c>
      <c r="K37" s="237">
        <v>44603376.601598322</v>
      </c>
      <c r="L37" s="237">
        <v>1513844.376677237</v>
      </c>
      <c r="M37" s="237">
        <v>8222243.9618972763</v>
      </c>
      <c r="N37" s="237">
        <v>2948427</v>
      </c>
      <c r="O37" s="237">
        <v>16252009.860477313</v>
      </c>
      <c r="P37" s="237">
        <v>2423468</v>
      </c>
      <c r="Q37" s="237">
        <v>692260.49385742994</v>
      </c>
      <c r="R37" s="237">
        <v>19988649.490925312</v>
      </c>
      <c r="S37" s="237">
        <v>39679684.470149398</v>
      </c>
      <c r="T37" s="237">
        <v>5093508.3226583023</v>
      </c>
      <c r="U37" s="237">
        <v>18553825.498458248</v>
      </c>
      <c r="V37" s="237">
        <v>2647325.8446415998</v>
      </c>
      <c r="W37" s="237">
        <v>336392.95646566537</v>
      </c>
      <c r="X37" s="237">
        <v>1674036.0474599604</v>
      </c>
      <c r="Y37" s="237">
        <v>2980859.5536562409</v>
      </c>
      <c r="Z37" s="237">
        <v>130666.08500411626</v>
      </c>
      <c r="AA37" s="237">
        <v>8328213.2398871668</v>
      </c>
      <c r="AB37" s="237">
        <v>46132026.753055826</v>
      </c>
      <c r="AC37" s="237">
        <v>682979.63888483576</v>
      </c>
      <c r="AD37" s="237">
        <v>558483.45438534976</v>
      </c>
      <c r="AE37" s="237">
        <v>8468381.4765873924</v>
      </c>
      <c r="AF37" s="237">
        <v>1056066.4311203619</v>
      </c>
      <c r="AG37" s="237">
        <v>518474.50518527994</v>
      </c>
      <c r="AH37" s="237">
        <v>303106.54439872503</v>
      </c>
      <c r="AI37" s="237">
        <v>711702.03677310201</v>
      </c>
      <c r="AJ37" s="237">
        <v>535691.53518718737</v>
      </c>
      <c r="AK37" s="237">
        <v>59673190.00489302</v>
      </c>
      <c r="AL37" s="237">
        <v>2504895.699359688</v>
      </c>
      <c r="AM37" s="237">
        <v>2330919.0257364037</v>
      </c>
      <c r="AN37" s="237">
        <v>310329363.70046079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306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231597.25208892074</v>
      </c>
      <c r="D7" s="76">
        <v>0.29522195184836164</v>
      </c>
      <c r="E7" s="76">
        <v>812449.95882101241</v>
      </c>
      <c r="F7" s="76">
        <v>20754.071278017291</v>
      </c>
      <c r="G7" s="76">
        <v>5146.7083806234805</v>
      </c>
      <c r="H7" s="76">
        <v>142742</v>
      </c>
      <c r="I7" s="76">
        <v>441355.81396357878</v>
      </c>
      <c r="J7" s="76">
        <v>5415467.797502934</v>
      </c>
      <c r="K7" s="76">
        <v>7069513.9255142948</v>
      </c>
    </row>
    <row r="8" spans="1:11" x14ac:dyDescent="0.25">
      <c r="A8" s="78">
        <v>2050</v>
      </c>
      <c r="B8" s="76">
        <v>0.18489040050189942</v>
      </c>
      <c r="C8" s="76">
        <v>272269.3418410077</v>
      </c>
      <c r="D8" s="76">
        <v>9.5137343159876764E-2</v>
      </c>
      <c r="E8" s="76">
        <v>747630.65185859334</v>
      </c>
      <c r="F8" s="76">
        <v>163525.05971223337</v>
      </c>
      <c r="G8" s="76">
        <v>25950.691837427992</v>
      </c>
      <c r="H8" s="76">
        <v>142742</v>
      </c>
      <c r="I8" s="76">
        <v>464412.98263243266</v>
      </c>
      <c r="J8" s="76">
        <v>5415467.7975029349</v>
      </c>
      <c r="K8" s="76">
        <v>7231998.8054123735</v>
      </c>
    </row>
    <row r="9" spans="1:11" x14ac:dyDescent="0.25">
      <c r="A9" s="78" t="s">
        <v>61</v>
      </c>
      <c r="B9" s="76">
        <v>370459.88762915425</v>
      </c>
      <c r="C9" s="76">
        <v>707516.21493543452</v>
      </c>
      <c r="D9" s="76">
        <v>282332.42070039728</v>
      </c>
      <c r="E9" s="76">
        <v>2504895.699359688</v>
      </c>
      <c r="F9" s="76">
        <v>184279.13099025065</v>
      </c>
      <c r="G9" s="76">
        <v>31097.400218051473</v>
      </c>
      <c r="H9" s="76">
        <v>428226</v>
      </c>
      <c r="I9" s="76">
        <v>1326398.7864374395</v>
      </c>
      <c r="J9" s="76">
        <v>16252009.860477313</v>
      </c>
      <c r="K9" s="76">
        <v>22087215.400747731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9.85546875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28" width="12" style="168" bestFit="1" customWidth="1"/>
    <col min="29" max="29" width="12.85546875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9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50" width="12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208</v>
      </c>
      <c r="X5" s="168" t="s">
        <v>204</v>
      </c>
      <c r="Y5" s="168" t="s">
        <v>56</v>
      </c>
      <c r="Z5" s="168" t="s">
        <v>55</v>
      </c>
      <c r="AA5" s="168" t="s">
        <v>238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159514.08577732509</v>
      </c>
      <c r="C7" s="98">
        <v>208601.65776323655</v>
      </c>
      <c r="D7" s="98">
        <v>2858990.8004409829</v>
      </c>
      <c r="E7" s="98">
        <v>1020329.0563265749</v>
      </c>
      <c r="F7" s="98">
        <v>114655.84934403934</v>
      </c>
      <c r="G7" s="98">
        <v>1374464.7761217668</v>
      </c>
      <c r="H7" s="98">
        <v>19633790.63002957</v>
      </c>
      <c r="I7" s="98">
        <v>1943930.4726515138</v>
      </c>
      <c r="J7" s="98">
        <v>217857.98383709742</v>
      </c>
      <c r="K7" s="98"/>
      <c r="L7" s="98">
        <v>1517091.440859722</v>
      </c>
      <c r="M7" s="98">
        <v>2350675.2410932588</v>
      </c>
      <c r="N7" s="98">
        <v>279460.19505556813</v>
      </c>
      <c r="O7" s="98"/>
      <c r="P7" s="98">
        <v>5033066.9797744127</v>
      </c>
      <c r="Q7" s="98">
        <v>1488819.1584892445</v>
      </c>
      <c r="R7" s="98">
        <v>201922.37904121177</v>
      </c>
      <c r="S7" s="98">
        <v>97016.53393111816</v>
      </c>
      <c r="T7" s="98">
        <v>1268180.5191812452</v>
      </c>
      <c r="U7" s="98">
        <v>120600</v>
      </c>
      <c r="V7" s="98">
        <v>4539787.1932864804</v>
      </c>
      <c r="W7" s="98">
        <v>555695.33139766264</v>
      </c>
      <c r="X7" s="98">
        <v>9216.5797625050109</v>
      </c>
      <c r="Y7" s="98">
        <v>880362.49952358752</v>
      </c>
      <c r="Z7" s="98">
        <v>1933087.1070249293</v>
      </c>
      <c r="AA7" s="98">
        <v>22002.486326229817</v>
      </c>
      <c r="AB7" s="98">
        <v>47829118.957039282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130199.80401195865</v>
      </c>
      <c r="C8" s="98">
        <v>191040.56790169282</v>
      </c>
      <c r="D8" s="98">
        <v>3059441.780978662</v>
      </c>
      <c r="E8" s="98">
        <v>1218478.704193075</v>
      </c>
      <c r="F8" s="98">
        <v>73602.257568286732</v>
      </c>
      <c r="G8" s="98">
        <v>1289066.8796105941</v>
      </c>
      <c r="H8" s="98">
        <v>18926850.122144811</v>
      </c>
      <c r="I8" s="98">
        <v>1797189.798135357</v>
      </c>
      <c r="J8" s="98">
        <v>78236.541949857725</v>
      </c>
      <c r="K8" s="98"/>
      <c r="L8" s="98">
        <v>1445630.4565539155</v>
      </c>
      <c r="M8" s="98">
        <v>2037605.0597173451</v>
      </c>
      <c r="N8" s="98">
        <v>279460.19505556813</v>
      </c>
      <c r="O8" s="98"/>
      <c r="P8" s="98">
        <v>4604097.8520915266</v>
      </c>
      <c r="Q8" s="98">
        <v>1328852.402628239</v>
      </c>
      <c r="R8" s="98">
        <v>174489.67286973639</v>
      </c>
      <c r="S8" s="98">
        <v>78876.104206330288</v>
      </c>
      <c r="T8" s="98">
        <v>1066580.7616045058</v>
      </c>
      <c r="U8" s="98">
        <v>120600</v>
      </c>
      <c r="V8" s="98">
        <v>4723434.7239489537</v>
      </c>
      <c r="W8" s="98">
        <v>656730.84619723761</v>
      </c>
      <c r="X8" s="98">
        <v>2164.4997927095101</v>
      </c>
      <c r="Y8" s="98">
        <v>824629.38934643252</v>
      </c>
      <c r="Z8" s="98">
        <v>1810667.4246186719</v>
      </c>
      <c r="AA8" s="98">
        <v>4487.4675846939317</v>
      </c>
      <c r="AB8" s="98">
        <v>45922413.312710151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466310.78919127956</v>
      </c>
      <c r="C9" s="98">
        <v>612353.23542067618</v>
      </c>
      <c r="D9" s="98">
        <v>9148961.6536611579</v>
      </c>
      <c r="E9" s="98">
        <v>3591025.7676625075</v>
      </c>
      <c r="F9" s="98">
        <v>326533.38694122521</v>
      </c>
      <c r="G9" s="98">
        <v>4166089.6913405759</v>
      </c>
      <c r="H9" s="98">
        <v>42678644.462474547</v>
      </c>
      <c r="I9" s="98">
        <v>5781994.0216530049</v>
      </c>
      <c r="J9" s="98">
        <v>2270764.8550983742</v>
      </c>
      <c r="K9" s="98">
        <v>51892.132620096323</v>
      </c>
      <c r="L9" s="98">
        <v>4228984.1436811294</v>
      </c>
      <c r="M9" s="98">
        <v>6925063.5421395442</v>
      </c>
      <c r="N9" s="98">
        <v>559800.49011113623</v>
      </c>
      <c r="O9" s="98">
        <v>8064.2063400965635</v>
      </c>
      <c r="P9" s="98">
        <v>14906164.831865938</v>
      </c>
      <c r="Q9" s="98">
        <v>4474036.2026183978</v>
      </c>
      <c r="R9" s="98">
        <v>593422.41934647132</v>
      </c>
      <c r="S9" s="98">
        <v>281838.94970940368</v>
      </c>
      <c r="T9" s="98">
        <v>3717412.7119646575</v>
      </c>
      <c r="U9" s="98">
        <v>241276.5</v>
      </c>
      <c r="V9" s="98">
        <v>13631545.818914093</v>
      </c>
      <c r="W9" s="98">
        <v>1212426.1775949001</v>
      </c>
      <c r="X9" s="98">
        <v>11381.079555214521</v>
      </c>
      <c r="Y9" s="98">
        <v>2616566.5313550867</v>
      </c>
      <c r="Z9" s="98">
        <v>5748856.7030443773</v>
      </c>
      <c r="AA9" s="98">
        <v>125315.98695687829</v>
      </c>
      <c r="AB9" s="98">
        <v>128376726.29126076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20.124979170891422</v>
      </c>
      <c r="C7" s="235">
        <v>0</v>
      </c>
      <c r="D7" s="235">
        <v>45.610793557018212</v>
      </c>
      <c r="E7" s="235">
        <v>20.963550496861103</v>
      </c>
      <c r="F7" s="235">
        <v>0.35905402506237244</v>
      </c>
      <c r="G7" s="235">
        <v>2.1977887873274424</v>
      </c>
      <c r="H7" s="235">
        <v>0</v>
      </c>
      <c r="I7" s="235">
        <v>5.7716862989217699</v>
      </c>
      <c r="J7" s="235">
        <v>44.595115183387243</v>
      </c>
      <c r="K7" s="235">
        <v>139.62296751946957</v>
      </c>
    </row>
    <row r="8" spans="1:11" x14ac:dyDescent="0.25">
      <c r="A8" s="79">
        <v>2050</v>
      </c>
      <c r="B8" s="235">
        <v>20.27401193227044</v>
      </c>
      <c r="C8" s="235">
        <v>0</v>
      </c>
      <c r="D8" s="235">
        <v>43.61941028233889</v>
      </c>
      <c r="E8" s="235">
        <v>16.363270408358925</v>
      </c>
      <c r="F8" s="235">
        <v>0.35905402506237249</v>
      </c>
      <c r="G8" s="235">
        <v>2.6246031288318838</v>
      </c>
      <c r="H8" s="235">
        <v>0</v>
      </c>
      <c r="I8" s="235">
        <v>5.3793498791113672</v>
      </c>
      <c r="J8" s="235">
        <v>40.928955861930156</v>
      </c>
      <c r="K8" s="235">
        <v>129.54865551790405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5.3565666439563122</v>
      </c>
      <c r="C11" s="235">
        <v>2.1694819870080004</v>
      </c>
      <c r="D11" s="235">
        <v>1.4201719861750002</v>
      </c>
      <c r="E11" s="235">
        <v>0.45076703431999998</v>
      </c>
      <c r="F11" s="235">
        <v>0</v>
      </c>
      <c r="G11" s="235">
        <v>15.798263648699116</v>
      </c>
      <c r="H11" s="235">
        <v>0</v>
      </c>
      <c r="I11" s="235">
        <v>0</v>
      </c>
      <c r="J11" s="235">
        <v>0</v>
      </c>
      <c r="K11" s="235">
        <v>25.195251300158432</v>
      </c>
    </row>
    <row r="12" spans="1:11" x14ac:dyDescent="0.25">
      <c r="A12" s="79">
        <v>2050</v>
      </c>
      <c r="B12" s="235">
        <v>5.3987208014361867</v>
      </c>
      <c r="C12" s="235">
        <v>2.1694819870080004</v>
      </c>
      <c r="D12" s="235">
        <v>1.4201719861750002</v>
      </c>
      <c r="E12" s="235">
        <v>0.45076703431999998</v>
      </c>
      <c r="F12" s="235">
        <v>0</v>
      </c>
      <c r="G12" s="235">
        <v>14.687068814582961</v>
      </c>
      <c r="H12" s="235">
        <v>0</v>
      </c>
      <c r="I12" s="235">
        <v>0</v>
      </c>
      <c r="J12" s="235">
        <v>0</v>
      </c>
      <c r="K12" s="235">
        <v>24.126210623522148</v>
      </c>
    </row>
    <row r="13" spans="1:11" x14ac:dyDescent="0.25">
      <c r="A13" s="78" t="s">
        <v>287</v>
      </c>
      <c r="B13" s="235">
        <v>57.942921627664163</v>
      </c>
      <c r="C13" s="235">
        <v>0</v>
      </c>
      <c r="D13" s="235">
        <v>89.230203839357102</v>
      </c>
      <c r="E13" s="235">
        <v>56.900411393777219</v>
      </c>
      <c r="F13" s="235">
        <v>0.71810805012474499</v>
      </c>
      <c r="G13" s="235">
        <v>4.8223919161593258</v>
      </c>
      <c r="H13" s="235">
        <v>0</v>
      </c>
      <c r="I13" s="235">
        <v>15.102083305862713</v>
      </c>
      <c r="J13" s="235">
        <v>133.01316596965924</v>
      </c>
      <c r="K13" s="235">
        <v>357.72928610260453</v>
      </c>
    </row>
    <row r="14" spans="1:11" x14ac:dyDescent="0.25">
      <c r="A14" s="78" t="s">
        <v>244</v>
      </c>
      <c r="B14" s="235">
        <v>18.2384421495995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35.577615421287078</v>
      </c>
      <c r="H14" s="235">
        <v>0</v>
      </c>
      <c r="I14" s="235">
        <v>0</v>
      </c>
      <c r="J14" s="235">
        <v>0</v>
      </c>
      <c r="K14" s="235">
        <v>65.937320593395583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1167839.1253408799</v>
      </c>
      <c r="C4" s="236">
        <v>128467.8</v>
      </c>
      <c r="D4" s="236">
        <v>6379079.0003640465</v>
      </c>
      <c r="E4" s="236">
        <v>1795901.2499451877</v>
      </c>
      <c r="F4" s="236">
        <v>60009.02925833522</v>
      </c>
      <c r="G4" s="236">
        <v>2429944.7309030532</v>
      </c>
      <c r="H4" s="236">
        <v>1483522.0930239339</v>
      </c>
      <c r="I4" s="236">
        <v>13444763.028835436</v>
      </c>
    </row>
    <row r="5" spans="1:9" x14ac:dyDescent="0.25">
      <c r="A5" s="78">
        <v>2050</v>
      </c>
      <c r="B5" s="236">
        <v>1187149.6972346362</v>
      </c>
      <c r="C5" s="236">
        <v>128467.8</v>
      </c>
      <c r="D5" s="236">
        <v>6127704.0116923712</v>
      </c>
      <c r="E5" s="236">
        <v>1413624.0772773363</v>
      </c>
      <c r="F5" s="236">
        <v>60009.02925833522</v>
      </c>
      <c r="G5" s="236">
        <v>2358111.1669086041</v>
      </c>
      <c r="H5" s="236">
        <v>1360695.4007436582</v>
      </c>
      <c r="I5" s="236">
        <v>12635761.18311494</v>
      </c>
    </row>
    <row r="6" spans="1:9" x14ac:dyDescent="0.25">
      <c r="A6" s="78" t="s">
        <v>61</v>
      </c>
      <c r="B6" s="236">
        <v>3432293.762575516</v>
      </c>
      <c r="C6" s="236">
        <v>385403.4</v>
      </c>
      <c r="D6" s="236">
        <v>12635509.372056417</v>
      </c>
      <c r="E6" s="236">
        <v>4884943.3178777508</v>
      </c>
      <c r="F6" s="236">
        <v>120018.05851667044</v>
      </c>
      <c r="G6" s="236">
        <v>5492072.0136449905</v>
      </c>
      <c r="H6" s="236">
        <v>4420090.9721987676</v>
      </c>
      <c r="I6" s="236">
        <v>31370330.896870114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11015796.351312721</v>
      </c>
      <c r="C4" s="98">
        <v>-50273.43159900204</v>
      </c>
      <c r="D4" s="98">
        <v>5465486.5519993426</v>
      </c>
      <c r="E4" s="98">
        <v>7550802.4044669205</v>
      </c>
      <c r="F4" s="98">
        <v>-840120.34066998609</v>
      </c>
      <c r="G4" s="98">
        <v>-536702.28626369708</v>
      </c>
      <c r="H4" s="98">
        <v>0</v>
      </c>
      <c r="I4" s="98">
        <v>-573396.54662085196</v>
      </c>
      <c r="J4" s="98">
        <v>22031592.702625446</v>
      </c>
    </row>
    <row r="5" spans="1:10" x14ac:dyDescent="0.25">
      <c r="A5" s="78">
        <v>2050</v>
      </c>
      <c r="B5" s="98">
        <v>9491172.4200949166</v>
      </c>
      <c r="C5" s="98">
        <v>-50273.43159900204</v>
      </c>
      <c r="D5" s="98">
        <v>5367713.1906586625</v>
      </c>
      <c r="E5" s="98">
        <v>7298722.430061643</v>
      </c>
      <c r="F5" s="98">
        <v>-2125652.3109115865</v>
      </c>
      <c r="G5" s="98">
        <v>-468243.95884098974</v>
      </c>
      <c r="H5" s="98">
        <v>0</v>
      </c>
      <c r="I5" s="98">
        <v>-531093.49927380856</v>
      </c>
      <c r="J5" s="98">
        <v>18982344.840189837</v>
      </c>
    </row>
    <row r="6" spans="1:10" x14ac:dyDescent="0.25">
      <c r="A6" s="78" t="s">
        <v>61</v>
      </c>
      <c r="B6" s="98">
        <v>34418530.889685206</v>
      </c>
      <c r="C6" s="98">
        <v>-100705.30039800408</v>
      </c>
      <c r="D6" s="98">
        <v>16352461.643394722</v>
      </c>
      <c r="E6" s="98">
        <v>24574991.024262745</v>
      </c>
      <c r="F6" s="98">
        <v>-3527672.6515815724</v>
      </c>
      <c r="G6" s="98">
        <v>-1170153.4559997465</v>
      </c>
      <c r="H6" s="98">
        <v>0</v>
      </c>
      <c r="I6" s="98">
        <v>-1710390.3699929356</v>
      </c>
      <c r="J6" s="98">
        <v>68837061.779370412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 t="e">
        <f ca="1"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5018539.2049980592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4015714.7438644618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766318.75452505716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1316852.9194475911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 t="e">
        <f ca="1"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 t="e">
        <f ca="1">SUMIFS('Resultater - Vestdanmark'!I$3:I$496,'Resultater - Vestdanmark'!$F$3:$F$496,'CO2-udledning'!$D$2,'Resultater - Vestdanmark'!$A$3:$A$496,'CO2-udledning'!$G9)</f>
        <v>#REF!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-490146.91923689621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 ca="1"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4925781.8657493982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3788160.4298032811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766318.75452505692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1316852.9194475913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 ca="1"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 t="e">
        <f ca="1">SUMIFS('Resultater - Vestdanmark'!J$3:J$496,'Resultater - Vestdanmark'!$F$3:$F$496,'CO2-udledning'!$D$2,'Resultater - Vestdanmark'!$A$3:$A$496,'CO2-udledning'!$G9)</f>
        <v>#REF!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-428477.10804294422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 t="e">
        <f ca="1"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 t="e">
        <f ca="1"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 t="e">
        <f ca="1">SUMIFS('Resultater - Østdanmark'!H$3:H$496,'Resultater - Østdanmark'!$F$3:$F$496,'CO2-udledning'!$D$2,'Resultater - Østdanmark'!$A$3:$A$496,'CO2-udledning'!$G39)</f>
        <v>#REF!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 t="e">
        <f ca="1"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446947.3470012836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1227432.2367233362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82593.734040805444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141890.01586566915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 t="e">
        <f ca="1"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 t="e">
        <f ca="1">SUMIFS('Resultater - Østdanmark'!I$3:I$496,'Resultater - Østdanmark'!$F$3:$F$496,'CO2-udledning'!$D$2,'Resultater - Østdanmark'!$A$3:$A$496,'CO2-udledning'!$G39)</f>
        <v>#REF!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-46555.367026800843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 t="e">
        <f ca="1"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441931.32490926457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1202906.5763792384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82593.73404080543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141890.01586566918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 t="e">
        <f ca="1"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 t="e">
        <f ca="1">SUMIFS('Resultater - Østdanmark'!J$3:J$496,'Resultater - Østdanmark'!$F$3:$F$496,'CO2-udledning'!$D$2,'Resultater - Østdanmark'!$A$3:$A$496,'CO2-udledning'!$G39)</f>
        <v>#REF!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-39766.850798045503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5159420.7570548151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213337.88029141159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395390.17485052859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27095725.89284119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208752.59567778328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1678516.8822786708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1905404.856436112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5743822.9759319266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30569.09248387249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1486066.0976233429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1052106.88659479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677222.38479268458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140082.86866845257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4900795.1054666163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198114.08883444962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365281.50726983073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26548852.942320853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192327.0774028138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1559779.6153129078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1766884.9195914473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5640663.1541694049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28377.663005470582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1379975.3828292931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978236.2422912115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628916.4005833331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130798.88136292373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1555948.945503107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63812.089455455738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119938.95898177236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7797808.2646085992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63693.311018631553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495905.68810885074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587314.83163842501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1709464.6903672938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9322.3305837736352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447021.00940158637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322357.88952697685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203140.11473090298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39619.171284232172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1533461.5685547295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61474.791050873988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115017.58907939846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7896195.2687320514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60945.756189628817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477733.48917643895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565868.01262208389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1741163.5278240088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8983.290705592015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430692.0417893788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310830.63731938269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195712.98876309939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38200.145674741361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59129.102638164186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87109.403474360603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39025.821581831304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77423.359211475472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6372.8973618357959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9388.5965256393793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4206.1784181686835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8344.6407885245098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9267413.626535669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1047387.2944076648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16178843.958241226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7365165.8833250785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800812.88842738699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12411632.548340486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1475029.3734643301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345076.7055923352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567485.44097623753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3978072.941243425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1861937.0401489851</v>
      </c>
      <c r="J16" s="76">
        <f t="shared" si="2"/>
        <v>1861937.0401489851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5095490.041758772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3377277.1166749215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71815.775408903501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315989.41179917543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242016.29049698845</v>
      </c>
      <c r="J18" s="76">
        <f t="shared" si="2"/>
        <v>242016.29049698845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591651.11157261301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8862701.4516595136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95754.367211871344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4262026.8846003935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4262026.8846003935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415219.4411308578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2910688.282327313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1362347.6505432988</v>
      </c>
      <c r="J30" s="76">
        <f t="shared" si="2"/>
        <v>1362347.6505432988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52546.380887527906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231204.07590512279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177079.20173573354</v>
      </c>
      <c r="J32" s="76">
        <f t="shared" si="2"/>
        <v>177079.20173573354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262648.20794209518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13032604.078086764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13032604.078086764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70061.841183370547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3118452.5510718231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3118452.5510718231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151541.4562503575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711744.75757105404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333132.13378113182</v>
      </c>
      <c r="J58" s="76">
        <f t="shared" si="2"/>
        <v>333132.13378113182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19177.702900169312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46410.041018409742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35545.450416000022</v>
      </c>
      <c r="J60" s="76">
        <f t="shared" si="2"/>
        <v>35545.450416000022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25570.270533559084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944650.1754024335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944650.1754024335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263062.88071366976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1235527.4318478929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578288.61447640613</v>
      </c>
      <c r="J72" s="76">
        <f t="shared" ref="J72:J139" si="15">IF(I72&lt;&gt;0,I72,H72)</f>
        <v>578288.61447640613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33290.836020836614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80563.823170424614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61703.832166228211</v>
      </c>
      <c r="J74" s="76">
        <f t="shared" si="15"/>
        <v>61703.832166228211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166401.15406772491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6440323.7065755986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6440323.7065755986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44387.781361115492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1639831.1231580982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1639831.1231580982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7966.8777489233817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67017.375623943488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31367.482660786744</v>
      </c>
      <c r="J100" s="76">
        <f t="shared" si="15"/>
        <v>31367.482660786744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682.95424540409101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3163.4440647117499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1346.742882410256</v>
      </c>
      <c r="J101" s="76">
        <f t="shared" si="15"/>
        <v>1346.742882410256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731.2957947718902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3861.24179639558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2957.3250918593749</v>
      </c>
      <c r="J102" s="76">
        <f t="shared" si="15"/>
        <v>2957.3250918593749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6748.6557259107421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401841.95654362929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401841.95654362929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31.563716673997249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785.93654518253152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785.93654518253152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498.30927610942894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25396.371805272291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25396.371805272291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13.073303028819828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1274.7055824876741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1274.7055824876741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1687.5669618074376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90136.326564058865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90136.326564058865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28.749153919733189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292.89638013424172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292.89638013424172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508.45470137367818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18179.865070322223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18179.865070322223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1255.0161458580612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21519.301150898682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5126.4899526010086</v>
      </c>
      <c r="J110" s="76">
        <f t="shared" si="15"/>
        <v>5126.4899526010086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144.19264763886906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8651.5588583321442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8651.5588583321442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236.81749727070408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6931.2438225571932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6931.2438225571932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26133.579714697429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432458.47711881308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432458.47711881308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6179.3920113984786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51981.045599883997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24329.728393025704</v>
      </c>
      <c r="J114" s="76">
        <f t="shared" si="15"/>
        <v>24329.728393025704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529.72345518556824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2453.6790444195522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1044.5813869929548</v>
      </c>
      <c r="J115" s="76">
        <f t="shared" si="15"/>
        <v>1044.5813869929548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567.2188697502479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2994.9156322813087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2293.805882764254</v>
      </c>
      <c r="J116" s="76">
        <f t="shared" si="15"/>
        <v>2293.805882764254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5234.4959461700028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311682.82661874662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311682.82661874662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24.481934430549188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609.60016732067481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609.60016732067481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386.50628979621081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19698.323734566249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19698.323734566249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10.140115970751253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988.70671065259364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988.70671065259364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1308.9365911133891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69912.921204548344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69912.921204548344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22.29886006347617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227.18078632669523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227.18078632669523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394.37544027220684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14100.946007240134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14100.946007240134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973.43488758057447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16691.130680486644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3976.2868287891306</v>
      </c>
      <c r="J124" s="76">
        <f t="shared" si="15"/>
        <v>3976.2868287891306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111.84091472251262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6710.454883350757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6710.454883350757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183.68402238778262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5376.1177284229061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5376.1177284229061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20270.128249434962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335430.08227164974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335430.08227164974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2127.4770569681864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11990.545792154979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5612.1749580181358</v>
      </c>
      <c r="J142" s="76">
        <f t="shared" si="29"/>
        <v>5612.1749580181358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182.37627510382896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481.51713658013335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204.99169992656425</v>
      </c>
      <c r="J143" s="76">
        <f t="shared" si="29"/>
        <v>204.99169992656425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195.28541472156516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567.10884435142532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434.34866388875662</v>
      </c>
      <c r="J144" s="76">
        <f t="shared" si="29"/>
        <v>434.34866388875662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1802.162738620199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83700.222924552902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83700.222924552902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8.4287829150695739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119.62971591358246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119.62971591358246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133.06863561958127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3865.6565379522276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3865.6565379522276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3.4910981603006861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194.02669037491077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194.02669037491077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450.64830997664149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19978.122851952074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19978.122851952074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7.6771813625161709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44.582620521149408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44.582620521149408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135.77787255820414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2767.2107971576834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2767.2107971576834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335.13983025514386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3275.5161967216482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780.31813181694042</v>
      </c>
      <c r="J152" s="76">
        <f t="shared" si="29"/>
        <v>780.31813181694042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38.505241237904947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1316.8792503363493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1316.8792503363493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63.239804602265203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1055.0250328768145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1055.0250328768145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6978.7177626745197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115483.82153673796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115483.82153673796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3914.9627944930885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22064.886908274828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10327.470317418032</v>
      </c>
      <c r="J156" s="76">
        <f t="shared" si="29"/>
        <v>10327.470317418032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335.60706532235162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886.08319814668562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377.22375231442584</v>
      </c>
      <c r="J157" s="76">
        <f t="shared" si="29"/>
        <v>377.22375231442584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359.36233974320743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1043.5882346142744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799.28422889107276</v>
      </c>
      <c r="J158" s="76">
        <f t="shared" si="29"/>
        <v>799.28422889107276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3316.3225183609375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154024.34426596126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154024.34426596126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15.510565158517633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220.14145129484075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220.14145129484075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244.87162193279943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7113.5439382546729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7113.5439382546729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6.4242852183692589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357.0460473209065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357.0460473209065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829.27868067068982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36763.549300345796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36763.549300345796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14.127475218773187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82.040508991450906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82.040508991450906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249.85713365967555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5092.1946631144765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5092.1946631144765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616.72108853263057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6027.5733648565092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1435.9339123897105</v>
      </c>
      <c r="J166" s="76">
        <f t="shared" si="29"/>
        <v>1435.9339123897105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70.856974154261394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2423.3085160757396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2423.3085160757396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116.37327948518661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1941.4469065333569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1941.4469065333569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12842.169227936987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212512.21638390131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212512.21638390131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3808.7546780372704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37379.118410257768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17495.296371921148</v>
      </c>
      <c r="J184" s="76">
        <f t="shared" si="29"/>
        <v>17495.296371921148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219.30513229084247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1185.1249348997128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504.53193993443892</v>
      </c>
      <c r="J185" s="76">
        <f t="shared" si="29"/>
        <v>504.53193993443892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283.99021567912024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1749.3797285833807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1339.8499341220113</v>
      </c>
      <c r="J186" s="76">
        <f t="shared" si="29"/>
        <v>1339.8499341220113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6549.7108532863003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454995.31355609273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454995.31355609273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7.6128108455599488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221.15215506351652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221.15215506351652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402.94831046865283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23959.008060236119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23959.008060236119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4.3575082919224473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495.68933130919578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495.68933130919578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541.89881430469609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33767.882714582833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33767.882714582833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15.529173295949105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184.57975379565107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184.57975379565107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274.64742763620018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11456.730933923667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11456.730933923667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873.83629013078746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17480.575106779866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4164.3542242472813</v>
      </c>
      <c r="J194" s="76">
        <f t="shared" si="29"/>
        <v>4164.3542242472813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77.887252593154059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5452.1076815207844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5452.1076815207844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183.85471699799032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6277.9659462728405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6277.9659462728405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17556.441662323981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338944.66273282678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338944.66273282678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2954.2047678616186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28992.565591793922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13569.970325239146</v>
      </c>
      <c r="J198" s="76">
        <f t="shared" si="29"/>
        <v>13569.970325239146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170.10081304684914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919.22479370517271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391.33280783021496</v>
      </c>
      <c r="J199" s="76">
        <f t="shared" si="29"/>
        <v>391.33280783021496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220.27285034216024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1356.8807581077072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1039.2349726346927</v>
      </c>
      <c r="J200" s="76">
        <f t="shared" si="29"/>
        <v>1039.2349726346927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5080.1872702561177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352910.44929015194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352910.44929015194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5.9047652048756509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171.53342920163766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171.53342920163766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312.54095383263473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18583.453603070808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18583.453603070808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3.3798374692453388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384.47416799403391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384.47416799403391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420.31587651175721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26191.56352895364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26191.56352895364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12.044975765013882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143.16658194295502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143.16658194295502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213.02625366827363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8886.2455080846248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8886.2455080846248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677.77831676078881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13558.55199159847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3230.0203463552143</v>
      </c>
      <c r="J208" s="76">
        <f t="shared" si="29"/>
        <v>3230.0203463552143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60.412106427634392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4228.8474499344075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4228.8474499344075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142.60421777261985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4869.4123141870195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4869.4123141870195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13617.396773963173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262897.46211813303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262897.46211813303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1017.090816316287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6687.7586117897881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3130.2054182482098</v>
      </c>
      <c r="J226" s="76">
        <f t="shared" si="42"/>
        <v>3130.2054182482098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58.563298211421746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180.39135621467815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76.796292288034351</v>
      </c>
      <c r="J227" s="76">
        <f t="shared" si="42"/>
        <v>76.796292288034351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75.83681930382609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256.93514380136281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196.78662663746377</v>
      </c>
      <c r="J228" s="76">
        <f t="shared" si="42"/>
        <v>196.78662663746377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1749.0364493198322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94771.609967853088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94771.609967853088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2.0329269411917434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33.662220755723482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33.662220755723482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107.60341914145734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3646.8711696713508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3646.8711696713508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1.163630120703989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75.450332790086378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75.450332790086378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144.70879696720598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7484.4286985980116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7484.4286985980116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4.1469143800128476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28.095427862874644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28.095427862874644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73.34191881258721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1743.8627524380238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1743.8627524380238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233.34946479512311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2660.7698125863872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633.86861937375397</v>
      </c>
      <c r="J236" s="76">
        <f t="shared" si="42"/>
        <v>633.86861937375397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20.799031709079983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829.88136519229124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829.88136519229124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49.096610310288945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955.58768360025795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955.58768360025795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4688.2766393198599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90511.868798709227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90511.868798709227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1871.6407264919383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12306.74900016056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5760.1738695251506</v>
      </c>
      <c r="J240" s="76">
        <f t="shared" si="42"/>
        <v>5760.1738695251506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107.76761745541504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331.95443669556585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141.31979758744194</v>
      </c>
      <c r="J241" s="76">
        <f t="shared" si="42"/>
        <v>141.31979758744194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139.55418464078605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472.80957756298312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362.12485545548884</v>
      </c>
      <c r="J242" s="76">
        <f t="shared" si="42"/>
        <v>362.12485545548884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3218.5600323500144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174397.80409528682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174397.80409528682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3.7409725818760391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61.94489449699438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61.94489449699438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198.01077577747543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6710.937210255579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6710.937210255579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2.1413009433810979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138.8429758797287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138.8429758797287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266.29173476014478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13772.773622670238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13772.773622670238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7.6311119109480696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51.700935818911404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51.700935818911404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134.9630927805137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3209.0394451662773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3209.0394451662773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429.40743816512179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4896.3229882397854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1166.4389297722314</v>
      </c>
      <c r="J250" s="76">
        <f t="shared" si="42"/>
        <v>1166.4389297722314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38.274177874599644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1527.1396971965257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1527.1396971965257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90.347109535659371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1758.4632538891747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1758.4632538891747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8627.3215276806677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166559.06941340299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166559.06941340299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173456.29714180753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1215928.6429640707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569115.40133933327</v>
      </c>
      <c r="J268" s="76">
        <f t="shared" si="42"/>
        <v>569115.40133933327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21951.045047722542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96584.598209979187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73974.143769023052</v>
      </c>
      <c r="J270" s="76">
        <f t="shared" si="42"/>
        <v>73974.143769023052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29268.060063630055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1302721.3534321738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1302721.3534321738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131850.56743100495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924272.47769134457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432605.73318343388</v>
      </c>
      <c r="J282" s="76">
        <f t="shared" si="55"/>
        <v>432605.73318343388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16685.803818812037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73417.536802772971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56230.4914372438</v>
      </c>
      <c r="J284" s="76">
        <f t="shared" si="55"/>
        <v>56230.4914372438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83402.44174883893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4138429.1595773879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4138429.1595773879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22247.73842508272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990246.83730043191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990246.83730043191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46319.813631597492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217550.26868352393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101824.40325732339</v>
      </c>
      <c r="J310" s="76">
        <f t="shared" si="55"/>
        <v>101824.40325732339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5861.8126432046447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14185.586596555244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10864.740774301659</v>
      </c>
      <c r="J312" s="76">
        <f t="shared" si="55"/>
        <v>10864.740774301659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7815.7501909395269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288739.60402893624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288739.60402893624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83534.118724467509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392334.69541320659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183632.25418815133</v>
      </c>
      <c r="J324" s="76">
        <f t="shared" si="55"/>
        <v>183632.25418815133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10571.315272823429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25582.582960232699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19593.700289242224</v>
      </c>
      <c r="J326" s="76">
        <f t="shared" si="55"/>
        <v>19593.700289242224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52839.738248405163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2045088.0932709742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2045088.0932709742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14095.087030431241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520719.02869133046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520719.02869133046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1126.4838557284104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9475.9821943873885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4435.2334660830165</v>
      </c>
      <c r="J352" s="76">
        <f t="shared" si="60"/>
        <v>4435.2334660830165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30.461924122794926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141.09963253678609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60.069001361316673</v>
      </c>
      <c r="J353" s="76">
        <f t="shared" si="60"/>
        <v>60.069001361316673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123.04047009083574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649.65368207961274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497.56975510477537</v>
      </c>
      <c r="J354" s="76">
        <f t="shared" si="60"/>
        <v>497.56975510477537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361.79053645767038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21542.455702835527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21542.455702835527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6.8519209522838782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170.61283171186858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170.61283171186858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11.648892723175992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593.68674215195995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593.68674215195995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32.54455546332138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3173.2398795639688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3173.2398795639688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34.697518303532888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1853.2638476282989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1853.2638476282989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7.4849679588782632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76.256853565051742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76.256853565051742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53.446301523423585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1910.979577096105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1910.979577096105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388.01761454292392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6653.195599721671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1584.9743518849355</v>
      </c>
      <c r="J362" s="76">
        <f t="shared" si="60"/>
        <v>1584.9743518849355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11.728902197331744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703.73413183990465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703.73413183990465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24.893111089262167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728.57886114913663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728.57886114913663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2816.6607269230763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46610.101709123068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46610.101709123068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873.74069973625251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7349.9067661813551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3440.1238619111837</v>
      </c>
      <c r="J366" s="76">
        <f t="shared" si="60"/>
        <v>3440.1238619111837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23.627345179441619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109.4418628711736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46.591640896581595</v>
      </c>
      <c r="J367" s="76">
        <f t="shared" si="60"/>
        <v>46.591640896581595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95.434538086237168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503.89436109533227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385.93269116291503</v>
      </c>
      <c r="J368" s="76">
        <f t="shared" si="60"/>
        <v>385.93269116291503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280.61752938134595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16709.090169482861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16709.090169482861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5.3145921061734178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132.33334344371809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132.33334344371809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9.0352929847529229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460.4844240546775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460.4844240546775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25.242707668225439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2461.2770247012409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2461.2770247012409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26.912621754385302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1437.4569531452278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1437.4569531452278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5.8056057427160015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59.147511306790626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59.147511306790626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41.454840789701976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1482.2233131729809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1482.2233131729809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300.96017827215405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5160.4536977798425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1229.3621362060949</v>
      </c>
      <c r="J376" s="76">
        <f t="shared" si="60"/>
        <v>1229.3621362060949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9.0973511612450952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545.84106967470575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545.84106967470575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19.307976932949529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565.11151998876664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565.11151998876664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2184.70162883074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36152.442553891087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36152.442553891087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300.81653486287252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1695.4140231485439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793.53853353467593</v>
      </c>
      <c r="J394" s="76">
        <f t="shared" si="60"/>
        <v>793.53853353467593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8.1345599524367973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21.477190568821726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9.1432795842289973</v>
      </c>
      <c r="J395" s="76">
        <f t="shared" si="60"/>
        <v>9.1432795842289973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32.856758374660338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95.416026320013614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73.079134558498438</v>
      </c>
      <c r="J396" s="76">
        <f t="shared" si="60"/>
        <v>73.079134558498438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96.612636719061115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4487.1082158238241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4487.1082158238241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1.829738710891289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25.969481523680059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25.969481523680059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3.1107232706049301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90.366807270432318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90.366807270432318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8.6907063544186389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483.00818640482476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483.00818640482476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9.2656340979344751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410.76372020426726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410.76372020426726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1.9987877442712656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11.607280237022323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11.607280237022323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14.27231392953825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290.87582874972549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290.87582874972549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103.61632231034942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1012.7024941019256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241.25361342278967</v>
      </c>
      <c r="J404" s="76">
        <f t="shared" si="60"/>
        <v>241.25361342278967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3.1320890208989458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107.11744451474395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107.11744451474395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6.6474627059668867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110.89913392393535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110.89913392393535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752.16179570497002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12446.773395325843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12446.773395325843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553.55969085503034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3119.8845600465852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1460.2619683298042</v>
      </c>
      <c r="J408" s="76">
        <f t="shared" si="64"/>
        <v>1460.2619683298042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14.969138895790099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39.522119278220849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16.825375049127985</v>
      </c>
      <c r="J409" s="76">
        <f t="shared" si="64"/>
        <v>16.825375049127985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60.462690379258909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175.58365286136791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134.47951972652166</v>
      </c>
      <c r="J410" s="76">
        <f t="shared" si="64"/>
        <v>134.47951972652166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177.78564379538551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8257.1333318389006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8257.1333318389006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3.3670675570017488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47.788789836525815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47.788789836525815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5.7243230090279971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166.29212858588321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166.29212858588321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15.99255414951458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888.82701367657955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888.82701367657955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17.050530647082052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755.88344262521559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755.88344262521559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3.6781499604335264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21.359605324231158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21.359605324231158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26.263774663259856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535.26689918590614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535.26689918590614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190.67375858111924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1863.5653782087682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443.95257635972888</v>
      </c>
      <c r="J418" s="76">
        <f t="shared" si="64"/>
        <v>443.95257635972888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5.7636400569855928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197.11648994890729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197.11648994890729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12.232596862279523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204.07551838534619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204.07551838534619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1384.1208937973061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22904.432550557824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22904.432550557824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587.26602521673703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5763.4287714770562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2697.5728364898368</v>
      </c>
      <c r="J436" s="76">
        <f t="shared" si="64"/>
        <v>2697.5728364898368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10.666687584667464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57.642779707542985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24.539711057147905</v>
      </c>
      <c r="J437" s="76">
        <f t="shared" si="64"/>
        <v>24.539711057147905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52.104272938996409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320.96232130421788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245.82504188690046</v>
      </c>
      <c r="J438" s="76">
        <f t="shared" si="64"/>
        <v>245.82504188690046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382.89272400478433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26598.791751164357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26598.791751164357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1.802122478057212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52.351657987562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52.351657987562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10.271883145707676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610.75856304144816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610.75856304144816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11.828952694346428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1345.6051620183689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1345.6051620183689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12.149842741880887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757.10530061756572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757.10530061756572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4.4088799236249283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52.403946772205906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52.403946772205906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31.481541013028018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1313.2311046047662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1313.2311046047662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294.60984940461088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5893.4947631250379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1403.9926983226135</v>
      </c>
      <c r="J446" s="76">
        <f t="shared" si="64"/>
        <v>1403.9926983226135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6.9086897509880529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483.60828256916369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483.60828256916369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21.074400235336469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719.61366657246481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719.61366657246481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1892.2222012690149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36531.2418176996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36531.2418176996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455.50428902720978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4470.3190925130357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2092.3328512507264</v>
      </c>
      <c r="J450" s="76">
        <f t="shared" si="64"/>
        <v>2092.3328512507264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8.2734599583487807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44.709777614916817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19.033867375341472</v>
      </c>
      <c r="J451" s="76">
        <f t="shared" si="64"/>
        <v>19.033867375341472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40.413915978875252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248.94972242987157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190.67059240903859</v>
      </c>
      <c r="J452" s="76">
        <f t="shared" si="64"/>
        <v>190.67059240903859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296.98513200576059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20630.963150176176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20630.963150176176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1.3977898990571622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40.605796567610568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40.605796567610568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7.9672356791444887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473.72593182587264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473.72593182587264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9.1749538635173309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1043.6989308385623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1043.6989308385623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9.4238475278564966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587.23763485084976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587.23763485084976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3.4196831227822861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40.646353597390259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40.646353597390259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24.41819608298972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1018.5884674848089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1018.5884674848089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228.50981366397639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4571.2028734713631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1088.9863679970456</v>
      </c>
      <c r="J460" s="76">
        <f t="shared" si="64"/>
        <v>1088.9863679970456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5.3586239932268711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375.10367952588098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375.10367952588098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16.346049803117772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558.15779815524104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558.15779815524104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1467.6744294077714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28334.922534146433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28334.922534146433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156.82366848849261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1031.1752133058644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482.64155858780981</v>
      </c>
      <c r="J478" s="76">
        <f t="shared" si="68"/>
        <v>482.64155858780981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2.8484349610227309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8.7739772417390949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3.7352616828451453</v>
      </c>
      <c r="J479" s="76">
        <f t="shared" si="68"/>
        <v>3.7352616828451453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13.913938275594001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47.140422877712474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36.104849882039986</v>
      </c>
      <c r="J480" s="76">
        <f t="shared" si="68"/>
        <v>36.104849882039986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102.24777023976709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5540.2995203525898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5540.2995203525898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0.48123924412314273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7.9686000238130594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7.9686000238130594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2.7430062833968374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92.965359399933732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92.965359399933732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3.1588065310258933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204.81852415543517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204.81852415543517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3.2444970907977244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167.8074011242546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167.8074011242546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1.1773484142777566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7.9765590537000861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7.9765590537000861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8.4068387056988634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199.89077354363502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199.89077354363502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78.672688990346657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897.06619264929509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213.70586299186573</v>
      </c>
      <c r="J488" s="76">
        <f t="shared" ref="J488:J505" si="70">IF(I488&lt;&gt;0,I488,H488)</f>
        <v>213.70586299186573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1.8448982653116008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73.611440785932857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73.611440785932857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5.6277131899133499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109.53451525733789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109.53451525733789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505.29949708713463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9755.3120907642206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9755.3120907642206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288.58540467801987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1897.5586982117582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888.15234869801338</v>
      </c>
      <c r="J492" s="76">
        <f t="shared" si="70"/>
        <v>888.15234869801338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5.2416625873414144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16.145788434536012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6.8735925814748091</v>
      </c>
      <c r="J493" s="76">
        <f t="shared" si="70"/>
        <v>6.8735925814748091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25.604295235715156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86.747352258602959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66.439797094863991</v>
      </c>
      <c r="J494" s="76">
        <f t="shared" si="70"/>
        <v>66.439797094863991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188.15536223879087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10195.205829123373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10195.205829123373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0.88557182312319216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14.663741033185378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14.663741033185378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5.0476537499600242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171.07395919281177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171.07395919281177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5.8128053618549904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376.90507592792494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376.90507592792494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5.9704923048221143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308.79756371062871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308.79756371062871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2.166545215120399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14.678387163345002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14.678387163345002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15.470183635737154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367.83707670201056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367.83707670201056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144.77272473098117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1650.7725697518895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393.25947127743933</v>
      </c>
      <c r="J502" s="76">
        <f t="shared" si="70"/>
        <v>393.25947127743933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3.3949640230727818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135.45906452060399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135.45906452060399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10.356063622132048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201.56436025515546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201.56436025515546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929.84726894837797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17951.631374317385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17951.631374317385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428087532520294</vt:r8>
  </property>
</Properties>
</file>