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E704B902-C05F-432C-A627-14B7243BA61D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Avanceret" sheetId="69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52" r:id="rId38"/>
    <pivotCache cacheId="457" r:id="rId39"/>
    <pivotCache cacheId="462" r:id="rId40"/>
    <pivotCache cacheId="468" r:id="rId41"/>
    <pivotCache cacheId="473" r:id="rId42"/>
    <pivotCache cacheId="478" r:id="rId43"/>
    <pivotCache cacheId="482" r:id="rId44"/>
    <pivotCache cacheId="48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9" l="1"/>
  <c r="C5" i="9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B59" i="63"/>
  <c r="B49" i="63"/>
  <c r="B39" i="63"/>
  <c r="B29" i="63"/>
  <c r="B19" i="63"/>
  <c r="B9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E425" i="37"/>
  <c r="F425" i="37"/>
  <c r="G425" i="37"/>
  <c r="D425" i="41"/>
  <c r="E425" i="41"/>
  <c r="F425" i="41"/>
  <c r="G425" i="4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H3" i="72"/>
  <c r="I3" i="72"/>
  <c r="J3" i="72"/>
  <c r="K3" i="72"/>
  <c r="L3" i="72"/>
  <c r="M3" i="72"/>
  <c r="N3" i="72"/>
  <c r="O3" i="72"/>
  <c r="P3" i="72"/>
  <c r="Q3" i="72"/>
  <c r="R3" i="72"/>
  <c r="S3" i="72"/>
  <c r="T3" i="72"/>
  <c r="U3" i="72"/>
  <c r="V3" i="72"/>
  <c r="W3" i="72"/>
  <c r="X3" i="72"/>
  <c r="Y3" i="72"/>
  <c r="Z3" i="72"/>
  <c r="AA3" i="72"/>
  <c r="AB3" i="72"/>
  <c r="AC3" i="72"/>
  <c r="AD3" i="72"/>
  <c r="AE3" i="72"/>
  <c r="AF3" i="72"/>
  <c r="AG3" i="72"/>
  <c r="AH3" i="72"/>
  <c r="AI3" i="72"/>
  <c r="AJ3" i="72"/>
  <c r="I4" i="72"/>
  <c r="J4" i="72"/>
  <c r="K4" i="72"/>
  <c r="L4" i="72"/>
  <c r="M4" i="72"/>
  <c r="N4" i="72"/>
  <c r="O4" i="72"/>
  <c r="P4" i="72"/>
  <c r="Q4" i="72"/>
  <c r="R4" i="72"/>
  <c r="S4" i="72"/>
  <c r="T4" i="72"/>
  <c r="U4" i="72"/>
  <c r="V4" i="72"/>
  <c r="W4" i="72"/>
  <c r="X4" i="72"/>
  <c r="Y4" i="72"/>
  <c r="Z4" i="72"/>
  <c r="AA4" i="72"/>
  <c r="AB4" i="72"/>
  <c r="AC4" i="72"/>
  <c r="AD4" i="72"/>
  <c r="AE4" i="72"/>
  <c r="AF4" i="72"/>
  <c r="AG4" i="72"/>
  <c r="AH4" i="72"/>
  <c r="AI4" i="72"/>
  <c r="AJ4" i="72"/>
  <c r="J5" i="72"/>
  <c r="K5" i="72"/>
  <c r="L5" i="72"/>
  <c r="M5" i="72"/>
  <c r="N5" i="72"/>
  <c r="O5" i="72"/>
  <c r="P5" i="72"/>
  <c r="Q5" i="72"/>
  <c r="R5" i="72"/>
  <c r="S5" i="72"/>
  <c r="T5" i="72"/>
  <c r="U5" i="72"/>
  <c r="V5" i="72"/>
  <c r="W5" i="72"/>
  <c r="X5" i="72"/>
  <c r="Y5" i="72"/>
  <c r="Z5" i="72"/>
  <c r="AA5" i="72"/>
  <c r="AB5" i="72"/>
  <c r="AC5" i="72"/>
  <c r="AD5" i="72"/>
  <c r="AE5" i="72"/>
  <c r="AF5" i="72"/>
  <c r="AG5" i="72"/>
  <c r="AH5" i="72"/>
  <c r="AI5" i="72"/>
  <c r="AJ5" i="72"/>
  <c r="K6" i="72"/>
  <c r="L6" i="72"/>
  <c r="M6" i="72"/>
  <c r="N6" i="72"/>
  <c r="O6" i="72"/>
  <c r="P6" i="72"/>
  <c r="Q6" i="72"/>
  <c r="R6" i="72"/>
  <c r="S6" i="72"/>
  <c r="T6" i="72"/>
  <c r="U6" i="72"/>
  <c r="V6" i="72"/>
  <c r="W6" i="72"/>
  <c r="X6" i="72"/>
  <c r="Y6" i="72"/>
  <c r="Z6" i="72"/>
  <c r="AA6" i="72"/>
  <c r="AB6" i="72"/>
  <c r="AC6" i="72"/>
  <c r="AD6" i="72"/>
  <c r="AE6" i="72"/>
  <c r="AF6" i="72"/>
  <c r="AG6" i="72"/>
  <c r="AH6" i="72"/>
  <c r="AI6" i="72"/>
  <c r="AJ6" i="72"/>
  <c r="L7" i="72"/>
  <c r="M7" i="72"/>
  <c r="N7" i="72"/>
  <c r="O7" i="72"/>
  <c r="P7" i="72"/>
  <c r="Q7" i="72"/>
  <c r="R7" i="72"/>
  <c r="S7" i="72"/>
  <c r="T7" i="72"/>
  <c r="U7" i="72"/>
  <c r="V7" i="72"/>
  <c r="W7" i="72"/>
  <c r="X7" i="72"/>
  <c r="Y7" i="72"/>
  <c r="Z7" i="72"/>
  <c r="AA7" i="72"/>
  <c r="AB7" i="72"/>
  <c r="AC7" i="72"/>
  <c r="AD7" i="72"/>
  <c r="AE7" i="72"/>
  <c r="AF7" i="72"/>
  <c r="AG7" i="72"/>
  <c r="AH7" i="72"/>
  <c r="AI7" i="72"/>
  <c r="AJ7" i="72"/>
  <c r="M8" i="72"/>
  <c r="N8" i="72"/>
  <c r="O8" i="72"/>
  <c r="P8" i="72"/>
  <c r="Q8" i="72"/>
  <c r="R8" i="72"/>
  <c r="S8" i="72"/>
  <c r="T8" i="72"/>
  <c r="U8" i="72"/>
  <c r="V8" i="72"/>
  <c r="W8" i="72"/>
  <c r="X8" i="72"/>
  <c r="Y8" i="72"/>
  <c r="Z8" i="72"/>
  <c r="AA8" i="72"/>
  <c r="AB8" i="72"/>
  <c r="AC8" i="72"/>
  <c r="AD8" i="72"/>
  <c r="AE8" i="72"/>
  <c r="AF8" i="72"/>
  <c r="AG8" i="72"/>
  <c r="AH8" i="72"/>
  <c r="AI8" i="72"/>
  <c r="AJ8" i="72"/>
  <c r="N9" i="72"/>
  <c r="O9" i="72"/>
  <c r="P9" i="72"/>
  <c r="Q9" i="72"/>
  <c r="R9" i="72"/>
  <c r="S9" i="72"/>
  <c r="T9" i="72"/>
  <c r="U9" i="72"/>
  <c r="V9" i="72"/>
  <c r="W9" i="72"/>
  <c r="X9" i="72"/>
  <c r="Y9" i="72"/>
  <c r="Z9" i="72"/>
  <c r="AA9" i="72"/>
  <c r="AB9" i="72"/>
  <c r="AC9" i="72"/>
  <c r="AD9" i="72"/>
  <c r="AE9" i="72"/>
  <c r="AF9" i="72"/>
  <c r="AG9" i="72"/>
  <c r="AH9" i="72"/>
  <c r="AI9" i="72"/>
  <c r="AJ9" i="72"/>
  <c r="O10" i="72"/>
  <c r="P10" i="72"/>
  <c r="Q10" i="72"/>
  <c r="R10" i="72"/>
  <c r="S10" i="72"/>
  <c r="T10" i="72"/>
  <c r="U10" i="72"/>
  <c r="V10" i="72"/>
  <c r="W10" i="72"/>
  <c r="X10" i="72"/>
  <c r="Y10" i="72"/>
  <c r="Z10" i="72"/>
  <c r="AA10" i="72"/>
  <c r="AB10" i="72"/>
  <c r="AC10" i="72"/>
  <c r="AD10" i="72"/>
  <c r="AE10" i="72"/>
  <c r="AF10" i="72"/>
  <c r="AG10" i="72"/>
  <c r="AH10" i="72"/>
  <c r="AI10" i="72"/>
  <c r="AJ10" i="72"/>
  <c r="P11" i="72"/>
  <c r="Q11" i="72"/>
  <c r="R11" i="72"/>
  <c r="S11" i="72"/>
  <c r="T11" i="72"/>
  <c r="U11" i="72"/>
  <c r="V11" i="72"/>
  <c r="W11" i="72"/>
  <c r="X11" i="72"/>
  <c r="Y11" i="72"/>
  <c r="Z11" i="72"/>
  <c r="AA11" i="72"/>
  <c r="AB11" i="72"/>
  <c r="AC11" i="72"/>
  <c r="AD11" i="72"/>
  <c r="AE11" i="72"/>
  <c r="AF11" i="72"/>
  <c r="AG11" i="72"/>
  <c r="AH11" i="72"/>
  <c r="AI11" i="72"/>
  <c r="AJ11" i="72"/>
  <c r="Q12" i="72"/>
  <c r="R12" i="72"/>
  <c r="S12" i="72"/>
  <c r="T12" i="72"/>
  <c r="U12" i="72"/>
  <c r="V12" i="72"/>
  <c r="W12" i="72"/>
  <c r="X12" i="72"/>
  <c r="Y12" i="72"/>
  <c r="Z12" i="72"/>
  <c r="AA12" i="72"/>
  <c r="AB12" i="72"/>
  <c r="AC12" i="72"/>
  <c r="AD12" i="72"/>
  <c r="AE12" i="72"/>
  <c r="AF12" i="72"/>
  <c r="AG12" i="72"/>
  <c r="AH12" i="72"/>
  <c r="AI12" i="72"/>
  <c r="AJ12" i="72"/>
  <c r="R13" i="72"/>
  <c r="S13" i="72"/>
  <c r="T13" i="72"/>
  <c r="U13" i="72"/>
  <c r="V13" i="72"/>
  <c r="W13" i="72"/>
  <c r="X13" i="72"/>
  <c r="Y13" i="72"/>
  <c r="Z13" i="72"/>
  <c r="AA13" i="72"/>
  <c r="AB13" i="72"/>
  <c r="AC13" i="72"/>
  <c r="AD13" i="72"/>
  <c r="AE13" i="72"/>
  <c r="AF13" i="72"/>
  <c r="AG13" i="72"/>
  <c r="AH13" i="72"/>
  <c r="AI13" i="72"/>
  <c r="AJ13" i="72"/>
  <c r="S14" i="72"/>
  <c r="T14" i="72"/>
  <c r="U14" i="72"/>
  <c r="V14" i="72"/>
  <c r="W14" i="72"/>
  <c r="X14" i="72"/>
  <c r="Y14" i="72"/>
  <c r="Z14" i="72"/>
  <c r="AA14" i="72"/>
  <c r="AB14" i="72"/>
  <c r="AC14" i="72"/>
  <c r="AD14" i="72"/>
  <c r="AE14" i="72"/>
  <c r="AF14" i="72"/>
  <c r="AG14" i="72"/>
  <c r="AH14" i="72"/>
  <c r="AI14" i="72"/>
  <c r="AJ14" i="72"/>
  <c r="T15" i="72"/>
  <c r="U15" i="72"/>
  <c r="V15" i="72"/>
  <c r="W15" i="72"/>
  <c r="X15" i="72"/>
  <c r="Y15" i="72"/>
  <c r="Z15" i="72"/>
  <c r="AA15" i="72"/>
  <c r="AB15" i="72"/>
  <c r="AC15" i="72"/>
  <c r="AD15" i="72"/>
  <c r="AE15" i="72"/>
  <c r="AF15" i="72"/>
  <c r="AG15" i="72"/>
  <c r="AH15" i="72"/>
  <c r="AI15" i="72"/>
  <c r="AJ15" i="72"/>
  <c r="U16" i="72"/>
  <c r="V16" i="72"/>
  <c r="W16" i="72"/>
  <c r="X16" i="72"/>
  <c r="Y16" i="72"/>
  <c r="Z16" i="72"/>
  <c r="AA16" i="72"/>
  <c r="AB16" i="72"/>
  <c r="AC16" i="72"/>
  <c r="AD16" i="72"/>
  <c r="AE16" i="72"/>
  <c r="AF16" i="72"/>
  <c r="AG16" i="72"/>
  <c r="AH16" i="72"/>
  <c r="AI16" i="72"/>
  <c r="AJ16" i="72"/>
  <c r="V17" i="72"/>
  <c r="W17" i="72"/>
  <c r="X17" i="72"/>
  <c r="Y17" i="72"/>
  <c r="Z17" i="72"/>
  <c r="AA17" i="72"/>
  <c r="AB17" i="72"/>
  <c r="AC17" i="72"/>
  <c r="AD17" i="72"/>
  <c r="AE17" i="72"/>
  <c r="AF17" i="72"/>
  <c r="AG17" i="72"/>
  <c r="AH17" i="72"/>
  <c r="AI17" i="72"/>
  <c r="AJ17" i="72"/>
  <c r="W18" i="72"/>
  <c r="X18" i="72"/>
  <c r="Y18" i="72"/>
  <c r="Z18" i="72"/>
  <c r="AA18" i="72"/>
  <c r="AB18" i="72"/>
  <c r="AC18" i="72"/>
  <c r="AD18" i="72"/>
  <c r="AE18" i="72"/>
  <c r="AF18" i="72"/>
  <c r="AG18" i="72"/>
  <c r="AH18" i="72"/>
  <c r="AI18" i="72"/>
  <c r="AJ18" i="72"/>
  <c r="X19" i="72"/>
  <c r="Y19" i="72"/>
  <c r="Z19" i="72"/>
  <c r="AA19" i="72"/>
  <c r="AB19" i="72"/>
  <c r="AC19" i="72"/>
  <c r="AD19" i="72"/>
  <c r="AE19" i="72"/>
  <c r="AF19" i="72"/>
  <c r="AG19" i="72"/>
  <c r="AH19" i="72"/>
  <c r="AI19" i="72"/>
  <c r="AJ19" i="72"/>
  <c r="Y20" i="72"/>
  <c r="Z20" i="72"/>
  <c r="AA20" i="72"/>
  <c r="AB20" i="72"/>
  <c r="AC20" i="72"/>
  <c r="AD20" i="72"/>
  <c r="AE20" i="72"/>
  <c r="AF20" i="72"/>
  <c r="AG20" i="72"/>
  <c r="AH20" i="72"/>
  <c r="AI20" i="72"/>
  <c r="AJ20" i="72"/>
  <c r="Z21" i="72"/>
  <c r="AA21" i="72"/>
  <c r="AB21" i="72"/>
  <c r="AC21" i="72"/>
  <c r="AD21" i="72"/>
  <c r="AE21" i="72"/>
  <c r="AF21" i="72"/>
  <c r="AG21" i="72"/>
  <c r="AH21" i="72"/>
  <c r="AI21" i="72"/>
  <c r="AJ21" i="72"/>
  <c r="AA22" i="72"/>
  <c r="AB22" i="72"/>
  <c r="AC22" i="72"/>
  <c r="AD22" i="72"/>
  <c r="AE22" i="72"/>
  <c r="AF22" i="72"/>
  <c r="AG22" i="72"/>
  <c r="AH22" i="72"/>
  <c r="AI22" i="72"/>
  <c r="AJ22" i="72"/>
  <c r="AB23" i="72"/>
  <c r="AC23" i="72"/>
  <c r="AD23" i="72"/>
  <c r="AE23" i="72"/>
  <c r="AF23" i="72"/>
  <c r="AG23" i="72"/>
  <c r="AH23" i="72"/>
  <c r="AI23" i="72"/>
  <c r="AJ23" i="72"/>
  <c r="AC24" i="72"/>
  <c r="AD24" i="72"/>
  <c r="AE24" i="72"/>
  <c r="AF24" i="72"/>
  <c r="AG24" i="72"/>
  <c r="AH24" i="72"/>
  <c r="AI24" i="72"/>
  <c r="AJ24" i="72"/>
  <c r="AD25" i="72"/>
  <c r="AE25" i="72"/>
  <c r="AF25" i="72"/>
  <c r="AG25" i="72"/>
  <c r="AH25" i="72"/>
  <c r="AI25" i="72"/>
  <c r="AJ25" i="72"/>
  <c r="AE26" i="72"/>
  <c r="AF26" i="72"/>
  <c r="AG26" i="72"/>
  <c r="AH26" i="72"/>
  <c r="AI26" i="72"/>
  <c r="AJ26" i="72"/>
  <c r="AF27" i="72"/>
  <c r="AG27" i="72"/>
  <c r="AH27" i="72"/>
  <c r="AI27" i="72"/>
  <c r="AJ27" i="72"/>
  <c r="AG28" i="72"/>
  <c r="AH28" i="72"/>
  <c r="AI28" i="72"/>
  <c r="AJ28" i="72"/>
  <c r="AH29" i="72"/>
  <c r="AI29" i="72"/>
  <c r="AJ29" i="72"/>
  <c r="AI30" i="72"/>
  <c r="AJ30" i="72"/>
  <c r="AJ31" i="72"/>
  <c r="G33" i="72"/>
  <c r="H33" i="72"/>
  <c r="I33" i="72"/>
  <c r="J33" i="72"/>
  <c r="K33" i="72"/>
  <c r="L33" i="72"/>
  <c r="M33" i="72"/>
  <c r="N33" i="72"/>
  <c r="O33" i="72"/>
  <c r="P33" i="72"/>
  <c r="Q33" i="72"/>
  <c r="R33" i="72"/>
  <c r="S33" i="72"/>
  <c r="T33" i="72"/>
  <c r="U33" i="72"/>
  <c r="V33" i="72"/>
  <c r="W33" i="72"/>
  <c r="X33" i="72"/>
  <c r="Y33" i="72"/>
  <c r="Z33" i="72"/>
  <c r="AA33" i="72"/>
  <c r="AB33" i="72"/>
  <c r="AC33" i="72"/>
  <c r="AD33" i="72"/>
  <c r="AE33" i="72"/>
  <c r="AF33" i="72"/>
  <c r="AG33" i="72"/>
  <c r="AH33" i="72"/>
  <c r="AI33" i="72"/>
  <c r="AJ33" i="72"/>
  <c r="H34" i="72"/>
  <c r="I34" i="72"/>
  <c r="J34" i="72"/>
  <c r="K34" i="72"/>
  <c r="L34" i="72"/>
  <c r="M34" i="72"/>
  <c r="N34" i="72"/>
  <c r="O34" i="72"/>
  <c r="P34" i="72"/>
  <c r="Q34" i="72"/>
  <c r="R34" i="72"/>
  <c r="S34" i="72"/>
  <c r="T34" i="72"/>
  <c r="U34" i="72"/>
  <c r="V34" i="72"/>
  <c r="W34" i="72"/>
  <c r="X34" i="72"/>
  <c r="Y34" i="72"/>
  <c r="Z34" i="72"/>
  <c r="AA34" i="72"/>
  <c r="AB34" i="72"/>
  <c r="AC34" i="72"/>
  <c r="AD34" i="72"/>
  <c r="AE34" i="72"/>
  <c r="AF34" i="72"/>
  <c r="AG34" i="72"/>
  <c r="AH34" i="72"/>
  <c r="AI34" i="72"/>
  <c r="AJ34" i="72"/>
  <c r="I35" i="72"/>
  <c r="J35" i="72"/>
  <c r="K35" i="72"/>
  <c r="L35" i="72"/>
  <c r="M35" i="72"/>
  <c r="N35" i="72"/>
  <c r="O35" i="72"/>
  <c r="P35" i="72"/>
  <c r="Q35" i="72"/>
  <c r="R35" i="72"/>
  <c r="S35" i="72"/>
  <c r="T35" i="72"/>
  <c r="U35" i="72"/>
  <c r="V35" i="72"/>
  <c r="W35" i="72"/>
  <c r="X35" i="72"/>
  <c r="Y35" i="72"/>
  <c r="Z35" i="72"/>
  <c r="AA35" i="72"/>
  <c r="AB35" i="72"/>
  <c r="AC35" i="72"/>
  <c r="AD35" i="72"/>
  <c r="AE35" i="72"/>
  <c r="AF35" i="72"/>
  <c r="AG35" i="72"/>
  <c r="AH35" i="72"/>
  <c r="AI35" i="72"/>
  <c r="AJ35" i="72"/>
  <c r="J36" i="72"/>
  <c r="K36" i="72"/>
  <c r="L36" i="72"/>
  <c r="M36" i="72"/>
  <c r="N36" i="72"/>
  <c r="O36" i="72"/>
  <c r="P36" i="72"/>
  <c r="Q36" i="72"/>
  <c r="R36" i="72"/>
  <c r="S36" i="72"/>
  <c r="T36" i="72"/>
  <c r="U36" i="72"/>
  <c r="V36" i="72"/>
  <c r="W36" i="72"/>
  <c r="X36" i="72"/>
  <c r="Y36" i="72"/>
  <c r="Z36" i="72"/>
  <c r="AA36" i="72"/>
  <c r="AB36" i="72"/>
  <c r="AC36" i="72"/>
  <c r="AD36" i="72"/>
  <c r="AE36" i="72"/>
  <c r="AF36" i="72"/>
  <c r="AG36" i="72"/>
  <c r="AH36" i="72"/>
  <c r="AI36" i="72"/>
  <c r="AJ36" i="72"/>
  <c r="K37" i="72"/>
  <c r="L37" i="72"/>
  <c r="M37" i="72"/>
  <c r="N37" i="72"/>
  <c r="O37" i="72"/>
  <c r="P37" i="72"/>
  <c r="Q37" i="72"/>
  <c r="R37" i="72"/>
  <c r="S37" i="72"/>
  <c r="T37" i="72"/>
  <c r="U37" i="72"/>
  <c r="V37" i="72"/>
  <c r="W37" i="72"/>
  <c r="X37" i="72"/>
  <c r="Y37" i="72"/>
  <c r="Z37" i="72"/>
  <c r="AA37" i="72"/>
  <c r="AB37" i="72"/>
  <c r="AC37" i="72"/>
  <c r="AD37" i="72"/>
  <c r="AE37" i="72"/>
  <c r="AF37" i="72"/>
  <c r="AG37" i="72"/>
  <c r="AH37" i="72"/>
  <c r="AI37" i="72"/>
  <c r="AJ37" i="72"/>
  <c r="L38" i="72"/>
  <c r="M38" i="72"/>
  <c r="N38" i="72"/>
  <c r="O38" i="72"/>
  <c r="P38" i="72"/>
  <c r="Q38" i="72"/>
  <c r="R38" i="72"/>
  <c r="S38" i="72"/>
  <c r="T38" i="72"/>
  <c r="U38" i="72"/>
  <c r="V38" i="72"/>
  <c r="W38" i="72"/>
  <c r="X38" i="72"/>
  <c r="Y38" i="72"/>
  <c r="Z38" i="72"/>
  <c r="AA38" i="72"/>
  <c r="AB38" i="72"/>
  <c r="AC38" i="72"/>
  <c r="AD38" i="72"/>
  <c r="AE38" i="72"/>
  <c r="AF38" i="72"/>
  <c r="AG38" i="72"/>
  <c r="AH38" i="72"/>
  <c r="AI38" i="72"/>
  <c r="AJ38" i="72"/>
  <c r="M39" i="72"/>
  <c r="N39" i="72"/>
  <c r="O39" i="72"/>
  <c r="P39" i="72"/>
  <c r="Q39" i="72"/>
  <c r="R39" i="72"/>
  <c r="S39" i="72"/>
  <c r="T39" i="72"/>
  <c r="U39" i="72"/>
  <c r="V39" i="72"/>
  <c r="W39" i="72"/>
  <c r="X39" i="72"/>
  <c r="Y39" i="72"/>
  <c r="Z39" i="72"/>
  <c r="AA39" i="72"/>
  <c r="AB39" i="72"/>
  <c r="AC39" i="72"/>
  <c r="AD39" i="72"/>
  <c r="AE39" i="72"/>
  <c r="AF39" i="72"/>
  <c r="AG39" i="72"/>
  <c r="AH39" i="72"/>
  <c r="AI39" i="72"/>
  <c r="AJ39" i="72"/>
  <c r="N40" i="72"/>
  <c r="O40" i="72"/>
  <c r="P40" i="72"/>
  <c r="Q40" i="72"/>
  <c r="R40" i="72"/>
  <c r="S40" i="72"/>
  <c r="T40" i="72"/>
  <c r="U40" i="72"/>
  <c r="V40" i="72"/>
  <c r="W40" i="72"/>
  <c r="X40" i="72"/>
  <c r="Y40" i="72"/>
  <c r="Z40" i="72"/>
  <c r="AA40" i="72"/>
  <c r="AB40" i="72"/>
  <c r="AC40" i="72"/>
  <c r="AD40" i="72"/>
  <c r="AE40" i="72"/>
  <c r="AF40" i="72"/>
  <c r="AG40" i="72"/>
  <c r="AH40" i="72"/>
  <c r="AI40" i="72"/>
  <c r="AJ40" i="72"/>
  <c r="O41" i="72"/>
  <c r="P41" i="72"/>
  <c r="Q41" i="72"/>
  <c r="R41" i="72"/>
  <c r="S41" i="72"/>
  <c r="T41" i="72"/>
  <c r="U41" i="72"/>
  <c r="V41" i="72"/>
  <c r="W41" i="72"/>
  <c r="X41" i="72"/>
  <c r="Y41" i="72"/>
  <c r="Z41" i="72"/>
  <c r="AA41" i="72"/>
  <c r="AB41" i="72"/>
  <c r="AC41" i="72"/>
  <c r="AD41" i="72"/>
  <c r="AE41" i="72"/>
  <c r="AF41" i="72"/>
  <c r="AG41" i="72"/>
  <c r="AH41" i="72"/>
  <c r="AI41" i="72"/>
  <c r="AJ41" i="72"/>
  <c r="P42" i="72"/>
  <c r="Q42" i="72"/>
  <c r="R42" i="72"/>
  <c r="S42" i="72"/>
  <c r="T42" i="72"/>
  <c r="U42" i="72"/>
  <c r="V42" i="72"/>
  <c r="W42" i="72"/>
  <c r="X42" i="72"/>
  <c r="Y42" i="72"/>
  <c r="Z42" i="72"/>
  <c r="AA42" i="72"/>
  <c r="AB42" i="72"/>
  <c r="AC42" i="72"/>
  <c r="AD42" i="72"/>
  <c r="AE42" i="72"/>
  <c r="AF42" i="72"/>
  <c r="AG42" i="72"/>
  <c r="AH42" i="72"/>
  <c r="AI42" i="72"/>
  <c r="AJ42" i="72"/>
  <c r="Q43" i="72"/>
  <c r="R43" i="72"/>
  <c r="S43" i="72"/>
  <c r="T43" i="72"/>
  <c r="U43" i="72"/>
  <c r="V43" i="72"/>
  <c r="W43" i="72"/>
  <c r="X43" i="72"/>
  <c r="Y43" i="72"/>
  <c r="Z43" i="72"/>
  <c r="AA43" i="72"/>
  <c r="AB43" i="72"/>
  <c r="AC43" i="72"/>
  <c r="AD43" i="72"/>
  <c r="AE43" i="72"/>
  <c r="AF43" i="72"/>
  <c r="AG43" i="72"/>
  <c r="AH43" i="72"/>
  <c r="AI43" i="72"/>
  <c r="AJ43" i="72"/>
  <c r="R44" i="72"/>
  <c r="S44" i="72"/>
  <c r="T44" i="72"/>
  <c r="U44" i="72"/>
  <c r="V44" i="72"/>
  <c r="W44" i="72"/>
  <c r="X44" i="72"/>
  <c r="Y44" i="72"/>
  <c r="Z44" i="72"/>
  <c r="AA44" i="72"/>
  <c r="AB44" i="72"/>
  <c r="AC44" i="72"/>
  <c r="AD44" i="72"/>
  <c r="AE44" i="72"/>
  <c r="AF44" i="72"/>
  <c r="AG44" i="72"/>
  <c r="AH44" i="72"/>
  <c r="AI44" i="72"/>
  <c r="AJ44" i="72"/>
  <c r="S45" i="72"/>
  <c r="T45" i="72"/>
  <c r="U45" i="72"/>
  <c r="V45" i="72"/>
  <c r="W45" i="72"/>
  <c r="X45" i="72"/>
  <c r="Y45" i="72"/>
  <c r="Z45" i="72"/>
  <c r="AA45" i="72"/>
  <c r="AB45" i="72"/>
  <c r="AC45" i="72"/>
  <c r="AD45" i="72"/>
  <c r="AE45" i="72"/>
  <c r="AF45" i="72"/>
  <c r="AG45" i="72"/>
  <c r="AH45" i="72"/>
  <c r="AI45" i="72"/>
  <c r="AJ45" i="72"/>
  <c r="T46" i="72"/>
  <c r="U46" i="72"/>
  <c r="V46" i="72"/>
  <c r="W46" i="72"/>
  <c r="X46" i="72"/>
  <c r="Y46" i="72"/>
  <c r="Z46" i="72"/>
  <c r="AA46" i="72"/>
  <c r="AB46" i="72"/>
  <c r="AC46" i="72"/>
  <c r="AD46" i="72"/>
  <c r="AE46" i="72"/>
  <c r="AF46" i="72"/>
  <c r="AG46" i="72"/>
  <c r="AH46" i="72"/>
  <c r="AI46" i="72"/>
  <c r="AJ46" i="72"/>
  <c r="U47" i="72"/>
  <c r="V47" i="72"/>
  <c r="W47" i="72"/>
  <c r="X47" i="72"/>
  <c r="Y47" i="72"/>
  <c r="Z47" i="72"/>
  <c r="AA47" i="72"/>
  <c r="AB47" i="72"/>
  <c r="AC47" i="72"/>
  <c r="AD47" i="72"/>
  <c r="AE47" i="72"/>
  <c r="AF47" i="72"/>
  <c r="AG47" i="72"/>
  <c r="AH47" i="72"/>
  <c r="AI47" i="72"/>
  <c r="AJ47" i="72"/>
  <c r="V48" i="72"/>
  <c r="W48" i="72"/>
  <c r="X48" i="72"/>
  <c r="Y48" i="72"/>
  <c r="Z48" i="72"/>
  <c r="AA48" i="72"/>
  <c r="AB48" i="72"/>
  <c r="AC48" i="72"/>
  <c r="AD48" i="72"/>
  <c r="AE48" i="72"/>
  <c r="AF48" i="72"/>
  <c r="AG48" i="72"/>
  <c r="AH48" i="72"/>
  <c r="AI48" i="72"/>
  <c r="AJ48" i="72"/>
  <c r="W49" i="72"/>
  <c r="X49" i="72"/>
  <c r="Y49" i="72"/>
  <c r="Z49" i="72"/>
  <c r="AA49" i="72"/>
  <c r="AB49" i="72"/>
  <c r="AC49" i="72"/>
  <c r="AD49" i="72"/>
  <c r="AE49" i="72"/>
  <c r="AF49" i="72"/>
  <c r="AG49" i="72"/>
  <c r="AH49" i="72"/>
  <c r="AI49" i="72"/>
  <c r="AJ49" i="72"/>
  <c r="X50" i="72"/>
  <c r="Y50" i="72"/>
  <c r="Z50" i="72"/>
  <c r="AA50" i="72"/>
  <c r="AB50" i="72"/>
  <c r="AC50" i="72"/>
  <c r="AD50" i="72"/>
  <c r="AE50" i="72"/>
  <c r="AF50" i="72"/>
  <c r="AG50" i="72"/>
  <c r="AH50" i="72"/>
  <c r="AI50" i="72"/>
  <c r="AJ50" i="72"/>
  <c r="Y51" i="72"/>
  <c r="Z51" i="72"/>
  <c r="AA51" i="72"/>
  <c r="AB51" i="72"/>
  <c r="AC51" i="72"/>
  <c r="AD51" i="72"/>
  <c r="AE51" i="72"/>
  <c r="AF51" i="72"/>
  <c r="AG51" i="72"/>
  <c r="AH51" i="72"/>
  <c r="AI51" i="72"/>
  <c r="AJ51" i="72"/>
  <c r="Z52" i="72"/>
  <c r="AA52" i="72"/>
  <c r="AB52" i="72"/>
  <c r="AC52" i="72"/>
  <c r="AD52" i="72"/>
  <c r="AE52" i="72"/>
  <c r="AF52" i="72"/>
  <c r="AG52" i="72"/>
  <c r="AH52" i="72"/>
  <c r="AI52" i="72"/>
  <c r="AJ52" i="72"/>
  <c r="AA53" i="72"/>
  <c r="AB53" i="72"/>
  <c r="AC53" i="72"/>
  <c r="AD53" i="72"/>
  <c r="AE53" i="72"/>
  <c r="AF53" i="72"/>
  <c r="AG53" i="72"/>
  <c r="AH53" i="72"/>
  <c r="AI53" i="72"/>
  <c r="AJ53" i="72"/>
  <c r="AB54" i="72"/>
  <c r="AC54" i="72"/>
  <c r="AD54" i="72"/>
  <c r="AE54" i="72"/>
  <c r="AF54" i="72"/>
  <c r="AG54" i="72"/>
  <c r="AH54" i="72"/>
  <c r="AI54" i="72"/>
  <c r="AJ54" i="72"/>
  <c r="AC55" i="72"/>
  <c r="AD55" i="72"/>
  <c r="AE55" i="72"/>
  <c r="AF55" i="72"/>
  <c r="AG55" i="72"/>
  <c r="AH55" i="72"/>
  <c r="AI55" i="72"/>
  <c r="AJ55" i="72"/>
  <c r="AD56" i="72"/>
  <c r="AE56" i="72"/>
  <c r="AF56" i="72"/>
  <c r="AG56" i="72"/>
  <c r="AH56" i="72"/>
  <c r="AI56" i="72"/>
  <c r="AJ56" i="72"/>
  <c r="AE57" i="72"/>
  <c r="AF57" i="72"/>
  <c r="AG57" i="72"/>
  <c r="AH57" i="72"/>
  <c r="AI57" i="72"/>
  <c r="AJ57" i="72"/>
  <c r="AF58" i="72"/>
  <c r="AG58" i="72"/>
  <c r="AH58" i="72"/>
  <c r="AI58" i="72"/>
  <c r="AJ58" i="72"/>
  <c r="AG59" i="72"/>
  <c r="AH59" i="72"/>
  <c r="AI59" i="72"/>
  <c r="AJ59" i="72"/>
  <c r="AH60" i="72"/>
  <c r="AI60" i="72"/>
  <c r="AJ60" i="72"/>
  <c r="AI61" i="72"/>
  <c r="AJ61" i="72"/>
  <c r="AJ62" i="72"/>
  <c r="G64" i="72"/>
  <c r="H64" i="72"/>
  <c r="I64" i="72"/>
  <c r="J64" i="72"/>
  <c r="K64" i="72"/>
  <c r="L64" i="72"/>
  <c r="M64" i="72"/>
  <c r="N64" i="72"/>
  <c r="O64" i="72"/>
  <c r="P64" i="72"/>
  <c r="Q64" i="72"/>
  <c r="R64" i="72"/>
  <c r="S64" i="72"/>
  <c r="T64" i="72"/>
  <c r="U64" i="72"/>
  <c r="V64" i="72"/>
  <c r="W64" i="72"/>
  <c r="X64" i="72"/>
  <c r="Y64" i="72"/>
  <c r="Z64" i="72"/>
  <c r="AA64" i="72"/>
  <c r="AB64" i="72"/>
  <c r="AC64" i="72"/>
  <c r="AD64" i="72"/>
  <c r="AE64" i="72"/>
  <c r="AF64" i="72"/>
  <c r="AG64" i="72"/>
  <c r="AH64" i="72"/>
  <c r="AI64" i="72"/>
  <c r="AJ64" i="72"/>
  <c r="H65" i="72"/>
  <c r="I65" i="72"/>
  <c r="J65" i="72"/>
  <c r="K65" i="72"/>
  <c r="L65" i="72"/>
  <c r="M65" i="72"/>
  <c r="N65" i="72"/>
  <c r="O65" i="72"/>
  <c r="P65" i="72"/>
  <c r="Q65" i="72"/>
  <c r="R65" i="72"/>
  <c r="S65" i="72"/>
  <c r="T65" i="72"/>
  <c r="U65" i="72"/>
  <c r="V65" i="72"/>
  <c r="W65" i="72"/>
  <c r="X65" i="72"/>
  <c r="Y65" i="72"/>
  <c r="Z65" i="72"/>
  <c r="AA65" i="72"/>
  <c r="AB65" i="72"/>
  <c r="AC65" i="72"/>
  <c r="AD65" i="72"/>
  <c r="AE65" i="72"/>
  <c r="AF65" i="72"/>
  <c r="AG65" i="72"/>
  <c r="AH65" i="72"/>
  <c r="AI65" i="72"/>
  <c r="AJ65" i="72"/>
  <c r="I66" i="72"/>
  <c r="J66" i="72"/>
  <c r="K66" i="72"/>
  <c r="L66" i="72"/>
  <c r="M66" i="72"/>
  <c r="N66" i="72"/>
  <c r="O66" i="72"/>
  <c r="P66" i="72"/>
  <c r="Q66" i="72"/>
  <c r="R66" i="72"/>
  <c r="S66" i="72"/>
  <c r="T66" i="72"/>
  <c r="U66" i="72"/>
  <c r="V66" i="72"/>
  <c r="W66" i="72"/>
  <c r="X66" i="72"/>
  <c r="Y66" i="72"/>
  <c r="Z66" i="72"/>
  <c r="AA66" i="72"/>
  <c r="AB66" i="72"/>
  <c r="AC66" i="72"/>
  <c r="AD66" i="72"/>
  <c r="AE66" i="72"/>
  <c r="AF66" i="72"/>
  <c r="AG66" i="72"/>
  <c r="AH66" i="72"/>
  <c r="AI66" i="72"/>
  <c r="AJ66" i="72"/>
  <c r="J67" i="72"/>
  <c r="K67" i="72"/>
  <c r="L67" i="72"/>
  <c r="M67" i="72"/>
  <c r="N67" i="72"/>
  <c r="O67" i="72"/>
  <c r="P67" i="72"/>
  <c r="Q67" i="72"/>
  <c r="R67" i="72"/>
  <c r="S67" i="72"/>
  <c r="T67" i="72"/>
  <c r="U67" i="72"/>
  <c r="V67" i="72"/>
  <c r="W67" i="72"/>
  <c r="X67" i="72"/>
  <c r="Y67" i="72"/>
  <c r="Z67" i="72"/>
  <c r="AA67" i="72"/>
  <c r="AB67" i="72"/>
  <c r="AC67" i="72"/>
  <c r="AD67" i="72"/>
  <c r="AE67" i="72"/>
  <c r="AF67" i="72"/>
  <c r="AG67" i="72"/>
  <c r="AH67" i="72"/>
  <c r="AI67" i="72"/>
  <c r="AJ67" i="72"/>
  <c r="K68" i="72"/>
  <c r="L68" i="72"/>
  <c r="M68" i="72"/>
  <c r="N68" i="72"/>
  <c r="O68" i="72"/>
  <c r="P68" i="72"/>
  <c r="Q68" i="72"/>
  <c r="R68" i="72"/>
  <c r="S68" i="72"/>
  <c r="T68" i="72"/>
  <c r="U68" i="72"/>
  <c r="V68" i="72"/>
  <c r="W68" i="72"/>
  <c r="X68" i="72"/>
  <c r="Y68" i="72"/>
  <c r="Z68" i="72"/>
  <c r="AA68" i="72"/>
  <c r="AB68" i="72"/>
  <c r="AC68" i="72"/>
  <c r="AD68" i="72"/>
  <c r="AE68" i="72"/>
  <c r="AF68" i="72"/>
  <c r="AG68" i="72"/>
  <c r="AH68" i="72"/>
  <c r="AI68" i="72"/>
  <c r="AJ68" i="72"/>
  <c r="L69" i="72"/>
  <c r="M69" i="72"/>
  <c r="N69" i="72"/>
  <c r="O69" i="72"/>
  <c r="P69" i="72"/>
  <c r="Q69" i="72"/>
  <c r="R69" i="72"/>
  <c r="S69" i="72"/>
  <c r="T69" i="72"/>
  <c r="U69" i="72"/>
  <c r="V69" i="72"/>
  <c r="W69" i="72"/>
  <c r="X69" i="72"/>
  <c r="Y69" i="72"/>
  <c r="Z69" i="72"/>
  <c r="AA69" i="72"/>
  <c r="AB69" i="72"/>
  <c r="AC69" i="72"/>
  <c r="AD69" i="72"/>
  <c r="AE69" i="72"/>
  <c r="AF69" i="72"/>
  <c r="AG69" i="72"/>
  <c r="AH69" i="72"/>
  <c r="AI69" i="72"/>
  <c r="AJ69" i="72"/>
  <c r="M70" i="72"/>
  <c r="N70" i="72"/>
  <c r="O70" i="72"/>
  <c r="P70" i="72"/>
  <c r="Q70" i="72"/>
  <c r="R70" i="72"/>
  <c r="S70" i="72"/>
  <c r="T70" i="72"/>
  <c r="U70" i="72"/>
  <c r="V70" i="72"/>
  <c r="W70" i="72"/>
  <c r="X70" i="72"/>
  <c r="Y70" i="72"/>
  <c r="Z70" i="72"/>
  <c r="AA70" i="72"/>
  <c r="AB70" i="72"/>
  <c r="AC70" i="72"/>
  <c r="AD70" i="72"/>
  <c r="AE70" i="72"/>
  <c r="AF70" i="72"/>
  <c r="AG70" i="72"/>
  <c r="AH70" i="72"/>
  <c r="AI70" i="72"/>
  <c r="AJ70" i="72"/>
  <c r="N71" i="72"/>
  <c r="O71" i="72"/>
  <c r="P71" i="72"/>
  <c r="Q71" i="72"/>
  <c r="R71" i="72"/>
  <c r="S71" i="72"/>
  <c r="T71" i="72"/>
  <c r="U71" i="72"/>
  <c r="V71" i="72"/>
  <c r="W71" i="72"/>
  <c r="X71" i="72"/>
  <c r="Y71" i="72"/>
  <c r="Z71" i="72"/>
  <c r="AA71" i="72"/>
  <c r="AB71" i="72"/>
  <c r="AC71" i="72"/>
  <c r="AD71" i="72"/>
  <c r="AE71" i="72"/>
  <c r="AF71" i="72"/>
  <c r="AG71" i="72"/>
  <c r="AH71" i="72"/>
  <c r="AI71" i="72"/>
  <c r="AJ71" i="72"/>
  <c r="O72" i="72"/>
  <c r="P72" i="72"/>
  <c r="Q72" i="72"/>
  <c r="R72" i="72"/>
  <c r="S72" i="72"/>
  <c r="T72" i="72"/>
  <c r="U72" i="72"/>
  <c r="V72" i="72"/>
  <c r="W72" i="72"/>
  <c r="X72" i="72"/>
  <c r="Y72" i="72"/>
  <c r="Z72" i="72"/>
  <c r="AA72" i="72"/>
  <c r="AB72" i="72"/>
  <c r="AC72" i="72"/>
  <c r="AD72" i="72"/>
  <c r="AE72" i="72"/>
  <c r="AF72" i="72"/>
  <c r="AG72" i="72"/>
  <c r="AH72" i="72"/>
  <c r="AI72" i="72"/>
  <c r="AJ72" i="72"/>
  <c r="P73" i="72"/>
  <c r="Q73" i="72"/>
  <c r="R73" i="72"/>
  <c r="S73" i="72"/>
  <c r="T73" i="72"/>
  <c r="U73" i="72"/>
  <c r="V73" i="72"/>
  <c r="W73" i="72"/>
  <c r="X73" i="72"/>
  <c r="Y73" i="72"/>
  <c r="Z73" i="72"/>
  <c r="AA73" i="72"/>
  <c r="AB73" i="72"/>
  <c r="AC73" i="72"/>
  <c r="AD73" i="72"/>
  <c r="AE73" i="72"/>
  <c r="AF73" i="72"/>
  <c r="AG73" i="72"/>
  <c r="AH73" i="72"/>
  <c r="AI73" i="72"/>
  <c r="AJ73" i="72"/>
  <c r="Q74" i="72"/>
  <c r="R74" i="72"/>
  <c r="S74" i="72"/>
  <c r="T74" i="72"/>
  <c r="U74" i="72"/>
  <c r="V74" i="72"/>
  <c r="W74" i="72"/>
  <c r="X74" i="72"/>
  <c r="Y74" i="72"/>
  <c r="Z74" i="72"/>
  <c r="AA74" i="72"/>
  <c r="AB74" i="72"/>
  <c r="AC74" i="72"/>
  <c r="AD74" i="72"/>
  <c r="AE74" i="72"/>
  <c r="AF74" i="72"/>
  <c r="AG74" i="72"/>
  <c r="AH74" i="72"/>
  <c r="AI74" i="72"/>
  <c r="AJ74" i="72"/>
  <c r="R75" i="72"/>
  <c r="S75" i="72"/>
  <c r="T75" i="72"/>
  <c r="U75" i="72"/>
  <c r="V75" i="72"/>
  <c r="W75" i="72"/>
  <c r="X75" i="72"/>
  <c r="Y75" i="72"/>
  <c r="Z75" i="72"/>
  <c r="AA75" i="72"/>
  <c r="AB75" i="72"/>
  <c r="AC75" i="72"/>
  <c r="AD75" i="72"/>
  <c r="AE75" i="72"/>
  <c r="AF75" i="72"/>
  <c r="AG75" i="72"/>
  <c r="AH75" i="72"/>
  <c r="AI75" i="72"/>
  <c r="AJ75" i="72"/>
  <c r="S76" i="72"/>
  <c r="T76" i="72"/>
  <c r="U76" i="72"/>
  <c r="V76" i="72"/>
  <c r="W76" i="72"/>
  <c r="X76" i="72"/>
  <c r="Y76" i="72"/>
  <c r="Z76" i="72"/>
  <c r="AA76" i="72"/>
  <c r="AB76" i="72"/>
  <c r="AC76" i="72"/>
  <c r="AD76" i="72"/>
  <c r="AE76" i="72"/>
  <c r="AF76" i="72"/>
  <c r="AG76" i="72"/>
  <c r="AH76" i="72"/>
  <c r="AI76" i="72"/>
  <c r="AJ76" i="72"/>
  <c r="T77" i="72"/>
  <c r="U77" i="72"/>
  <c r="V77" i="72"/>
  <c r="W77" i="72"/>
  <c r="X77" i="72"/>
  <c r="Y77" i="72"/>
  <c r="Z77" i="72"/>
  <c r="AA77" i="72"/>
  <c r="AB77" i="72"/>
  <c r="AC77" i="72"/>
  <c r="AD77" i="72"/>
  <c r="AE77" i="72"/>
  <c r="AF77" i="72"/>
  <c r="AG77" i="72"/>
  <c r="AH77" i="72"/>
  <c r="AI77" i="72"/>
  <c r="AJ77" i="72"/>
  <c r="U78" i="72"/>
  <c r="V78" i="72"/>
  <c r="W78" i="72"/>
  <c r="X78" i="72"/>
  <c r="Y78" i="72"/>
  <c r="Z78" i="72"/>
  <c r="AA78" i="72"/>
  <c r="AB78" i="72"/>
  <c r="AC78" i="72"/>
  <c r="AD78" i="72"/>
  <c r="AE78" i="72"/>
  <c r="AF78" i="72"/>
  <c r="AG78" i="72"/>
  <c r="AH78" i="72"/>
  <c r="AI78" i="72"/>
  <c r="AJ78" i="72"/>
  <c r="V79" i="72"/>
  <c r="W79" i="72"/>
  <c r="X79" i="72"/>
  <c r="Y79" i="72"/>
  <c r="Z79" i="72"/>
  <c r="AA79" i="72"/>
  <c r="AB79" i="72"/>
  <c r="AC79" i="72"/>
  <c r="AD79" i="72"/>
  <c r="AE79" i="72"/>
  <c r="AF79" i="72"/>
  <c r="AG79" i="72"/>
  <c r="AH79" i="72"/>
  <c r="AI79" i="72"/>
  <c r="AJ79" i="72"/>
  <c r="W80" i="72"/>
  <c r="X80" i="72"/>
  <c r="Y80" i="72"/>
  <c r="Z80" i="72"/>
  <c r="AA80" i="72"/>
  <c r="AB80" i="72"/>
  <c r="AC80" i="72"/>
  <c r="AD80" i="72"/>
  <c r="AE80" i="72"/>
  <c r="AF80" i="72"/>
  <c r="AG80" i="72"/>
  <c r="AH80" i="72"/>
  <c r="AI80" i="72"/>
  <c r="AJ80" i="72"/>
  <c r="X81" i="72"/>
  <c r="Y81" i="72"/>
  <c r="Z81" i="72"/>
  <c r="AA81" i="72"/>
  <c r="AB81" i="72"/>
  <c r="AC81" i="72"/>
  <c r="AD81" i="72"/>
  <c r="AE81" i="72"/>
  <c r="AF81" i="72"/>
  <c r="AG81" i="72"/>
  <c r="AH81" i="72"/>
  <c r="AI81" i="72"/>
  <c r="AJ81" i="72"/>
  <c r="Y82" i="72"/>
  <c r="Z82" i="72"/>
  <c r="AA82" i="72"/>
  <c r="AB82" i="72"/>
  <c r="AC82" i="72"/>
  <c r="AD82" i="72"/>
  <c r="AE82" i="72"/>
  <c r="AF82" i="72"/>
  <c r="AG82" i="72"/>
  <c r="AH82" i="72"/>
  <c r="AI82" i="72"/>
  <c r="AJ82" i="72"/>
  <c r="Z83" i="72"/>
  <c r="AA83" i="72"/>
  <c r="AB83" i="72"/>
  <c r="AC83" i="72"/>
  <c r="AD83" i="72"/>
  <c r="AE83" i="72"/>
  <c r="AF83" i="72"/>
  <c r="AG83" i="72"/>
  <c r="AH83" i="72"/>
  <c r="AI83" i="72"/>
  <c r="AJ83" i="72"/>
  <c r="AA84" i="72"/>
  <c r="AB84" i="72"/>
  <c r="AC84" i="72"/>
  <c r="AD84" i="72"/>
  <c r="AE84" i="72"/>
  <c r="AF84" i="72"/>
  <c r="AG84" i="72"/>
  <c r="AH84" i="72"/>
  <c r="AI84" i="72"/>
  <c r="AJ84" i="72"/>
  <c r="AB85" i="72"/>
  <c r="AC85" i="72"/>
  <c r="AD85" i="72"/>
  <c r="AE85" i="72"/>
  <c r="AF85" i="72"/>
  <c r="AG85" i="72"/>
  <c r="AH85" i="72"/>
  <c r="AI85" i="72"/>
  <c r="AJ85" i="72"/>
  <c r="AC86" i="72"/>
  <c r="AD86" i="72"/>
  <c r="AE86" i="72"/>
  <c r="AF86" i="72"/>
  <c r="AG86" i="72"/>
  <c r="AH86" i="72"/>
  <c r="AI86" i="72"/>
  <c r="AJ86" i="72"/>
  <c r="AD87" i="72"/>
  <c r="AE87" i="72"/>
  <c r="AF87" i="72"/>
  <c r="AG87" i="72"/>
  <c r="AH87" i="72"/>
  <c r="AI87" i="72"/>
  <c r="AJ87" i="72"/>
  <c r="AE88" i="72"/>
  <c r="AF88" i="72"/>
  <c r="AG88" i="72"/>
  <c r="AH88" i="72"/>
  <c r="AI88" i="72"/>
  <c r="AJ88" i="72"/>
  <c r="AF89" i="72"/>
  <c r="AG89" i="72"/>
  <c r="AH89" i="72"/>
  <c r="AI89" i="72"/>
  <c r="AJ89" i="72"/>
  <c r="AG90" i="72"/>
  <c r="AH90" i="72"/>
  <c r="AI90" i="72"/>
  <c r="AJ90" i="72"/>
  <c r="AH91" i="72"/>
  <c r="AI91" i="72"/>
  <c r="AJ91" i="72"/>
  <c r="AI92" i="72"/>
  <c r="AJ92" i="72"/>
  <c r="AJ93" i="72"/>
  <c r="G95" i="72"/>
  <c r="H95" i="72"/>
  <c r="I95" i="72"/>
  <c r="J95" i="72"/>
  <c r="K95" i="72"/>
  <c r="L95" i="72"/>
  <c r="M95" i="72"/>
  <c r="N95" i="72"/>
  <c r="O95" i="72"/>
  <c r="P95" i="72"/>
  <c r="Q95" i="72"/>
  <c r="R95" i="72"/>
  <c r="S95" i="72"/>
  <c r="T95" i="72"/>
  <c r="U95" i="72"/>
  <c r="V95" i="72"/>
  <c r="W95" i="72"/>
  <c r="X95" i="72"/>
  <c r="Y95" i="72"/>
  <c r="Z95" i="72"/>
  <c r="AA95" i="72"/>
  <c r="AB95" i="72"/>
  <c r="AC95" i="72"/>
  <c r="AD95" i="72"/>
  <c r="AE95" i="72"/>
  <c r="AF95" i="72"/>
  <c r="AG95" i="72"/>
  <c r="AH95" i="72"/>
  <c r="AI95" i="72"/>
  <c r="AJ95" i="72"/>
  <c r="H96" i="72"/>
  <c r="I96" i="72"/>
  <c r="J96" i="72"/>
  <c r="K96" i="72"/>
  <c r="L96" i="72"/>
  <c r="M96" i="72"/>
  <c r="N96" i="72"/>
  <c r="O96" i="72"/>
  <c r="P96" i="72"/>
  <c r="Q96" i="72"/>
  <c r="R96" i="72"/>
  <c r="S96" i="72"/>
  <c r="T96" i="72"/>
  <c r="U96" i="72"/>
  <c r="V96" i="72"/>
  <c r="W96" i="72"/>
  <c r="X96" i="72"/>
  <c r="Y96" i="72"/>
  <c r="Z96" i="72"/>
  <c r="AA96" i="72"/>
  <c r="AB96" i="72"/>
  <c r="AC96" i="72"/>
  <c r="AD96" i="72"/>
  <c r="AE96" i="72"/>
  <c r="AF96" i="72"/>
  <c r="AG96" i="72"/>
  <c r="AH96" i="72"/>
  <c r="AI96" i="72"/>
  <c r="AJ96" i="72"/>
  <c r="I97" i="72"/>
  <c r="J97" i="72"/>
  <c r="K97" i="72"/>
  <c r="L97" i="72"/>
  <c r="M97" i="72"/>
  <c r="N97" i="72"/>
  <c r="O97" i="72"/>
  <c r="P97" i="72"/>
  <c r="Q97" i="72"/>
  <c r="R97" i="72"/>
  <c r="S97" i="72"/>
  <c r="T97" i="72"/>
  <c r="U97" i="72"/>
  <c r="V97" i="72"/>
  <c r="W97" i="72"/>
  <c r="X97" i="72"/>
  <c r="Y97" i="72"/>
  <c r="Z97" i="72"/>
  <c r="AA97" i="72"/>
  <c r="AB97" i="72"/>
  <c r="AC97" i="72"/>
  <c r="AD97" i="72"/>
  <c r="AE97" i="72"/>
  <c r="AF97" i="72"/>
  <c r="AG97" i="72"/>
  <c r="AH97" i="72"/>
  <c r="AI97" i="72"/>
  <c r="AJ97" i="72"/>
  <c r="J98" i="72"/>
  <c r="K98" i="72"/>
  <c r="L98" i="72"/>
  <c r="M98" i="72"/>
  <c r="N98" i="72"/>
  <c r="O98" i="72"/>
  <c r="P98" i="72"/>
  <c r="Q98" i="72"/>
  <c r="R98" i="72"/>
  <c r="S98" i="72"/>
  <c r="T98" i="72"/>
  <c r="U98" i="72"/>
  <c r="V98" i="72"/>
  <c r="W98" i="72"/>
  <c r="X98" i="72"/>
  <c r="Y98" i="72"/>
  <c r="Z98" i="72"/>
  <c r="AA98" i="72"/>
  <c r="AB98" i="72"/>
  <c r="AC98" i="72"/>
  <c r="AD98" i="72"/>
  <c r="AE98" i="72"/>
  <c r="AF98" i="72"/>
  <c r="AG98" i="72"/>
  <c r="AH98" i="72"/>
  <c r="AI98" i="72"/>
  <c r="AJ98" i="72"/>
  <c r="K99" i="72"/>
  <c r="L99" i="72"/>
  <c r="M99" i="72"/>
  <c r="N99" i="72"/>
  <c r="O99" i="72"/>
  <c r="P99" i="72"/>
  <c r="Q99" i="72"/>
  <c r="R99" i="72"/>
  <c r="S99" i="72"/>
  <c r="T99" i="72"/>
  <c r="U99" i="72"/>
  <c r="V99" i="72"/>
  <c r="W99" i="72"/>
  <c r="X99" i="72"/>
  <c r="Y99" i="72"/>
  <c r="Z99" i="72"/>
  <c r="AA99" i="72"/>
  <c r="AB99" i="72"/>
  <c r="AC99" i="72"/>
  <c r="AD99" i="72"/>
  <c r="AE99" i="72"/>
  <c r="AF99" i="72"/>
  <c r="AG99" i="72"/>
  <c r="AH99" i="72"/>
  <c r="AI99" i="72"/>
  <c r="AJ99" i="72"/>
  <c r="L100" i="72"/>
  <c r="M100" i="72"/>
  <c r="N100" i="72"/>
  <c r="O100" i="72"/>
  <c r="P100" i="72"/>
  <c r="Q100" i="72"/>
  <c r="R100" i="72"/>
  <c r="S100" i="72"/>
  <c r="T100" i="72"/>
  <c r="U100" i="72"/>
  <c r="V100" i="72"/>
  <c r="W100" i="72"/>
  <c r="X100" i="72"/>
  <c r="Y100" i="72"/>
  <c r="Z100" i="72"/>
  <c r="AA100" i="72"/>
  <c r="AB100" i="72"/>
  <c r="AC100" i="72"/>
  <c r="AD100" i="72"/>
  <c r="AE100" i="72"/>
  <c r="AF100" i="72"/>
  <c r="AG100" i="72"/>
  <c r="AH100" i="72"/>
  <c r="AI100" i="72"/>
  <c r="AJ100" i="72"/>
  <c r="M101" i="72"/>
  <c r="N101" i="72"/>
  <c r="O101" i="72"/>
  <c r="P101" i="72"/>
  <c r="Q101" i="72"/>
  <c r="R101" i="72"/>
  <c r="S101" i="72"/>
  <c r="T101" i="72"/>
  <c r="U101" i="72"/>
  <c r="V101" i="72"/>
  <c r="W101" i="72"/>
  <c r="X101" i="72"/>
  <c r="Y101" i="72"/>
  <c r="Z101" i="72"/>
  <c r="AA101" i="72"/>
  <c r="AB101" i="72"/>
  <c r="AC101" i="72"/>
  <c r="AD101" i="72"/>
  <c r="AE101" i="72"/>
  <c r="AF101" i="72"/>
  <c r="AG101" i="72"/>
  <c r="AH101" i="72"/>
  <c r="AI101" i="72"/>
  <c r="AJ101" i="72"/>
  <c r="N102" i="72"/>
  <c r="O102" i="72"/>
  <c r="P102" i="72"/>
  <c r="Q102" i="72"/>
  <c r="R102" i="72"/>
  <c r="S102" i="72"/>
  <c r="T102" i="72"/>
  <c r="U102" i="72"/>
  <c r="V102" i="72"/>
  <c r="W102" i="72"/>
  <c r="X102" i="72"/>
  <c r="Y102" i="72"/>
  <c r="Z102" i="72"/>
  <c r="AA102" i="72"/>
  <c r="AB102" i="72"/>
  <c r="AC102" i="72"/>
  <c r="AD102" i="72"/>
  <c r="AE102" i="72"/>
  <c r="AF102" i="72"/>
  <c r="AG102" i="72"/>
  <c r="AH102" i="72"/>
  <c r="AI102" i="72"/>
  <c r="AJ102" i="72"/>
  <c r="O103" i="72"/>
  <c r="P103" i="72"/>
  <c r="Q103" i="72"/>
  <c r="R103" i="72"/>
  <c r="S103" i="72"/>
  <c r="T103" i="72"/>
  <c r="U103" i="72"/>
  <c r="V103" i="72"/>
  <c r="W103" i="72"/>
  <c r="X103" i="72"/>
  <c r="Y103" i="72"/>
  <c r="Z103" i="72"/>
  <c r="AA103" i="72"/>
  <c r="AB103" i="72"/>
  <c r="AC103" i="72"/>
  <c r="AD103" i="72"/>
  <c r="AE103" i="72"/>
  <c r="AF103" i="72"/>
  <c r="AG103" i="72"/>
  <c r="AH103" i="72"/>
  <c r="AI103" i="72"/>
  <c r="AJ103" i="72"/>
  <c r="P104" i="72"/>
  <c r="Q104" i="72"/>
  <c r="R104" i="72"/>
  <c r="S104" i="72"/>
  <c r="T104" i="72"/>
  <c r="U104" i="72"/>
  <c r="V104" i="72"/>
  <c r="W104" i="72"/>
  <c r="X104" i="72"/>
  <c r="Y104" i="72"/>
  <c r="Z104" i="72"/>
  <c r="AA104" i="72"/>
  <c r="AB104" i="72"/>
  <c r="AC104" i="72"/>
  <c r="AD104" i="72"/>
  <c r="AE104" i="72"/>
  <c r="AF104" i="72"/>
  <c r="AG104" i="72"/>
  <c r="AH104" i="72"/>
  <c r="AI104" i="72"/>
  <c r="AJ104" i="72"/>
  <c r="Q105" i="72"/>
  <c r="R105" i="72"/>
  <c r="S105" i="72"/>
  <c r="T105" i="72"/>
  <c r="U105" i="72"/>
  <c r="V105" i="72"/>
  <c r="W105" i="72"/>
  <c r="X105" i="72"/>
  <c r="Y105" i="72"/>
  <c r="Z105" i="72"/>
  <c r="AA105" i="72"/>
  <c r="AB105" i="72"/>
  <c r="AC105" i="72"/>
  <c r="AD105" i="72"/>
  <c r="AE105" i="72"/>
  <c r="AF105" i="72"/>
  <c r="AG105" i="72"/>
  <c r="AH105" i="72"/>
  <c r="AI105" i="72"/>
  <c r="AJ105" i="72"/>
  <c r="R106" i="72"/>
  <c r="S106" i="72"/>
  <c r="T106" i="72"/>
  <c r="U106" i="72"/>
  <c r="V106" i="72"/>
  <c r="W106" i="72"/>
  <c r="X106" i="72"/>
  <c r="Y106" i="72"/>
  <c r="Z106" i="72"/>
  <c r="AA106" i="72"/>
  <c r="AB106" i="72"/>
  <c r="AC106" i="72"/>
  <c r="AD106" i="72"/>
  <c r="AE106" i="72"/>
  <c r="AF106" i="72"/>
  <c r="AG106" i="72"/>
  <c r="AH106" i="72"/>
  <c r="AI106" i="72"/>
  <c r="AJ106" i="72"/>
  <c r="S107" i="72"/>
  <c r="T107" i="72"/>
  <c r="U107" i="72"/>
  <c r="V107" i="72"/>
  <c r="W107" i="72"/>
  <c r="X107" i="72"/>
  <c r="Y107" i="72"/>
  <c r="Z107" i="72"/>
  <c r="AA107" i="72"/>
  <c r="AB107" i="72"/>
  <c r="AC107" i="72"/>
  <c r="AD107" i="72"/>
  <c r="AE107" i="72"/>
  <c r="AF107" i="72"/>
  <c r="AG107" i="72"/>
  <c r="AH107" i="72"/>
  <c r="AI107" i="72"/>
  <c r="AJ107" i="72"/>
  <c r="T108" i="72"/>
  <c r="U108" i="72"/>
  <c r="V108" i="72"/>
  <c r="W108" i="72"/>
  <c r="X108" i="72"/>
  <c r="Y108" i="72"/>
  <c r="Z108" i="72"/>
  <c r="AA108" i="72"/>
  <c r="AB108" i="72"/>
  <c r="AC108" i="72"/>
  <c r="AD108" i="72"/>
  <c r="AE108" i="72"/>
  <c r="AF108" i="72"/>
  <c r="AG108" i="72"/>
  <c r="AH108" i="72"/>
  <c r="AI108" i="72"/>
  <c r="AJ108" i="72"/>
  <c r="U109" i="72"/>
  <c r="V109" i="72"/>
  <c r="W109" i="72"/>
  <c r="X109" i="72"/>
  <c r="Y109" i="72"/>
  <c r="Z109" i="72"/>
  <c r="AA109" i="72"/>
  <c r="AB109" i="72"/>
  <c r="AC109" i="72"/>
  <c r="AD109" i="72"/>
  <c r="AE109" i="72"/>
  <c r="AF109" i="72"/>
  <c r="AG109" i="72"/>
  <c r="AH109" i="72"/>
  <c r="AI109" i="72"/>
  <c r="AJ109" i="72"/>
  <c r="V110" i="72"/>
  <c r="W110" i="72"/>
  <c r="X110" i="72"/>
  <c r="Y110" i="72"/>
  <c r="Z110" i="72"/>
  <c r="AA110" i="72"/>
  <c r="AB110" i="72"/>
  <c r="AC110" i="72"/>
  <c r="AD110" i="72"/>
  <c r="AE110" i="72"/>
  <c r="AF110" i="72"/>
  <c r="AG110" i="72"/>
  <c r="AH110" i="72"/>
  <c r="AI110" i="72"/>
  <c r="AJ110" i="72"/>
  <c r="W111" i="72"/>
  <c r="X111" i="72"/>
  <c r="Y111" i="72"/>
  <c r="Z111" i="72"/>
  <c r="AA111" i="72"/>
  <c r="AB111" i="72"/>
  <c r="AC111" i="72"/>
  <c r="AD111" i="72"/>
  <c r="AE111" i="72"/>
  <c r="AF111" i="72"/>
  <c r="AG111" i="72"/>
  <c r="AH111" i="72"/>
  <c r="AI111" i="72"/>
  <c r="AJ111" i="72"/>
  <c r="X112" i="72"/>
  <c r="Y112" i="72"/>
  <c r="Z112" i="72"/>
  <c r="AA112" i="72"/>
  <c r="AB112" i="72"/>
  <c r="AC112" i="72"/>
  <c r="AD112" i="72"/>
  <c r="AE112" i="72"/>
  <c r="AF112" i="72"/>
  <c r="AG112" i="72"/>
  <c r="AH112" i="72"/>
  <c r="AI112" i="72"/>
  <c r="AJ112" i="72"/>
  <c r="Y113" i="72"/>
  <c r="Z113" i="72"/>
  <c r="AA113" i="72"/>
  <c r="AB113" i="72"/>
  <c r="AC113" i="72"/>
  <c r="AD113" i="72"/>
  <c r="AE113" i="72"/>
  <c r="AF113" i="72"/>
  <c r="AG113" i="72"/>
  <c r="AH113" i="72"/>
  <c r="AI113" i="72"/>
  <c r="AJ113" i="72"/>
  <c r="Z114" i="72"/>
  <c r="AA114" i="72"/>
  <c r="AB114" i="72"/>
  <c r="AC114" i="72"/>
  <c r="AD114" i="72"/>
  <c r="AE114" i="72"/>
  <c r="AF114" i="72"/>
  <c r="AG114" i="72"/>
  <c r="AH114" i="72"/>
  <c r="AI114" i="72"/>
  <c r="AJ114" i="72"/>
  <c r="AA115" i="72"/>
  <c r="AB115" i="72"/>
  <c r="AC115" i="72"/>
  <c r="AD115" i="72"/>
  <c r="AE115" i="72"/>
  <c r="AF115" i="72"/>
  <c r="AG115" i="72"/>
  <c r="AH115" i="72"/>
  <c r="AI115" i="72"/>
  <c r="AJ115" i="72"/>
  <c r="AB116" i="72"/>
  <c r="AC116" i="72"/>
  <c r="AD116" i="72"/>
  <c r="AE116" i="72"/>
  <c r="AF116" i="72"/>
  <c r="AG116" i="72"/>
  <c r="AH116" i="72"/>
  <c r="AI116" i="72"/>
  <c r="AJ116" i="72"/>
  <c r="AC117" i="72"/>
  <c r="AD117" i="72"/>
  <c r="AE117" i="72"/>
  <c r="AF117" i="72"/>
  <c r="AG117" i="72"/>
  <c r="AH117" i="72"/>
  <c r="AI117" i="72"/>
  <c r="AJ117" i="72"/>
  <c r="AD118" i="72"/>
  <c r="AE118" i="72"/>
  <c r="AF118" i="72"/>
  <c r="AG118" i="72"/>
  <c r="AH118" i="72"/>
  <c r="AI118" i="72"/>
  <c r="AJ118" i="72"/>
  <c r="AE119" i="72"/>
  <c r="AF119" i="72"/>
  <c r="AG119" i="72"/>
  <c r="AH119" i="72"/>
  <c r="AI119" i="72"/>
  <c r="AJ119" i="72"/>
  <c r="AF120" i="72"/>
  <c r="AG120" i="72"/>
  <c r="AH120" i="72"/>
  <c r="AI120" i="72"/>
  <c r="AJ120" i="72"/>
  <c r="AG121" i="72"/>
  <c r="AH121" i="72"/>
  <c r="AI121" i="72"/>
  <c r="AJ121" i="72"/>
  <c r="AH122" i="72"/>
  <c r="AI122" i="72"/>
  <c r="AJ122" i="72"/>
  <c r="AI123" i="72"/>
  <c r="AJ123" i="72"/>
  <c r="AJ124" i="72"/>
  <c r="G126" i="72"/>
  <c r="H126" i="72"/>
  <c r="I126" i="72"/>
  <c r="J126" i="72"/>
  <c r="K126" i="72"/>
  <c r="L126" i="72"/>
  <c r="M126" i="72"/>
  <c r="N126" i="72"/>
  <c r="O126" i="72"/>
  <c r="P126" i="72"/>
  <c r="Q126" i="72"/>
  <c r="R126" i="72"/>
  <c r="S126" i="72"/>
  <c r="T126" i="72"/>
  <c r="U126" i="72"/>
  <c r="V126" i="72"/>
  <c r="W126" i="72"/>
  <c r="X126" i="72"/>
  <c r="Y126" i="72"/>
  <c r="Z126" i="72"/>
  <c r="AA126" i="72"/>
  <c r="AB126" i="72"/>
  <c r="AC126" i="72"/>
  <c r="AD126" i="72"/>
  <c r="AE126" i="72"/>
  <c r="AF126" i="72"/>
  <c r="AG126" i="72"/>
  <c r="AH126" i="72"/>
  <c r="AI126" i="72"/>
  <c r="AJ126" i="72"/>
  <c r="H127" i="72"/>
  <c r="I127" i="72"/>
  <c r="J127" i="72"/>
  <c r="K127" i="72"/>
  <c r="L127" i="72"/>
  <c r="M127" i="72"/>
  <c r="N127" i="72"/>
  <c r="O127" i="72"/>
  <c r="P127" i="72"/>
  <c r="Q127" i="72"/>
  <c r="R127" i="72"/>
  <c r="S127" i="72"/>
  <c r="T127" i="72"/>
  <c r="U127" i="72"/>
  <c r="V127" i="72"/>
  <c r="W127" i="72"/>
  <c r="X127" i="72"/>
  <c r="Y127" i="72"/>
  <c r="Z127" i="72"/>
  <c r="AA127" i="72"/>
  <c r="AB127" i="72"/>
  <c r="AC127" i="72"/>
  <c r="AD127" i="72"/>
  <c r="AE127" i="72"/>
  <c r="AF127" i="72"/>
  <c r="AG127" i="72"/>
  <c r="AH127" i="72"/>
  <c r="AI127" i="72"/>
  <c r="AJ127" i="72"/>
  <c r="I128" i="72"/>
  <c r="J128" i="72"/>
  <c r="K128" i="72"/>
  <c r="L128" i="72"/>
  <c r="M128" i="72"/>
  <c r="N128" i="72"/>
  <c r="O128" i="72"/>
  <c r="P128" i="72"/>
  <c r="Q128" i="72"/>
  <c r="R128" i="72"/>
  <c r="S128" i="72"/>
  <c r="T128" i="72"/>
  <c r="U128" i="72"/>
  <c r="V128" i="72"/>
  <c r="W128" i="72"/>
  <c r="X128" i="72"/>
  <c r="Y128" i="72"/>
  <c r="Z128" i="72"/>
  <c r="AA128" i="72"/>
  <c r="AB128" i="72"/>
  <c r="AC128" i="72"/>
  <c r="AD128" i="72"/>
  <c r="AE128" i="72"/>
  <c r="AF128" i="72"/>
  <c r="AG128" i="72"/>
  <c r="AH128" i="72"/>
  <c r="AI128" i="72"/>
  <c r="AJ128" i="72"/>
  <c r="J129" i="72"/>
  <c r="K129" i="72"/>
  <c r="L129" i="72"/>
  <c r="M129" i="72"/>
  <c r="N129" i="72"/>
  <c r="O129" i="72"/>
  <c r="P129" i="72"/>
  <c r="Q129" i="72"/>
  <c r="R129" i="72"/>
  <c r="S129" i="72"/>
  <c r="T129" i="72"/>
  <c r="U129" i="72"/>
  <c r="V129" i="72"/>
  <c r="W129" i="72"/>
  <c r="X129" i="72"/>
  <c r="Y129" i="72"/>
  <c r="Z129" i="72"/>
  <c r="AA129" i="72"/>
  <c r="AB129" i="72"/>
  <c r="AC129" i="72"/>
  <c r="AD129" i="72"/>
  <c r="AE129" i="72"/>
  <c r="AF129" i="72"/>
  <c r="AG129" i="72"/>
  <c r="AH129" i="72"/>
  <c r="AI129" i="72"/>
  <c r="AJ129" i="72"/>
  <c r="K130" i="72"/>
  <c r="L130" i="72"/>
  <c r="M130" i="72"/>
  <c r="N130" i="72"/>
  <c r="O130" i="72"/>
  <c r="P130" i="72"/>
  <c r="Q130" i="72"/>
  <c r="R130" i="72"/>
  <c r="S130" i="72"/>
  <c r="T130" i="72"/>
  <c r="U130" i="72"/>
  <c r="V130" i="72"/>
  <c r="W130" i="72"/>
  <c r="X130" i="72"/>
  <c r="Y130" i="72"/>
  <c r="Z130" i="72"/>
  <c r="AA130" i="72"/>
  <c r="AB130" i="72"/>
  <c r="AC130" i="72"/>
  <c r="AD130" i="72"/>
  <c r="AE130" i="72"/>
  <c r="AF130" i="72"/>
  <c r="AG130" i="72"/>
  <c r="AH130" i="72"/>
  <c r="AI130" i="72"/>
  <c r="AJ130" i="72"/>
  <c r="L131" i="72"/>
  <c r="M131" i="72"/>
  <c r="N131" i="72"/>
  <c r="O131" i="72"/>
  <c r="P131" i="72"/>
  <c r="Q131" i="72"/>
  <c r="R131" i="72"/>
  <c r="S131" i="72"/>
  <c r="T131" i="72"/>
  <c r="U131" i="72"/>
  <c r="V131" i="72"/>
  <c r="W131" i="72"/>
  <c r="X131" i="72"/>
  <c r="Y131" i="72"/>
  <c r="Z131" i="72"/>
  <c r="AA131" i="72"/>
  <c r="AB131" i="72"/>
  <c r="AC131" i="72"/>
  <c r="AD131" i="72"/>
  <c r="AE131" i="72"/>
  <c r="AF131" i="72"/>
  <c r="AG131" i="72"/>
  <c r="AH131" i="72"/>
  <c r="AI131" i="72"/>
  <c r="AJ131" i="72"/>
  <c r="M132" i="72"/>
  <c r="N132" i="72"/>
  <c r="O132" i="72"/>
  <c r="P132" i="72"/>
  <c r="Q132" i="72"/>
  <c r="R132" i="72"/>
  <c r="S132" i="72"/>
  <c r="T132" i="72"/>
  <c r="U132" i="72"/>
  <c r="V132" i="72"/>
  <c r="W132" i="72"/>
  <c r="X132" i="72"/>
  <c r="Y132" i="72"/>
  <c r="Z132" i="72"/>
  <c r="AA132" i="72"/>
  <c r="AB132" i="72"/>
  <c r="AC132" i="72"/>
  <c r="AD132" i="72"/>
  <c r="AE132" i="72"/>
  <c r="AF132" i="72"/>
  <c r="AG132" i="72"/>
  <c r="AH132" i="72"/>
  <c r="AI132" i="72"/>
  <c r="AJ132" i="72"/>
  <c r="N133" i="72"/>
  <c r="O133" i="72"/>
  <c r="P133" i="72"/>
  <c r="Q133" i="72"/>
  <c r="R133" i="72"/>
  <c r="S133" i="72"/>
  <c r="T133" i="72"/>
  <c r="U133" i="72"/>
  <c r="V133" i="72"/>
  <c r="W133" i="72"/>
  <c r="X133" i="72"/>
  <c r="Y133" i="72"/>
  <c r="Z133" i="72"/>
  <c r="AA133" i="72"/>
  <c r="AB133" i="72"/>
  <c r="AC133" i="72"/>
  <c r="AD133" i="72"/>
  <c r="AE133" i="72"/>
  <c r="AF133" i="72"/>
  <c r="AG133" i="72"/>
  <c r="AH133" i="72"/>
  <c r="AI133" i="72"/>
  <c r="AJ133" i="72"/>
  <c r="O134" i="72"/>
  <c r="P134" i="72"/>
  <c r="Q134" i="72"/>
  <c r="R134" i="72"/>
  <c r="S134" i="72"/>
  <c r="T134" i="72"/>
  <c r="U134" i="72"/>
  <c r="V134" i="72"/>
  <c r="W134" i="72"/>
  <c r="X134" i="72"/>
  <c r="Y134" i="72"/>
  <c r="Z134" i="72"/>
  <c r="AA134" i="72"/>
  <c r="AB134" i="72"/>
  <c r="AC134" i="72"/>
  <c r="AD134" i="72"/>
  <c r="AE134" i="72"/>
  <c r="AF134" i="72"/>
  <c r="AG134" i="72"/>
  <c r="AH134" i="72"/>
  <c r="AI134" i="72"/>
  <c r="AJ134" i="72"/>
  <c r="P135" i="72"/>
  <c r="Q135" i="72"/>
  <c r="R135" i="72"/>
  <c r="S135" i="72"/>
  <c r="T135" i="72"/>
  <c r="U135" i="72"/>
  <c r="V135" i="72"/>
  <c r="W135" i="72"/>
  <c r="X135" i="72"/>
  <c r="Y135" i="72"/>
  <c r="Z135" i="72"/>
  <c r="AA135" i="72"/>
  <c r="AB135" i="72"/>
  <c r="AC135" i="72"/>
  <c r="AD135" i="72"/>
  <c r="AE135" i="72"/>
  <c r="AF135" i="72"/>
  <c r="AG135" i="72"/>
  <c r="AH135" i="72"/>
  <c r="AI135" i="72"/>
  <c r="AJ135" i="72"/>
  <c r="Q136" i="72"/>
  <c r="R136" i="72"/>
  <c r="S136" i="72"/>
  <c r="T136" i="72"/>
  <c r="U136" i="72"/>
  <c r="V136" i="72"/>
  <c r="W136" i="72"/>
  <c r="X136" i="72"/>
  <c r="Y136" i="72"/>
  <c r="Z136" i="72"/>
  <c r="AA136" i="72"/>
  <c r="AB136" i="72"/>
  <c r="AC136" i="72"/>
  <c r="AD136" i="72"/>
  <c r="AE136" i="72"/>
  <c r="AF136" i="72"/>
  <c r="AG136" i="72"/>
  <c r="AH136" i="72"/>
  <c r="AI136" i="72"/>
  <c r="AJ136" i="72"/>
  <c r="R137" i="72"/>
  <c r="S137" i="72"/>
  <c r="T137" i="72"/>
  <c r="U137" i="72"/>
  <c r="V137" i="72"/>
  <c r="W137" i="72"/>
  <c r="X137" i="72"/>
  <c r="Y137" i="72"/>
  <c r="Z137" i="72"/>
  <c r="AA137" i="72"/>
  <c r="AB137" i="72"/>
  <c r="AC137" i="72"/>
  <c r="AD137" i="72"/>
  <c r="AE137" i="72"/>
  <c r="AF137" i="72"/>
  <c r="AG137" i="72"/>
  <c r="AH137" i="72"/>
  <c r="AI137" i="72"/>
  <c r="AJ137" i="72"/>
  <c r="S138" i="72"/>
  <c r="T138" i="72"/>
  <c r="U138" i="72"/>
  <c r="V138" i="72"/>
  <c r="W138" i="72"/>
  <c r="X138" i="72"/>
  <c r="Y138" i="72"/>
  <c r="Z138" i="72"/>
  <c r="AA138" i="72"/>
  <c r="AB138" i="72"/>
  <c r="AC138" i="72"/>
  <c r="AD138" i="72"/>
  <c r="AE138" i="72"/>
  <c r="AF138" i="72"/>
  <c r="AG138" i="72"/>
  <c r="AH138" i="72"/>
  <c r="AI138" i="72"/>
  <c r="AJ138" i="72"/>
  <c r="T139" i="72"/>
  <c r="U139" i="72"/>
  <c r="V139" i="72"/>
  <c r="W139" i="72"/>
  <c r="X139" i="72"/>
  <c r="Y139" i="72"/>
  <c r="Z139" i="72"/>
  <c r="AA139" i="72"/>
  <c r="AB139" i="72"/>
  <c r="AC139" i="72"/>
  <c r="AD139" i="72"/>
  <c r="AE139" i="72"/>
  <c r="AF139" i="72"/>
  <c r="AG139" i="72"/>
  <c r="AH139" i="72"/>
  <c r="AI139" i="72"/>
  <c r="AJ139" i="72"/>
  <c r="U140" i="72"/>
  <c r="V140" i="72"/>
  <c r="W140" i="72"/>
  <c r="X140" i="72"/>
  <c r="Y140" i="72"/>
  <c r="Z140" i="72"/>
  <c r="AA140" i="72"/>
  <c r="AB140" i="72"/>
  <c r="AC140" i="72"/>
  <c r="AD140" i="72"/>
  <c r="AE140" i="72"/>
  <c r="AF140" i="72"/>
  <c r="AG140" i="72"/>
  <c r="AH140" i="72"/>
  <c r="AI140" i="72"/>
  <c r="AJ140" i="72"/>
  <c r="V141" i="72"/>
  <c r="W141" i="72"/>
  <c r="X141" i="72"/>
  <c r="Y141" i="72"/>
  <c r="Z141" i="72"/>
  <c r="AA141" i="72"/>
  <c r="AB141" i="72"/>
  <c r="AC141" i="72"/>
  <c r="AD141" i="72"/>
  <c r="AE141" i="72"/>
  <c r="AF141" i="72"/>
  <c r="AG141" i="72"/>
  <c r="AH141" i="72"/>
  <c r="AI141" i="72"/>
  <c r="AJ141" i="72"/>
  <c r="W142" i="72"/>
  <c r="X142" i="72"/>
  <c r="Y142" i="72"/>
  <c r="Z142" i="72"/>
  <c r="AA142" i="72"/>
  <c r="AB142" i="72"/>
  <c r="AC142" i="72"/>
  <c r="AD142" i="72"/>
  <c r="AE142" i="72"/>
  <c r="AF142" i="72"/>
  <c r="AG142" i="72"/>
  <c r="AH142" i="72"/>
  <c r="AI142" i="72"/>
  <c r="AJ142" i="72"/>
  <c r="X143" i="72"/>
  <c r="Y143" i="72"/>
  <c r="Z143" i="72"/>
  <c r="AA143" i="72"/>
  <c r="AB143" i="72"/>
  <c r="AC143" i="72"/>
  <c r="AD143" i="72"/>
  <c r="AE143" i="72"/>
  <c r="AF143" i="72"/>
  <c r="AG143" i="72"/>
  <c r="AH143" i="72"/>
  <c r="AI143" i="72"/>
  <c r="AJ143" i="72"/>
  <c r="Y144" i="72"/>
  <c r="Z144" i="72"/>
  <c r="AA144" i="72"/>
  <c r="AB144" i="72"/>
  <c r="AC144" i="72"/>
  <c r="AD144" i="72"/>
  <c r="AE144" i="72"/>
  <c r="AF144" i="72"/>
  <c r="AG144" i="72"/>
  <c r="AH144" i="72"/>
  <c r="AI144" i="72"/>
  <c r="AJ144" i="72"/>
  <c r="Z145" i="72"/>
  <c r="AA145" i="72"/>
  <c r="AB145" i="72"/>
  <c r="AC145" i="72"/>
  <c r="AD145" i="72"/>
  <c r="AE145" i="72"/>
  <c r="AF145" i="72"/>
  <c r="AG145" i="72"/>
  <c r="AH145" i="72"/>
  <c r="AI145" i="72"/>
  <c r="AJ145" i="72"/>
  <c r="AA146" i="72"/>
  <c r="AB146" i="72"/>
  <c r="AC146" i="72"/>
  <c r="AD146" i="72"/>
  <c r="AE146" i="72"/>
  <c r="AF146" i="72"/>
  <c r="AG146" i="72"/>
  <c r="AH146" i="72"/>
  <c r="AI146" i="72"/>
  <c r="AJ146" i="72"/>
  <c r="AB147" i="72"/>
  <c r="AC147" i="72"/>
  <c r="AD147" i="72"/>
  <c r="AE147" i="72"/>
  <c r="AF147" i="72"/>
  <c r="AG147" i="72"/>
  <c r="AH147" i="72"/>
  <c r="AI147" i="72"/>
  <c r="AJ147" i="72"/>
  <c r="AC148" i="72"/>
  <c r="AD148" i="72"/>
  <c r="AE148" i="72"/>
  <c r="AF148" i="72"/>
  <c r="AG148" i="72"/>
  <c r="AH148" i="72"/>
  <c r="AI148" i="72"/>
  <c r="AJ148" i="72"/>
  <c r="AD149" i="72"/>
  <c r="AE149" i="72"/>
  <c r="AF149" i="72"/>
  <c r="AG149" i="72"/>
  <c r="AH149" i="72"/>
  <c r="AI149" i="72"/>
  <c r="AJ149" i="72"/>
  <c r="AE150" i="72"/>
  <c r="AF150" i="72"/>
  <c r="AG150" i="72"/>
  <c r="AH150" i="72"/>
  <c r="AI150" i="72"/>
  <c r="AJ150" i="72"/>
  <c r="AF151" i="72"/>
  <c r="AG151" i="72"/>
  <c r="AH151" i="72"/>
  <c r="AI151" i="72"/>
  <c r="AJ151" i="72"/>
  <c r="AG152" i="72"/>
  <c r="AH152" i="72"/>
  <c r="AI152" i="72"/>
  <c r="AJ152" i="72"/>
  <c r="AH153" i="72"/>
  <c r="AI153" i="72"/>
  <c r="AJ153" i="72"/>
  <c r="AI154" i="72"/>
  <c r="AJ154" i="72"/>
  <c r="AJ155" i="72"/>
  <c r="G157" i="72"/>
  <c r="H157" i="72"/>
  <c r="I157" i="72"/>
  <c r="J157" i="72"/>
  <c r="K157" i="72"/>
  <c r="L157" i="72"/>
  <c r="M157" i="72"/>
  <c r="N157" i="72"/>
  <c r="O157" i="72"/>
  <c r="P157" i="72"/>
  <c r="Q157" i="72"/>
  <c r="R157" i="72"/>
  <c r="S157" i="72"/>
  <c r="T157" i="72"/>
  <c r="U157" i="72"/>
  <c r="V157" i="72"/>
  <c r="W157" i="72"/>
  <c r="X157" i="72"/>
  <c r="Y157" i="72"/>
  <c r="Z157" i="72"/>
  <c r="AA157" i="72"/>
  <c r="AB157" i="72"/>
  <c r="AC157" i="72"/>
  <c r="AD157" i="72"/>
  <c r="AE157" i="72"/>
  <c r="AF157" i="72"/>
  <c r="AG157" i="72"/>
  <c r="AH157" i="72"/>
  <c r="AI157" i="72"/>
  <c r="AJ157" i="72"/>
  <c r="H158" i="72"/>
  <c r="I158" i="72"/>
  <c r="J158" i="72"/>
  <c r="K158" i="72"/>
  <c r="L158" i="72"/>
  <c r="M158" i="72"/>
  <c r="N158" i="72"/>
  <c r="O158" i="72"/>
  <c r="P158" i="72"/>
  <c r="Q158" i="72"/>
  <c r="R158" i="72"/>
  <c r="S158" i="72"/>
  <c r="T158" i="72"/>
  <c r="U158" i="72"/>
  <c r="V158" i="72"/>
  <c r="W158" i="72"/>
  <c r="X158" i="72"/>
  <c r="Y158" i="72"/>
  <c r="Z158" i="72"/>
  <c r="AA158" i="72"/>
  <c r="AB158" i="72"/>
  <c r="AC158" i="72"/>
  <c r="AD158" i="72"/>
  <c r="AE158" i="72"/>
  <c r="AF158" i="72"/>
  <c r="AG158" i="72"/>
  <c r="AH158" i="72"/>
  <c r="AI158" i="72"/>
  <c r="AJ158" i="72"/>
  <c r="I159" i="72"/>
  <c r="J159" i="72"/>
  <c r="K159" i="72"/>
  <c r="L159" i="72"/>
  <c r="M159" i="72"/>
  <c r="N159" i="72"/>
  <c r="O159" i="72"/>
  <c r="P159" i="72"/>
  <c r="Q159" i="72"/>
  <c r="R159" i="72"/>
  <c r="S159" i="72"/>
  <c r="T159" i="72"/>
  <c r="U159" i="72"/>
  <c r="V159" i="72"/>
  <c r="W159" i="72"/>
  <c r="X159" i="72"/>
  <c r="Y159" i="72"/>
  <c r="Z159" i="72"/>
  <c r="AA159" i="72"/>
  <c r="AB159" i="72"/>
  <c r="AC159" i="72"/>
  <c r="AD159" i="72"/>
  <c r="AE159" i="72"/>
  <c r="AF159" i="72"/>
  <c r="AG159" i="72"/>
  <c r="AH159" i="72"/>
  <c r="AI159" i="72"/>
  <c r="AJ159" i="72"/>
  <c r="J160" i="72"/>
  <c r="K160" i="72"/>
  <c r="L160" i="72"/>
  <c r="M160" i="72"/>
  <c r="N160" i="72"/>
  <c r="O160" i="72"/>
  <c r="P160" i="72"/>
  <c r="Q160" i="72"/>
  <c r="R160" i="72"/>
  <c r="S160" i="72"/>
  <c r="T160" i="72"/>
  <c r="U160" i="72"/>
  <c r="V160" i="72"/>
  <c r="W160" i="72"/>
  <c r="X160" i="72"/>
  <c r="Y160" i="72"/>
  <c r="Z160" i="72"/>
  <c r="AA160" i="72"/>
  <c r="AB160" i="72"/>
  <c r="AC160" i="72"/>
  <c r="AD160" i="72"/>
  <c r="AE160" i="72"/>
  <c r="AF160" i="72"/>
  <c r="AG160" i="72"/>
  <c r="AH160" i="72"/>
  <c r="AI160" i="72"/>
  <c r="AJ160" i="72"/>
  <c r="K161" i="72"/>
  <c r="L161" i="72"/>
  <c r="M161" i="72"/>
  <c r="N161" i="72"/>
  <c r="O161" i="72"/>
  <c r="P161" i="72"/>
  <c r="Q161" i="72"/>
  <c r="R161" i="72"/>
  <c r="S161" i="72"/>
  <c r="T161" i="72"/>
  <c r="U161" i="72"/>
  <c r="V161" i="72"/>
  <c r="W161" i="72"/>
  <c r="X161" i="72"/>
  <c r="Y161" i="72"/>
  <c r="Z161" i="72"/>
  <c r="AA161" i="72"/>
  <c r="AB161" i="72"/>
  <c r="AC161" i="72"/>
  <c r="AD161" i="72"/>
  <c r="AE161" i="72"/>
  <c r="AF161" i="72"/>
  <c r="AG161" i="72"/>
  <c r="AH161" i="72"/>
  <c r="AI161" i="72"/>
  <c r="AJ161" i="72"/>
  <c r="L162" i="72"/>
  <c r="M162" i="72"/>
  <c r="N162" i="72"/>
  <c r="O162" i="72"/>
  <c r="P162" i="72"/>
  <c r="Q162" i="72"/>
  <c r="R162" i="72"/>
  <c r="S162" i="72"/>
  <c r="T162" i="72"/>
  <c r="U162" i="72"/>
  <c r="V162" i="72"/>
  <c r="W162" i="72"/>
  <c r="X162" i="72"/>
  <c r="Y162" i="72"/>
  <c r="Z162" i="72"/>
  <c r="AA162" i="72"/>
  <c r="AB162" i="72"/>
  <c r="AC162" i="72"/>
  <c r="AD162" i="72"/>
  <c r="AE162" i="72"/>
  <c r="AF162" i="72"/>
  <c r="AG162" i="72"/>
  <c r="AH162" i="72"/>
  <c r="AI162" i="72"/>
  <c r="AJ162" i="72"/>
  <c r="M163" i="72"/>
  <c r="N163" i="72"/>
  <c r="O163" i="72"/>
  <c r="P163" i="72"/>
  <c r="Q163" i="72"/>
  <c r="R163" i="72"/>
  <c r="S163" i="72"/>
  <c r="T163" i="72"/>
  <c r="U163" i="72"/>
  <c r="V163" i="72"/>
  <c r="W163" i="72"/>
  <c r="X163" i="72"/>
  <c r="Y163" i="72"/>
  <c r="Z163" i="72"/>
  <c r="AA163" i="72"/>
  <c r="AB163" i="72"/>
  <c r="AC163" i="72"/>
  <c r="AD163" i="72"/>
  <c r="AE163" i="72"/>
  <c r="AF163" i="72"/>
  <c r="AG163" i="72"/>
  <c r="AH163" i="72"/>
  <c r="AI163" i="72"/>
  <c r="AJ163" i="72"/>
  <c r="N164" i="72"/>
  <c r="O164" i="72"/>
  <c r="P164" i="72"/>
  <c r="Q164" i="72"/>
  <c r="R164" i="72"/>
  <c r="S164" i="72"/>
  <c r="T164" i="72"/>
  <c r="U164" i="72"/>
  <c r="V164" i="72"/>
  <c r="W164" i="72"/>
  <c r="X164" i="72"/>
  <c r="Y164" i="72"/>
  <c r="Z164" i="72"/>
  <c r="AA164" i="72"/>
  <c r="AB164" i="72"/>
  <c r="AC164" i="72"/>
  <c r="AD164" i="72"/>
  <c r="AE164" i="72"/>
  <c r="AF164" i="72"/>
  <c r="AG164" i="72"/>
  <c r="AH164" i="72"/>
  <c r="AI164" i="72"/>
  <c r="AJ164" i="72"/>
  <c r="O165" i="72"/>
  <c r="P165" i="72"/>
  <c r="Q165" i="72"/>
  <c r="R165" i="72"/>
  <c r="S165" i="72"/>
  <c r="T165" i="72"/>
  <c r="U165" i="72"/>
  <c r="V165" i="72"/>
  <c r="W165" i="72"/>
  <c r="X165" i="72"/>
  <c r="Y165" i="72"/>
  <c r="Z165" i="72"/>
  <c r="AA165" i="72"/>
  <c r="AB165" i="72"/>
  <c r="AC165" i="72"/>
  <c r="AD165" i="72"/>
  <c r="AE165" i="72"/>
  <c r="AF165" i="72"/>
  <c r="AG165" i="72"/>
  <c r="AH165" i="72"/>
  <c r="AI165" i="72"/>
  <c r="AJ165" i="72"/>
  <c r="P166" i="72"/>
  <c r="Q166" i="72"/>
  <c r="R166" i="72"/>
  <c r="S166" i="72"/>
  <c r="T166" i="72"/>
  <c r="U166" i="72"/>
  <c r="V166" i="72"/>
  <c r="W166" i="72"/>
  <c r="X166" i="72"/>
  <c r="Y166" i="72"/>
  <c r="Z166" i="72"/>
  <c r="AA166" i="72"/>
  <c r="AB166" i="72"/>
  <c r="AC166" i="72"/>
  <c r="AD166" i="72"/>
  <c r="AE166" i="72"/>
  <c r="AF166" i="72"/>
  <c r="AG166" i="72"/>
  <c r="AH166" i="72"/>
  <c r="AI166" i="72"/>
  <c r="AJ166" i="72"/>
  <c r="Q167" i="72"/>
  <c r="R167" i="72"/>
  <c r="S167" i="72"/>
  <c r="T167" i="72"/>
  <c r="U167" i="72"/>
  <c r="V167" i="72"/>
  <c r="W167" i="72"/>
  <c r="X167" i="72"/>
  <c r="Y167" i="72"/>
  <c r="Z167" i="72"/>
  <c r="AA167" i="72"/>
  <c r="AB167" i="72"/>
  <c r="AC167" i="72"/>
  <c r="AD167" i="72"/>
  <c r="AE167" i="72"/>
  <c r="AF167" i="72"/>
  <c r="AG167" i="72"/>
  <c r="AH167" i="72"/>
  <c r="AI167" i="72"/>
  <c r="AJ167" i="72"/>
  <c r="R168" i="72"/>
  <c r="S168" i="72"/>
  <c r="T168" i="72"/>
  <c r="U168" i="72"/>
  <c r="V168" i="72"/>
  <c r="W168" i="72"/>
  <c r="X168" i="72"/>
  <c r="Y168" i="72"/>
  <c r="Z168" i="72"/>
  <c r="AA168" i="72"/>
  <c r="AB168" i="72"/>
  <c r="AC168" i="72"/>
  <c r="AD168" i="72"/>
  <c r="AE168" i="72"/>
  <c r="AF168" i="72"/>
  <c r="AG168" i="72"/>
  <c r="AH168" i="72"/>
  <c r="AI168" i="72"/>
  <c r="AJ168" i="72"/>
  <c r="S169" i="72"/>
  <c r="T169" i="72"/>
  <c r="U169" i="72"/>
  <c r="V169" i="72"/>
  <c r="W169" i="72"/>
  <c r="X169" i="72"/>
  <c r="Y169" i="72"/>
  <c r="Z169" i="72"/>
  <c r="AA169" i="72"/>
  <c r="AB169" i="72"/>
  <c r="AC169" i="72"/>
  <c r="AD169" i="72"/>
  <c r="AE169" i="72"/>
  <c r="AF169" i="72"/>
  <c r="AG169" i="72"/>
  <c r="AH169" i="72"/>
  <c r="AI169" i="72"/>
  <c r="AJ169" i="72"/>
  <c r="T170" i="72"/>
  <c r="U170" i="72"/>
  <c r="V170" i="72"/>
  <c r="W170" i="72"/>
  <c r="X170" i="72"/>
  <c r="Y170" i="72"/>
  <c r="Z170" i="72"/>
  <c r="AA170" i="72"/>
  <c r="AB170" i="72"/>
  <c r="AC170" i="72"/>
  <c r="AD170" i="72"/>
  <c r="AE170" i="72"/>
  <c r="AF170" i="72"/>
  <c r="AG170" i="72"/>
  <c r="AH170" i="72"/>
  <c r="AI170" i="72"/>
  <c r="AJ170" i="72"/>
  <c r="U171" i="72"/>
  <c r="V171" i="72"/>
  <c r="W171" i="72"/>
  <c r="X171" i="72"/>
  <c r="Y171" i="72"/>
  <c r="Z171" i="72"/>
  <c r="AA171" i="72"/>
  <c r="AB171" i="72"/>
  <c r="AC171" i="72"/>
  <c r="AD171" i="72"/>
  <c r="AE171" i="72"/>
  <c r="AF171" i="72"/>
  <c r="AG171" i="72"/>
  <c r="AH171" i="72"/>
  <c r="AI171" i="72"/>
  <c r="AJ171" i="72"/>
  <c r="V172" i="72"/>
  <c r="W172" i="72"/>
  <c r="X172" i="72"/>
  <c r="Y172" i="72"/>
  <c r="Z172" i="72"/>
  <c r="AA172" i="72"/>
  <c r="AB172" i="72"/>
  <c r="AC172" i="72"/>
  <c r="AD172" i="72"/>
  <c r="AE172" i="72"/>
  <c r="AF172" i="72"/>
  <c r="AG172" i="72"/>
  <c r="AH172" i="72"/>
  <c r="AI172" i="72"/>
  <c r="AJ172" i="72"/>
  <c r="W173" i="72"/>
  <c r="X173" i="72"/>
  <c r="Y173" i="72"/>
  <c r="Z173" i="72"/>
  <c r="AA173" i="72"/>
  <c r="AB173" i="72"/>
  <c r="AC173" i="72"/>
  <c r="AD173" i="72"/>
  <c r="AE173" i="72"/>
  <c r="AF173" i="72"/>
  <c r="AG173" i="72"/>
  <c r="AH173" i="72"/>
  <c r="AI173" i="72"/>
  <c r="AJ173" i="72"/>
  <c r="X174" i="72"/>
  <c r="Y174" i="72"/>
  <c r="Z174" i="72"/>
  <c r="AA174" i="72"/>
  <c r="AB174" i="72"/>
  <c r="AC174" i="72"/>
  <c r="AD174" i="72"/>
  <c r="AE174" i="72"/>
  <c r="AF174" i="72"/>
  <c r="AG174" i="72"/>
  <c r="AH174" i="72"/>
  <c r="AI174" i="72"/>
  <c r="AJ174" i="72"/>
  <c r="Y175" i="72"/>
  <c r="Z175" i="72"/>
  <c r="AA175" i="72"/>
  <c r="AB175" i="72"/>
  <c r="AC175" i="72"/>
  <c r="AD175" i="72"/>
  <c r="AE175" i="72"/>
  <c r="AF175" i="72"/>
  <c r="AG175" i="72"/>
  <c r="AH175" i="72"/>
  <c r="AI175" i="72"/>
  <c r="AJ175" i="72"/>
  <c r="Z176" i="72"/>
  <c r="AA176" i="72"/>
  <c r="AB176" i="72"/>
  <c r="AC176" i="72"/>
  <c r="AD176" i="72"/>
  <c r="AE176" i="72"/>
  <c r="AF176" i="72"/>
  <c r="AG176" i="72"/>
  <c r="AH176" i="72"/>
  <c r="AI176" i="72"/>
  <c r="AJ176" i="72"/>
  <c r="AA177" i="72"/>
  <c r="AB177" i="72"/>
  <c r="AC177" i="72"/>
  <c r="AD177" i="72"/>
  <c r="AE177" i="72"/>
  <c r="AF177" i="72"/>
  <c r="AG177" i="72"/>
  <c r="AH177" i="72"/>
  <c r="AI177" i="72"/>
  <c r="AJ177" i="72"/>
  <c r="AB178" i="72"/>
  <c r="AC178" i="72"/>
  <c r="AD178" i="72"/>
  <c r="AE178" i="72"/>
  <c r="AF178" i="72"/>
  <c r="AG178" i="72"/>
  <c r="AH178" i="72"/>
  <c r="AI178" i="72"/>
  <c r="AJ178" i="72"/>
  <c r="AC179" i="72"/>
  <c r="AD179" i="72"/>
  <c r="AE179" i="72"/>
  <c r="AF179" i="72"/>
  <c r="AG179" i="72"/>
  <c r="AH179" i="72"/>
  <c r="AI179" i="72"/>
  <c r="AJ179" i="72"/>
  <c r="AD180" i="72"/>
  <c r="AE180" i="72"/>
  <c r="AF180" i="72"/>
  <c r="AG180" i="72"/>
  <c r="AH180" i="72"/>
  <c r="AI180" i="72"/>
  <c r="AJ180" i="72"/>
  <c r="AE181" i="72"/>
  <c r="AF181" i="72"/>
  <c r="AG181" i="72"/>
  <c r="AH181" i="72"/>
  <c r="AI181" i="72"/>
  <c r="AJ181" i="72"/>
  <c r="AF182" i="72"/>
  <c r="AG182" i="72"/>
  <c r="AH182" i="72"/>
  <c r="AI182" i="72"/>
  <c r="AJ182" i="72"/>
  <c r="AG183" i="72"/>
  <c r="AH183" i="72"/>
  <c r="AI183" i="72"/>
  <c r="AJ183" i="72"/>
  <c r="AH184" i="72"/>
  <c r="AI184" i="72"/>
  <c r="AJ184" i="72"/>
  <c r="AI185" i="72"/>
  <c r="AJ185" i="72"/>
  <c r="AJ186" i="72"/>
  <c r="G188" i="72"/>
  <c r="H188" i="72"/>
  <c r="I188" i="72"/>
  <c r="J188" i="72"/>
  <c r="K188" i="72"/>
  <c r="L188" i="72"/>
  <c r="M188" i="72"/>
  <c r="N188" i="72"/>
  <c r="O188" i="72"/>
  <c r="P188" i="72"/>
  <c r="Q188" i="72"/>
  <c r="R188" i="72"/>
  <c r="S188" i="72"/>
  <c r="T188" i="72"/>
  <c r="U188" i="72"/>
  <c r="V188" i="72"/>
  <c r="W188" i="72"/>
  <c r="X188" i="72"/>
  <c r="Y188" i="72"/>
  <c r="Z188" i="72"/>
  <c r="AA188" i="72"/>
  <c r="AB188" i="72"/>
  <c r="AC188" i="72"/>
  <c r="AD188" i="72"/>
  <c r="AE188" i="72"/>
  <c r="AF188" i="72"/>
  <c r="AG188" i="72"/>
  <c r="AH188" i="72"/>
  <c r="AI188" i="72"/>
  <c r="AJ188" i="72"/>
  <c r="H189" i="72"/>
  <c r="I189" i="72"/>
  <c r="J189" i="72"/>
  <c r="K189" i="72"/>
  <c r="L189" i="72"/>
  <c r="M189" i="72"/>
  <c r="N189" i="72"/>
  <c r="O189" i="72"/>
  <c r="P189" i="72"/>
  <c r="Q189" i="72"/>
  <c r="R189" i="72"/>
  <c r="S189" i="72"/>
  <c r="T189" i="72"/>
  <c r="U189" i="72"/>
  <c r="V189" i="72"/>
  <c r="W189" i="72"/>
  <c r="X189" i="72"/>
  <c r="Y189" i="72"/>
  <c r="Z189" i="72"/>
  <c r="AA189" i="72"/>
  <c r="AB189" i="72"/>
  <c r="AC189" i="72"/>
  <c r="AD189" i="72"/>
  <c r="AE189" i="72"/>
  <c r="AF189" i="72"/>
  <c r="AG189" i="72"/>
  <c r="AH189" i="72"/>
  <c r="AI189" i="72"/>
  <c r="AJ189" i="72"/>
  <c r="I190" i="72"/>
  <c r="J190" i="72"/>
  <c r="K190" i="72"/>
  <c r="L190" i="72"/>
  <c r="M190" i="72"/>
  <c r="N190" i="72"/>
  <c r="O190" i="72"/>
  <c r="P190" i="72"/>
  <c r="Q190" i="72"/>
  <c r="R190" i="72"/>
  <c r="S190" i="72"/>
  <c r="T190" i="72"/>
  <c r="U190" i="72"/>
  <c r="V190" i="72"/>
  <c r="W190" i="72"/>
  <c r="X190" i="72"/>
  <c r="Y190" i="72"/>
  <c r="Z190" i="72"/>
  <c r="AA190" i="72"/>
  <c r="AB190" i="72"/>
  <c r="AC190" i="72"/>
  <c r="AD190" i="72"/>
  <c r="AE190" i="72"/>
  <c r="AF190" i="72"/>
  <c r="AG190" i="72"/>
  <c r="AH190" i="72"/>
  <c r="AI190" i="72"/>
  <c r="AJ190" i="72"/>
  <c r="J191" i="72"/>
  <c r="K191" i="72"/>
  <c r="L191" i="72"/>
  <c r="M191" i="72"/>
  <c r="N191" i="72"/>
  <c r="O191" i="72"/>
  <c r="P191" i="72"/>
  <c r="Q191" i="72"/>
  <c r="R191" i="72"/>
  <c r="S191" i="72"/>
  <c r="T191" i="72"/>
  <c r="U191" i="72"/>
  <c r="V191" i="72"/>
  <c r="W191" i="72"/>
  <c r="X191" i="72"/>
  <c r="Y191" i="72"/>
  <c r="Z191" i="72"/>
  <c r="AA191" i="72"/>
  <c r="AB191" i="72"/>
  <c r="AC191" i="72"/>
  <c r="AD191" i="72"/>
  <c r="AE191" i="72"/>
  <c r="AF191" i="72"/>
  <c r="AG191" i="72"/>
  <c r="AH191" i="72"/>
  <c r="AI191" i="72"/>
  <c r="AJ191" i="72"/>
  <c r="K192" i="72"/>
  <c r="L192" i="72"/>
  <c r="M192" i="72"/>
  <c r="N192" i="72"/>
  <c r="O192" i="72"/>
  <c r="P192" i="72"/>
  <c r="Q192" i="72"/>
  <c r="R192" i="72"/>
  <c r="S192" i="72"/>
  <c r="T192" i="72"/>
  <c r="U192" i="72"/>
  <c r="V192" i="72"/>
  <c r="W192" i="72"/>
  <c r="X192" i="72"/>
  <c r="Y192" i="72"/>
  <c r="Z192" i="72"/>
  <c r="AA192" i="72"/>
  <c r="AB192" i="72"/>
  <c r="AC192" i="72"/>
  <c r="AD192" i="72"/>
  <c r="AE192" i="72"/>
  <c r="AF192" i="72"/>
  <c r="AG192" i="72"/>
  <c r="AH192" i="72"/>
  <c r="AI192" i="72"/>
  <c r="AJ192" i="72"/>
  <c r="L193" i="72"/>
  <c r="M193" i="72"/>
  <c r="N193" i="72"/>
  <c r="O193" i="72"/>
  <c r="P193" i="72"/>
  <c r="Q193" i="72"/>
  <c r="R193" i="72"/>
  <c r="S193" i="72"/>
  <c r="T193" i="72"/>
  <c r="U193" i="72"/>
  <c r="V193" i="72"/>
  <c r="W193" i="72"/>
  <c r="X193" i="72"/>
  <c r="Y193" i="72"/>
  <c r="Z193" i="72"/>
  <c r="AA193" i="72"/>
  <c r="AB193" i="72"/>
  <c r="AC193" i="72"/>
  <c r="AD193" i="72"/>
  <c r="AE193" i="72"/>
  <c r="AF193" i="72"/>
  <c r="AG193" i="72"/>
  <c r="AH193" i="72"/>
  <c r="AI193" i="72"/>
  <c r="AJ193" i="72"/>
  <c r="M194" i="72"/>
  <c r="N194" i="72"/>
  <c r="O194" i="72"/>
  <c r="P194" i="72"/>
  <c r="Q194" i="72"/>
  <c r="R194" i="72"/>
  <c r="S194" i="72"/>
  <c r="T194" i="72"/>
  <c r="U194" i="72"/>
  <c r="V194" i="72"/>
  <c r="W194" i="72"/>
  <c r="X194" i="72"/>
  <c r="Y194" i="72"/>
  <c r="Z194" i="72"/>
  <c r="AA194" i="72"/>
  <c r="AB194" i="72"/>
  <c r="AC194" i="72"/>
  <c r="AD194" i="72"/>
  <c r="AE194" i="72"/>
  <c r="AF194" i="72"/>
  <c r="AG194" i="72"/>
  <c r="AH194" i="72"/>
  <c r="AI194" i="72"/>
  <c r="AJ194" i="72"/>
  <c r="N195" i="72"/>
  <c r="O195" i="72"/>
  <c r="P195" i="72"/>
  <c r="Q195" i="72"/>
  <c r="R195" i="72"/>
  <c r="S195" i="72"/>
  <c r="T195" i="72"/>
  <c r="U195" i="72"/>
  <c r="V195" i="72"/>
  <c r="W195" i="72"/>
  <c r="X195" i="72"/>
  <c r="Y195" i="72"/>
  <c r="Z195" i="72"/>
  <c r="AA195" i="72"/>
  <c r="AB195" i="72"/>
  <c r="AC195" i="72"/>
  <c r="AD195" i="72"/>
  <c r="AE195" i="72"/>
  <c r="AF195" i="72"/>
  <c r="AG195" i="72"/>
  <c r="AH195" i="72"/>
  <c r="AI195" i="72"/>
  <c r="AJ195" i="72"/>
  <c r="O196" i="72"/>
  <c r="P196" i="72"/>
  <c r="Q196" i="72"/>
  <c r="R196" i="72"/>
  <c r="S196" i="72"/>
  <c r="T196" i="72"/>
  <c r="U196" i="72"/>
  <c r="V196" i="72"/>
  <c r="W196" i="72"/>
  <c r="X196" i="72"/>
  <c r="Y196" i="72"/>
  <c r="Z196" i="72"/>
  <c r="AA196" i="72"/>
  <c r="AB196" i="72"/>
  <c r="AC196" i="72"/>
  <c r="AD196" i="72"/>
  <c r="AE196" i="72"/>
  <c r="AF196" i="72"/>
  <c r="AG196" i="72"/>
  <c r="AH196" i="72"/>
  <c r="AI196" i="72"/>
  <c r="AJ196" i="72"/>
  <c r="P197" i="72"/>
  <c r="Q197" i="72"/>
  <c r="R197" i="72"/>
  <c r="S197" i="72"/>
  <c r="T197" i="72"/>
  <c r="U197" i="72"/>
  <c r="V197" i="72"/>
  <c r="W197" i="72"/>
  <c r="X197" i="72"/>
  <c r="Y197" i="72"/>
  <c r="Z197" i="72"/>
  <c r="AA197" i="72"/>
  <c r="AB197" i="72"/>
  <c r="AC197" i="72"/>
  <c r="AD197" i="72"/>
  <c r="AE197" i="72"/>
  <c r="AF197" i="72"/>
  <c r="AG197" i="72"/>
  <c r="AH197" i="72"/>
  <c r="AI197" i="72"/>
  <c r="AJ197" i="72"/>
  <c r="Q198" i="72"/>
  <c r="R198" i="72"/>
  <c r="S198" i="72"/>
  <c r="T198" i="72"/>
  <c r="U198" i="72"/>
  <c r="V198" i="72"/>
  <c r="W198" i="72"/>
  <c r="X198" i="72"/>
  <c r="Y198" i="72"/>
  <c r="Z198" i="72"/>
  <c r="AA198" i="72"/>
  <c r="AB198" i="72"/>
  <c r="AC198" i="72"/>
  <c r="AD198" i="72"/>
  <c r="AE198" i="72"/>
  <c r="AF198" i="72"/>
  <c r="AG198" i="72"/>
  <c r="AH198" i="72"/>
  <c r="AI198" i="72"/>
  <c r="AJ198" i="72"/>
  <c r="R199" i="72"/>
  <c r="S199" i="72"/>
  <c r="T199" i="72"/>
  <c r="U199" i="72"/>
  <c r="V199" i="72"/>
  <c r="W199" i="72"/>
  <c r="X199" i="72"/>
  <c r="Y199" i="72"/>
  <c r="Z199" i="72"/>
  <c r="AA199" i="72"/>
  <c r="AB199" i="72"/>
  <c r="AC199" i="72"/>
  <c r="AD199" i="72"/>
  <c r="AE199" i="72"/>
  <c r="AF199" i="72"/>
  <c r="AG199" i="72"/>
  <c r="AH199" i="72"/>
  <c r="AI199" i="72"/>
  <c r="AJ199" i="72"/>
  <c r="S200" i="72"/>
  <c r="T200" i="72"/>
  <c r="U200" i="72"/>
  <c r="V200" i="72"/>
  <c r="W200" i="72"/>
  <c r="X200" i="72"/>
  <c r="Y200" i="72"/>
  <c r="Z200" i="72"/>
  <c r="AA200" i="72"/>
  <c r="AB200" i="72"/>
  <c r="AC200" i="72"/>
  <c r="AD200" i="72"/>
  <c r="AE200" i="72"/>
  <c r="AF200" i="72"/>
  <c r="AG200" i="72"/>
  <c r="AH200" i="72"/>
  <c r="AI200" i="72"/>
  <c r="AJ200" i="72"/>
  <c r="T201" i="72"/>
  <c r="U201" i="72"/>
  <c r="V201" i="72"/>
  <c r="W201" i="72"/>
  <c r="X201" i="72"/>
  <c r="Y201" i="72"/>
  <c r="Z201" i="72"/>
  <c r="AA201" i="72"/>
  <c r="AB201" i="72"/>
  <c r="AC201" i="72"/>
  <c r="AD201" i="72"/>
  <c r="AE201" i="72"/>
  <c r="AF201" i="72"/>
  <c r="AG201" i="72"/>
  <c r="AH201" i="72"/>
  <c r="AI201" i="72"/>
  <c r="AJ201" i="72"/>
  <c r="U202" i="72"/>
  <c r="V202" i="72"/>
  <c r="W202" i="72"/>
  <c r="X202" i="72"/>
  <c r="Y202" i="72"/>
  <c r="Z202" i="72"/>
  <c r="AA202" i="72"/>
  <c r="AB202" i="72"/>
  <c r="AC202" i="72"/>
  <c r="AD202" i="72"/>
  <c r="AE202" i="72"/>
  <c r="AF202" i="72"/>
  <c r="AG202" i="72"/>
  <c r="AH202" i="72"/>
  <c r="AI202" i="72"/>
  <c r="AJ202" i="72"/>
  <c r="V203" i="72"/>
  <c r="W203" i="72"/>
  <c r="X203" i="72"/>
  <c r="Y203" i="72"/>
  <c r="Z203" i="72"/>
  <c r="AA203" i="72"/>
  <c r="AB203" i="72"/>
  <c r="AC203" i="72"/>
  <c r="AD203" i="72"/>
  <c r="AE203" i="72"/>
  <c r="AF203" i="72"/>
  <c r="AG203" i="72"/>
  <c r="AH203" i="72"/>
  <c r="AI203" i="72"/>
  <c r="AJ203" i="72"/>
  <c r="W204" i="72"/>
  <c r="X204" i="72"/>
  <c r="Y204" i="72"/>
  <c r="Z204" i="72"/>
  <c r="AA204" i="72"/>
  <c r="AB204" i="72"/>
  <c r="AC204" i="72"/>
  <c r="AD204" i="72"/>
  <c r="AE204" i="72"/>
  <c r="AF204" i="72"/>
  <c r="AG204" i="72"/>
  <c r="AH204" i="72"/>
  <c r="AI204" i="72"/>
  <c r="AJ204" i="72"/>
  <c r="X205" i="72"/>
  <c r="Y205" i="72"/>
  <c r="Z205" i="72"/>
  <c r="AA205" i="72"/>
  <c r="AB205" i="72"/>
  <c r="AC205" i="72"/>
  <c r="AD205" i="72"/>
  <c r="AE205" i="72"/>
  <c r="AF205" i="72"/>
  <c r="AG205" i="72"/>
  <c r="AH205" i="72"/>
  <c r="AI205" i="72"/>
  <c r="AJ205" i="72"/>
  <c r="Y206" i="72"/>
  <c r="Z206" i="72"/>
  <c r="AA206" i="72"/>
  <c r="AB206" i="72"/>
  <c r="AC206" i="72"/>
  <c r="AD206" i="72"/>
  <c r="AE206" i="72"/>
  <c r="AF206" i="72"/>
  <c r="AG206" i="72"/>
  <c r="AH206" i="72"/>
  <c r="AI206" i="72"/>
  <c r="AJ206" i="72"/>
  <c r="Z207" i="72"/>
  <c r="AA207" i="72"/>
  <c r="AB207" i="72"/>
  <c r="AC207" i="72"/>
  <c r="AD207" i="72"/>
  <c r="AE207" i="72"/>
  <c r="AF207" i="72"/>
  <c r="AG207" i="72"/>
  <c r="AH207" i="72"/>
  <c r="AI207" i="72"/>
  <c r="AJ207" i="72"/>
  <c r="AA208" i="72"/>
  <c r="AB208" i="72"/>
  <c r="AC208" i="72"/>
  <c r="AD208" i="72"/>
  <c r="AE208" i="72"/>
  <c r="AF208" i="72"/>
  <c r="AG208" i="72"/>
  <c r="AH208" i="72"/>
  <c r="AI208" i="72"/>
  <c r="AJ208" i="72"/>
  <c r="AB209" i="72"/>
  <c r="AC209" i="72"/>
  <c r="AD209" i="72"/>
  <c r="AE209" i="72"/>
  <c r="AF209" i="72"/>
  <c r="AG209" i="72"/>
  <c r="AH209" i="72"/>
  <c r="AI209" i="72"/>
  <c r="AJ209" i="72"/>
  <c r="AC210" i="72"/>
  <c r="AD210" i="72"/>
  <c r="AE210" i="72"/>
  <c r="AF210" i="72"/>
  <c r="AG210" i="72"/>
  <c r="AH210" i="72"/>
  <c r="AI210" i="72"/>
  <c r="AJ210" i="72"/>
  <c r="AD211" i="72"/>
  <c r="AE211" i="72"/>
  <c r="AF211" i="72"/>
  <c r="AG211" i="72"/>
  <c r="AH211" i="72"/>
  <c r="AI211" i="72"/>
  <c r="AJ211" i="72"/>
  <c r="AE212" i="72"/>
  <c r="AF212" i="72"/>
  <c r="AG212" i="72"/>
  <c r="AH212" i="72"/>
  <c r="AI212" i="72"/>
  <c r="AJ212" i="72"/>
  <c r="AF213" i="72"/>
  <c r="AG213" i="72"/>
  <c r="AH213" i="72"/>
  <c r="AI213" i="72"/>
  <c r="AJ213" i="72"/>
  <c r="AG214" i="72"/>
  <c r="AH214" i="72"/>
  <c r="AI214" i="72"/>
  <c r="AJ214" i="72"/>
  <c r="AH215" i="72"/>
  <c r="AI215" i="72"/>
  <c r="AJ215" i="72"/>
  <c r="AI216" i="72"/>
  <c r="AJ216" i="72"/>
  <c r="AJ217" i="72"/>
  <c r="G219" i="72"/>
  <c r="H219" i="72"/>
  <c r="I219" i="72"/>
  <c r="J219" i="72"/>
  <c r="K219" i="72"/>
  <c r="L219" i="72"/>
  <c r="M219" i="72"/>
  <c r="N219" i="72"/>
  <c r="O219" i="72"/>
  <c r="P219" i="72"/>
  <c r="Q219" i="72"/>
  <c r="R219" i="72"/>
  <c r="S219" i="72"/>
  <c r="T219" i="72"/>
  <c r="U219" i="72"/>
  <c r="V219" i="72"/>
  <c r="W219" i="72"/>
  <c r="X219" i="72"/>
  <c r="Y219" i="72"/>
  <c r="Z219" i="72"/>
  <c r="AA219" i="72"/>
  <c r="AB219" i="72"/>
  <c r="AC219" i="72"/>
  <c r="AD219" i="72"/>
  <c r="AE219" i="72"/>
  <c r="AF219" i="72"/>
  <c r="AG219" i="72"/>
  <c r="AH219" i="72"/>
  <c r="AI219" i="72"/>
  <c r="AJ219" i="72"/>
  <c r="H220" i="72"/>
  <c r="I220" i="72"/>
  <c r="J220" i="72"/>
  <c r="K220" i="72"/>
  <c r="L220" i="72"/>
  <c r="M220" i="72"/>
  <c r="N220" i="72"/>
  <c r="O220" i="72"/>
  <c r="P220" i="72"/>
  <c r="Q220" i="72"/>
  <c r="R220" i="72"/>
  <c r="S220" i="72"/>
  <c r="T220" i="72"/>
  <c r="U220" i="72"/>
  <c r="V220" i="72"/>
  <c r="W220" i="72"/>
  <c r="X220" i="72"/>
  <c r="Y220" i="72"/>
  <c r="Z220" i="72"/>
  <c r="AA220" i="72"/>
  <c r="AB220" i="72"/>
  <c r="AC220" i="72"/>
  <c r="AD220" i="72"/>
  <c r="AE220" i="72"/>
  <c r="AF220" i="72"/>
  <c r="AG220" i="72"/>
  <c r="AH220" i="72"/>
  <c r="AI220" i="72"/>
  <c r="AJ220" i="72"/>
  <c r="I221" i="72"/>
  <c r="J221" i="72"/>
  <c r="K221" i="72"/>
  <c r="L221" i="72"/>
  <c r="M221" i="72"/>
  <c r="N221" i="72"/>
  <c r="O221" i="72"/>
  <c r="P221" i="72"/>
  <c r="Q221" i="72"/>
  <c r="R221" i="72"/>
  <c r="S221" i="72"/>
  <c r="T221" i="72"/>
  <c r="U221" i="72"/>
  <c r="V221" i="72"/>
  <c r="W221" i="72"/>
  <c r="X221" i="72"/>
  <c r="Y221" i="72"/>
  <c r="Z221" i="72"/>
  <c r="AA221" i="72"/>
  <c r="AB221" i="72"/>
  <c r="AC221" i="72"/>
  <c r="AD221" i="72"/>
  <c r="AE221" i="72"/>
  <c r="AF221" i="72"/>
  <c r="AG221" i="72"/>
  <c r="AH221" i="72"/>
  <c r="AI221" i="72"/>
  <c r="AJ221" i="72"/>
  <c r="J222" i="72"/>
  <c r="K222" i="72"/>
  <c r="L222" i="72"/>
  <c r="M222" i="72"/>
  <c r="N222" i="72"/>
  <c r="O222" i="72"/>
  <c r="P222" i="72"/>
  <c r="Q222" i="72"/>
  <c r="R222" i="72"/>
  <c r="S222" i="72"/>
  <c r="T222" i="72"/>
  <c r="U222" i="72"/>
  <c r="V222" i="72"/>
  <c r="W222" i="72"/>
  <c r="X222" i="72"/>
  <c r="Y222" i="72"/>
  <c r="Z222" i="72"/>
  <c r="AA222" i="72"/>
  <c r="AB222" i="72"/>
  <c r="AC222" i="72"/>
  <c r="AD222" i="72"/>
  <c r="AE222" i="72"/>
  <c r="AF222" i="72"/>
  <c r="AG222" i="72"/>
  <c r="AH222" i="72"/>
  <c r="AI222" i="72"/>
  <c r="AJ222" i="72"/>
  <c r="K223" i="72"/>
  <c r="L223" i="72"/>
  <c r="M223" i="72"/>
  <c r="N223" i="72"/>
  <c r="O223" i="72"/>
  <c r="P223" i="72"/>
  <c r="Q223" i="72"/>
  <c r="R223" i="72"/>
  <c r="S223" i="72"/>
  <c r="T223" i="72"/>
  <c r="U223" i="72"/>
  <c r="V223" i="72"/>
  <c r="W223" i="72"/>
  <c r="X223" i="72"/>
  <c r="Y223" i="72"/>
  <c r="Z223" i="72"/>
  <c r="AA223" i="72"/>
  <c r="AB223" i="72"/>
  <c r="AC223" i="72"/>
  <c r="AD223" i="72"/>
  <c r="AE223" i="72"/>
  <c r="AF223" i="72"/>
  <c r="AG223" i="72"/>
  <c r="AH223" i="72"/>
  <c r="AI223" i="72"/>
  <c r="AJ223" i="72"/>
  <c r="L224" i="72"/>
  <c r="M224" i="72"/>
  <c r="N224" i="72"/>
  <c r="O224" i="72"/>
  <c r="P224" i="72"/>
  <c r="Q224" i="72"/>
  <c r="R224" i="72"/>
  <c r="S224" i="72"/>
  <c r="T224" i="72"/>
  <c r="U224" i="72"/>
  <c r="V224" i="72"/>
  <c r="W224" i="72"/>
  <c r="X224" i="72"/>
  <c r="Y224" i="72"/>
  <c r="Z224" i="72"/>
  <c r="AA224" i="72"/>
  <c r="AB224" i="72"/>
  <c r="AC224" i="72"/>
  <c r="AD224" i="72"/>
  <c r="AE224" i="72"/>
  <c r="AF224" i="72"/>
  <c r="AG224" i="72"/>
  <c r="AH224" i="72"/>
  <c r="AI224" i="72"/>
  <c r="AJ224" i="72"/>
  <c r="M225" i="72"/>
  <c r="N225" i="72"/>
  <c r="O225" i="72"/>
  <c r="P225" i="72"/>
  <c r="Q225" i="72"/>
  <c r="R225" i="72"/>
  <c r="S225" i="72"/>
  <c r="T225" i="72"/>
  <c r="U225" i="72"/>
  <c r="V225" i="72"/>
  <c r="W225" i="72"/>
  <c r="X225" i="72"/>
  <c r="Y225" i="72"/>
  <c r="Z225" i="72"/>
  <c r="AA225" i="72"/>
  <c r="AB225" i="72"/>
  <c r="AC225" i="72"/>
  <c r="AD225" i="72"/>
  <c r="AE225" i="72"/>
  <c r="AF225" i="72"/>
  <c r="AG225" i="72"/>
  <c r="AH225" i="72"/>
  <c r="AI225" i="72"/>
  <c r="AJ225" i="72"/>
  <c r="N226" i="72"/>
  <c r="O226" i="72"/>
  <c r="P226" i="72"/>
  <c r="Q226" i="72"/>
  <c r="R226" i="72"/>
  <c r="S226" i="72"/>
  <c r="T226" i="72"/>
  <c r="U226" i="72"/>
  <c r="V226" i="72"/>
  <c r="W226" i="72"/>
  <c r="X226" i="72"/>
  <c r="Y226" i="72"/>
  <c r="Z226" i="72"/>
  <c r="AA226" i="72"/>
  <c r="AB226" i="72"/>
  <c r="AC226" i="72"/>
  <c r="AD226" i="72"/>
  <c r="AE226" i="72"/>
  <c r="AF226" i="72"/>
  <c r="AG226" i="72"/>
  <c r="AH226" i="72"/>
  <c r="AI226" i="72"/>
  <c r="AJ226" i="72"/>
  <c r="O227" i="72"/>
  <c r="P227" i="72"/>
  <c r="Q227" i="72"/>
  <c r="R227" i="72"/>
  <c r="S227" i="72"/>
  <c r="T227" i="72"/>
  <c r="U227" i="72"/>
  <c r="V227" i="72"/>
  <c r="W227" i="72"/>
  <c r="X227" i="72"/>
  <c r="Y227" i="72"/>
  <c r="Z227" i="72"/>
  <c r="AA227" i="72"/>
  <c r="AB227" i="72"/>
  <c r="AC227" i="72"/>
  <c r="AD227" i="72"/>
  <c r="AE227" i="72"/>
  <c r="AF227" i="72"/>
  <c r="AG227" i="72"/>
  <c r="AH227" i="72"/>
  <c r="AI227" i="72"/>
  <c r="AJ227" i="72"/>
  <c r="P228" i="72"/>
  <c r="Q228" i="72"/>
  <c r="R228" i="72"/>
  <c r="S228" i="72"/>
  <c r="T228" i="72"/>
  <c r="U228" i="72"/>
  <c r="V228" i="72"/>
  <c r="W228" i="72"/>
  <c r="X228" i="72"/>
  <c r="Y228" i="72"/>
  <c r="Z228" i="72"/>
  <c r="AA228" i="72"/>
  <c r="AB228" i="72"/>
  <c r="AC228" i="72"/>
  <c r="AD228" i="72"/>
  <c r="AE228" i="72"/>
  <c r="AF228" i="72"/>
  <c r="AG228" i="72"/>
  <c r="AH228" i="72"/>
  <c r="AI228" i="72"/>
  <c r="AJ228" i="72"/>
  <c r="Q229" i="72"/>
  <c r="R229" i="72"/>
  <c r="S229" i="72"/>
  <c r="T229" i="72"/>
  <c r="U229" i="72"/>
  <c r="V229" i="72"/>
  <c r="W229" i="72"/>
  <c r="X229" i="72"/>
  <c r="Y229" i="72"/>
  <c r="Z229" i="72"/>
  <c r="AA229" i="72"/>
  <c r="AB229" i="72"/>
  <c r="AC229" i="72"/>
  <c r="AD229" i="72"/>
  <c r="AE229" i="72"/>
  <c r="AF229" i="72"/>
  <c r="AG229" i="72"/>
  <c r="AH229" i="72"/>
  <c r="AI229" i="72"/>
  <c r="AJ229" i="72"/>
  <c r="R230" i="72"/>
  <c r="S230" i="72"/>
  <c r="T230" i="72"/>
  <c r="U230" i="72"/>
  <c r="V230" i="72"/>
  <c r="W230" i="72"/>
  <c r="X230" i="72"/>
  <c r="Y230" i="72"/>
  <c r="Z230" i="72"/>
  <c r="AA230" i="72"/>
  <c r="AB230" i="72"/>
  <c r="AC230" i="72"/>
  <c r="AD230" i="72"/>
  <c r="AE230" i="72"/>
  <c r="AF230" i="72"/>
  <c r="AG230" i="72"/>
  <c r="AH230" i="72"/>
  <c r="AI230" i="72"/>
  <c r="AJ230" i="72"/>
  <c r="S231" i="72"/>
  <c r="T231" i="72"/>
  <c r="U231" i="72"/>
  <c r="V231" i="72"/>
  <c r="W231" i="72"/>
  <c r="X231" i="72"/>
  <c r="Y231" i="72"/>
  <c r="Z231" i="72"/>
  <c r="AA231" i="72"/>
  <c r="AB231" i="72"/>
  <c r="AC231" i="72"/>
  <c r="AD231" i="72"/>
  <c r="AE231" i="72"/>
  <c r="AF231" i="72"/>
  <c r="AG231" i="72"/>
  <c r="AH231" i="72"/>
  <c r="AI231" i="72"/>
  <c r="AJ231" i="72"/>
  <c r="T232" i="72"/>
  <c r="U232" i="72"/>
  <c r="V232" i="72"/>
  <c r="W232" i="72"/>
  <c r="X232" i="72"/>
  <c r="Y232" i="72"/>
  <c r="Z232" i="72"/>
  <c r="AA232" i="72"/>
  <c r="AB232" i="72"/>
  <c r="AC232" i="72"/>
  <c r="AD232" i="72"/>
  <c r="AE232" i="72"/>
  <c r="AF232" i="72"/>
  <c r="AG232" i="72"/>
  <c r="AH232" i="72"/>
  <c r="AI232" i="72"/>
  <c r="AJ232" i="72"/>
  <c r="U233" i="72"/>
  <c r="V233" i="72"/>
  <c r="W233" i="72"/>
  <c r="X233" i="72"/>
  <c r="Y233" i="72"/>
  <c r="Z233" i="72"/>
  <c r="AA233" i="72"/>
  <c r="AB233" i="72"/>
  <c r="AC233" i="72"/>
  <c r="AD233" i="72"/>
  <c r="AE233" i="72"/>
  <c r="AF233" i="72"/>
  <c r="AG233" i="72"/>
  <c r="AH233" i="72"/>
  <c r="AI233" i="72"/>
  <c r="AJ233" i="72"/>
  <c r="V234" i="72"/>
  <c r="W234" i="72"/>
  <c r="X234" i="72"/>
  <c r="Y234" i="72"/>
  <c r="Z234" i="72"/>
  <c r="AA234" i="72"/>
  <c r="AB234" i="72"/>
  <c r="AC234" i="72"/>
  <c r="AD234" i="72"/>
  <c r="AE234" i="72"/>
  <c r="AF234" i="72"/>
  <c r="AG234" i="72"/>
  <c r="AH234" i="72"/>
  <c r="AI234" i="72"/>
  <c r="AJ234" i="72"/>
  <c r="W235" i="72"/>
  <c r="X235" i="72"/>
  <c r="Y235" i="72"/>
  <c r="Z235" i="72"/>
  <c r="AA235" i="72"/>
  <c r="AB235" i="72"/>
  <c r="AC235" i="72"/>
  <c r="AD235" i="72"/>
  <c r="AE235" i="72"/>
  <c r="AF235" i="72"/>
  <c r="AG235" i="72"/>
  <c r="AH235" i="72"/>
  <c r="AI235" i="72"/>
  <c r="AJ235" i="72"/>
  <c r="X236" i="72"/>
  <c r="Y236" i="72"/>
  <c r="Z236" i="72"/>
  <c r="AA236" i="72"/>
  <c r="AB236" i="72"/>
  <c r="AC236" i="72"/>
  <c r="AD236" i="72"/>
  <c r="AE236" i="72"/>
  <c r="AF236" i="72"/>
  <c r="AG236" i="72"/>
  <c r="AH236" i="72"/>
  <c r="AI236" i="72"/>
  <c r="AJ236" i="72"/>
  <c r="Y237" i="72"/>
  <c r="Z237" i="72"/>
  <c r="AA237" i="72"/>
  <c r="AB237" i="72"/>
  <c r="AC237" i="72"/>
  <c r="AD237" i="72"/>
  <c r="AE237" i="72"/>
  <c r="AF237" i="72"/>
  <c r="AG237" i="72"/>
  <c r="AH237" i="72"/>
  <c r="AI237" i="72"/>
  <c r="AJ237" i="72"/>
  <c r="Z238" i="72"/>
  <c r="AA238" i="72"/>
  <c r="AB238" i="72"/>
  <c r="AC238" i="72"/>
  <c r="AD238" i="72"/>
  <c r="AE238" i="72"/>
  <c r="AF238" i="72"/>
  <c r="AG238" i="72"/>
  <c r="AH238" i="72"/>
  <c r="AI238" i="72"/>
  <c r="AJ238" i="72"/>
  <c r="AA239" i="72"/>
  <c r="AB239" i="72"/>
  <c r="AC239" i="72"/>
  <c r="AD239" i="72"/>
  <c r="AE239" i="72"/>
  <c r="AF239" i="72"/>
  <c r="AG239" i="72"/>
  <c r="AH239" i="72"/>
  <c r="AI239" i="72"/>
  <c r="AJ239" i="72"/>
  <c r="AB240" i="72"/>
  <c r="AC240" i="72"/>
  <c r="AD240" i="72"/>
  <c r="AE240" i="72"/>
  <c r="AF240" i="72"/>
  <c r="AG240" i="72"/>
  <c r="AH240" i="72"/>
  <c r="AI240" i="72"/>
  <c r="AJ240" i="72"/>
  <c r="AC241" i="72"/>
  <c r="AD241" i="72"/>
  <c r="AE241" i="72"/>
  <c r="AF241" i="72"/>
  <c r="AG241" i="72"/>
  <c r="AH241" i="72"/>
  <c r="AI241" i="72"/>
  <c r="AJ241" i="72"/>
  <c r="AD242" i="72"/>
  <c r="AE242" i="72"/>
  <c r="AF242" i="72"/>
  <c r="AG242" i="72"/>
  <c r="AH242" i="72"/>
  <c r="AI242" i="72"/>
  <c r="AJ242" i="72"/>
  <c r="AE243" i="72"/>
  <c r="AF243" i="72"/>
  <c r="AG243" i="72"/>
  <c r="AH243" i="72"/>
  <c r="AI243" i="72"/>
  <c r="AJ243" i="72"/>
  <c r="AF244" i="72"/>
  <c r="AG244" i="72"/>
  <c r="AH244" i="72"/>
  <c r="AI244" i="72"/>
  <c r="AJ244" i="72"/>
  <c r="AG245" i="72"/>
  <c r="AH245" i="72"/>
  <c r="AI245" i="72"/>
  <c r="AJ245" i="72"/>
  <c r="AH246" i="72"/>
  <c r="AI246" i="72"/>
  <c r="AJ246" i="72"/>
  <c r="AI247" i="72"/>
  <c r="AJ247" i="72"/>
  <c r="AJ248" i="72"/>
  <c r="G250" i="72"/>
  <c r="H250" i="72"/>
  <c r="I250" i="72"/>
  <c r="J250" i="72"/>
  <c r="K250" i="72"/>
  <c r="L250" i="72"/>
  <c r="M250" i="72"/>
  <c r="N250" i="72"/>
  <c r="O250" i="72"/>
  <c r="P250" i="72"/>
  <c r="Q250" i="72"/>
  <c r="R250" i="72"/>
  <c r="S250" i="72"/>
  <c r="T250" i="72"/>
  <c r="U250" i="72"/>
  <c r="V250" i="72"/>
  <c r="W250" i="72"/>
  <c r="X250" i="72"/>
  <c r="Y250" i="72"/>
  <c r="Z250" i="72"/>
  <c r="AA250" i="72"/>
  <c r="AB250" i="72"/>
  <c r="AC250" i="72"/>
  <c r="AD250" i="72"/>
  <c r="AE250" i="72"/>
  <c r="AF250" i="72"/>
  <c r="AG250" i="72"/>
  <c r="AH250" i="72"/>
  <c r="AI250" i="72"/>
  <c r="AJ250" i="72"/>
  <c r="H251" i="72"/>
  <c r="I251" i="72"/>
  <c r="J251" i="72"/>
  <c r="K251" i="72"/>
  <c r="L251" i="72"/>
  <c r="M251" i="72"/>
  <c r="N251" i="72"/>
  <c r="O251" i="72"/>
  <c r="P251" i="72"/>
  <c r="Q251" i="72"/>
  <c r="R251" i="72"/>
  <c r="S251" i="72"/>
  <c r="T251" i="72"/>
  <c r="U251" i="72"/>
  <c r="V251" i="72"/>
  <c r="W251" i="72"/>
  <c r="X251" i="72"/>
  <c r="Y251" i="72"/>
  <c r="Z251" i="72"/>
  <c r="AA251" i="72"/>
  <c r="AB251" i="72"/>
  <c r="AC251" i="72"/>
  <c r="AD251" i="72"/>
  <c r="AE251" i="72"/>
  <c r="AF251" i="72"/>
  <c r="AG251" i="72"/>
  <c r="AH251" i="72"/>
  <c r="AI251" i="72"/>
  <c r="AJ251" i="72"/>
  <c r="I252" i="72"/>
  <c r="J252" i="72"/>
  <c r="K252" i="72"/>
  <c r="L252" i="72"/>
  <c r="M252" i="72"/>
  <c r="N252" i="72"/>
  <c r="O252" i="72"/>
  <c r="P252" i="72"/>
  <c r="Q252" i="72"/>
  <c r="R252" i="72"/>
  <c r="S252" i="72"/>
  <c r="T252" i="72"/>
  <c r="U252" i="72"/>
  <c r="V252" i="72"/>
  <c r="W252" i="72"/>
  <c r="X252" i="72"/>
  <c r="Y252" i="72"/>
  <c r="Z252" i="72"/>
  <c r="AA252" i="72"/>
  <c r="AB252" i="72"/>
  <c r="AC252" i="72"/>
  <c r="AD252" i="72"/>
  <c r="AE252" i="72"/>
  <c r="AF252" i="72"/>
  <c r="AG252" i="72"/>
  <c r="AH252" i="72"/>
  <c r="AI252" i="72"/>
  <c r="AJ252" i="72"/>
  <c r="J253" i="72"/>
  <c r="K253" i="72"/>
  <c r="L253" i="72"/>
  <c r="M253" i="72"/>
  <c r="N253" i="72"/>
  <c r="O253" i="72"/>
  <c r="P253" i="72"/>
  <c r="Q253" i="72"/>
  <c r="R253" i="72"/>
  <c r="S253" i="72"/>
  <c r="T253" i="72"/>
  <c r="U253" i="72"/>
  <c r="V253" i="72"/>
  <c r="W253" i="72"/>
  <c r="X253" i="72"/>
  <c r="Y253" i="72"/>
  <c r="Z253" i="72"/>
  <c r="AA253" i="72"/>
  <c r="AB253" i="72"/>
  <c r="AC253" i="72"/>
  <c r="AD253" i="72"/>
  <c r="AE253" i="72"/>
  <c r="AF253" i="72"/>
  <c r="AG253" i="72"/>
  <c r="AH253" i="72"/>
  <c r="AI253" i="72"/>
  <c r="AJ253" i="72"/>
  <c r="K254" i="72"/>
  <c r="L254" i="72"/>
  <c r="M254" i="72"/>
  <c r="N254" i="72"/>
  <c r="O254" i="72"/>
  <c r="P254" i="72"/>
  <c r="Q254" i="72"/>
  <c r="R254" i="72"/>
  <c r="S254" i="72"/>
  <c r="T254" i="72"/>
  <c r="U254" i="72"/>
  <c r="V254" i="72"/>
  <c r="W254" i="72"/>
  <c r="X254" i="72"/>
  <c r="Y254" i="72"/>
  <c r="Z254" i="72"/>
  <c r="AA254" i="72"/>
  <c r="AB254" i="72"/>
  <c r="AC254" i="72"/>
  <c r="AD254" i="72"/>
  <c r="AE254" i="72"/>
  <c r="AF254" i="72"/>
  <c r="AG254" i="72"/>
  <c r="AH254" i="72"/>
  <c r="AI254" i="72"/>
  <c r="AJ254" i="72"/>
  <c r="L255" i="72"/>
  <c r="M255" i="72"/>
  <c r="N255" i="72"/>
  <c r="O255" i="72"/>
  <c r="P255" i="72"/>
  <c r="Q255" i="72"/>
  <c r="R255" i="72"/>
  <c r="S255" i="72"/>
  <c r="T255" i="72"/>
  <c r="U255" i="72"/>
  <c r="V255" i="72"/>
  <c r="W255" i="72"/>
  <c r="X255" i="72"/>
  <c r="Y255" i="72"/>
  <c r="Z255" i="72"/>
  <c r="AA255" i="72"/>
  <c r="AB255" i="72"/>
  <c r="AC255" i="72"/>
  <c r="AD255" i="72"/>
  <c r="AE255" i="72"/>
  <c r="AF255" i="72"/>
  <c r="AG255" i="72"/>
  <c r="AH255" i="72"/>
  <c r="AI255" i="72"/>
  <c r="AJ255" i="72"/>
  <c r="M256" i="72"/>
  <c r="N256" i="72"/>
  <c r="O256" i="72"/>
  <c r="P256" i="72"/>
  <c r="Q256" i="72"/>
  <c r="R256" i="72"/>
  <c r="S256" i="72"/>
  <c r="T256" i="72"/>
  <c r="U256" i="72"/>
  <c r="V256" i="72"/>
  <c r="W256" i="72"/>
  <c r="X256" i="72"/>
  <c r="Y256" i="72"/>
  <c r="Z256" i="72"/>
  <c r="AA256" i="72"/>
  <c r="AB256" i="72"/>
  <c r="AC256" i="72"/>
  <c r="AD256" i="72"/>
  <c r="AE256" i="72"/>
  <c r="AF256" i="72"/>
  <c r="AG256" i="72"/>
  <c r="AH256" i="72"/>
  <c r="AI256" i="72"/>
  <c r="AJ256" i="72"/>
  <c r="N257" i="72"/>
  <c r="O257" i="72"/>
  <c r="P257" i="72"/>
  <c r="Q257" i="72"/>
  <c r="R257" i="72"/>
  <c r="S257" i="72"/>
  <c r="T257" i="72"/>
  <c r="U257" i="72"/>
  <c r="V257" i="72"/>
  <c r="W257" i="72"/>
  <c r="X257" i="72"/>
  <c r="Y257" i="72"/>
  <c r="Z257" i="72"/>
  <c r="AA257" i="72"/>
  <c r="AB257" i="72"/>
  <c r="AC257" i="72"/>
  <c r="AD257" i="72"/>
  <c r="AE257" i="72"/>
  <c r="AF257" i="72"/>
  <c r="AG257" i="72"/>
  <c r="AH257" i="72"/>
  <c r="AI257" i="72"/>
  <c r="AJ257" i="72"/>
  <c r="O258" i="72"/>
  <c r="P258" i="72"/>
  <c r="Q258" i="72"/>
  <c r="R258" i="72"/>
  <c r="S258" i="72"/>
  <c r="T258" i="72"/>
  <c r="U258" i="72"/>
  <c r="V258" i="72"/>
  <c r="W258" i="72"/>
  <c r="X258" i="72"/>
  <c r="Y258" i="72"/>
  <c r="Z258" i="72"/>
  <c r="AA258" i="72"/>
  <c r="AB258" i="72"/>
  <c r="AC258" i="72"/>
  <c r="AD258" i="72"/>
  <c r="AE258" i="72"/>
  <c r="AF258" i="72"/>
  <c r="AG258" i="72"/>
  <c r="AH258" i="72"/>
  <c r="AI258" i="72"/>
  <c r="AJ258" i="72"/>
  <c r="P259" i="72"/>
  <c r="Q259" i="72"/>
  <c r="R259" i="72"/>
  <c r="S259" i="72"/>
  <c r="T259" i="72"/>
  <c r="U259" i="72"/>
  <c r="V259" i="72"/>
  <c r="W259" i="72"/>
  <c r="X259" i="72"/>
  <c r="Y259" i="72"/>
  <c r="Z259" i="72"/>
  <c r="AA259" i="72"/>
  <c r="AB259" i="72"/>
  <c r="AC259" i="72"/>
  <c r="AD259" i="72"/>
  <c r="AE259" i="72"/>
  <c r="AF259" i="72"/>
  <c r="AG259" i="72"/>
  <c r="AH259" i="72"/>
  <c r="AI259" i="72"/>
  <c r="AJ259" i="72"/>
  <c r="Q260" i="72"/>
  <c r="R260" i="72"/>
  <c r="S260" i="72"/>
  <c r="T260" i="72"/>
  <c r="U260" i="72"/>
  <c r="V260" i="72"/>
  <c r="W260" i="72"/>
  <c r="X260" i="72"/>
  <c r="Y260" i="72"/>
  <c r="Z260" i="72"/>
  <c r="AA260" i="72"/>
  <c r="AB260" i="72"/>
  <c r="AC260" i="72"/>
  <c r="AD260" i="72"/>
  <c r="AE260" i="72"/>
  <c r="AF260" i="72"/>
  <c r="AG260" i="72"/>
  <c r="AH260" i="72"/>
  <c r="AI260" i="72"/>
  <c r="AJ260" i="72"/>
  <c r="R261" i="72"/>
  <c r="S261" i="72"/>
  <c r="T261" i="72"/>
  <c r="U261" i="72"/>
  <c r="V261" i="72"/>
  <c r="W261" i="72"/>
  <c r="X261" i="72"/>
  <c r="Y261" i="72"/>
  <c r="Z261" i="72"/>
  <c r="AA261" i="72"/>
  <c r="AB261" i="72"/>
  <c r="AC261" i="72"/>
  <c r="AD261" i="72"/>
  <c r="AE261" i="72"/>
  <c r="AF261" i="72"/>
  <c r="AG261" i="72"/>
  <c r="AH261" i="72"/>
  <c r="AI261" i="72"/>
  <c r="AJ261" i="72"/>
  <c r="S262" i="72"/>
  <c r="T262" i="72"/>
  <c r="U262" i="72"/>
  <c r="V262" i="72"/>
  <c r="W262" i="72"/>
  <c r="X262" i="72"/>
  <c r="Y262" i="72"/>
  <c r="Z262" i="72"/>
  <c r="AA262" i="72"/>
  <c r="AB262" i="72"/>
  <c r="AC262" i="72"/>
  <c r="AD262" i="72"/>
  <c r="AE262" i="72"/>
  <c r="AF262" i="72"/>
  <c r="AG262" i="72"/>
  <c r="AH262" i="72"/>
  <c r="AI262" i="72"/>
  <c r="AJ262" i="72"/>
  <c r="T263" i="72"/>
  <c r="U263" i="72"/>
  <c r="V263" i="72"/>
  <c r="W263" i="72"/>
  <c r="X263" i="72"/>
  <c r="Y263" i="72"/>
  <c r="Z263" i="72"/>
  <c r="AA263" i="72"/>
  <c r="AB263" i="72"/>
  <c r="AC263" i="72"/>
  <c r="AD263" i="72"/>
  <c r="AE263" i="72"/>
  <c r="AF263" i="72"/>
  <c r="AG263" i="72"/>
  <c r="AH263" i="72"/>
  <c r="AI263" i="72"/>
  <c r="AJ263" i="72"/>
  <c r="U264" i="72"/>
  <c r="V264" i="72"/>
  <c r="W264" i="72"/>
  <c r="X264" i="72"/>
  <c r="Y264" i="72"/>
  <c r="Z264" i="72"/>
  <c r="AA264" i="72"/>
  <c r="AB264" i="72"/>
  <c r="AC264" i="72"/>
  <c r="AD264" i="72"/>
  <c r="AE264" i="72"/>
  <c r="AF264" i="72"/>
  <c r="AG264" i="72"/>
  <c r="AH264" i="72"/>
  <c r="AI264" i="72"/>
  <c r="AJ264" i="72"/>
  <c r="V265" i="72"/>
  <c r="W265" i="72"/>
  <c r="X265" i="72"/>
  <c r="Y265" i="72"/>
  <c r="Z265" i="72"/>
  <c r="AA265" i="72"/>
  <c r="AB265" i="72"/>
  <c r="AC265" i="72"/>
  <c r="AD265" i="72"/>
  <c r="AE265" i="72"/>
  <c r="AF265" i="72"/>
  <c r="AG265" i="72"/>
  <c r="AH265" i="72"/>
  <c r="AI265" i="72"/>
  <c r="AJ265" i="72"/>
  <c r="W266" i="72"/>
  <c r="X266" i="72"/>
  <c r="Y266" i="72"/>
  <c r="Z266" i="72"/>
  <c r="AA266" i="72"/>
  <c r="AB266" i="72"/>
  <c r="AC266" i="72"/>
  <c r="AD266" i="72"/>
  <c r="AE266" i="72"/>
  <c r="AF266" i="72"/>
  <c r="AG266" i="72"/>
  <c r="AH266" i="72"/>
  <c r="AI266" i="72"/>
  <c r="AJ266" i="72"/>
  <c r="X267" i="72"/>
  <c r="Y267" i="72"/>
  <c r="Z267" i="72"/>
  <c r="AA267" i="72"/>
  <c r="AB267" i="72"/>
  <c r="AC267" i="72"/>
  <c r="AD267" i="72"/>
  <c r="AE267" i="72"/>
  <c r="AF267" i="72"/>
  <c r="AG267" i="72"/>
  <c r="AH267" i="72"/>
  <c r="AI267" i="72"/>
  <c r="AJ267" i="72"/>
  <c r="Y268" i="72"/>
  <c r="Z268" i="72"/>
  <c r="AA268" i="72"/>
  <c r="AB268" i="72"/>
  <c r="AC268" i="72"/>
  <c r="AD268" i="72"/>
  <c r="AE268" i="72"/>
  <c r="AF268" i="72"/>
  <c r="AG268" i="72"/>
  <c r="AH268" i="72"/>
  <c r="AI268" i="72"/>
  <c r="AJ268" i="72"/>
  <c r="Z269" i="72"/>
  <c r="AA269" i="72"/>
  <c r="AB269" i="72"/>
  <c r="AC269" i="72"/>
  <c r="AD269" i="72"/>
  <c r="AE269" i="72"/>
  <c r="AF269" i="72"/>
  <c r="AG269" i="72"/>
  <c r="AH269" i="72"/>
  <c r="AI269" i="72"/>
  <c r="AJ269" i="72"/>
  <c r="AA270" i="72"/>
  <c r="AB270" i="72"/>
  <c r="AC270" i="72"/>
  <c r="AD270" i="72"/>
  <c r="AE270" i="72"/>
  <c r="AF270" i="72"/>
  <c r="AG270" i="72"/>
  <c r="AH270" i="72"/>
  <c r="AI270" i="72"/>
  <c r="AJ270" i="72"/>
  <c r="AB271" i="72"/>
  <c r="AC271" i="72"/>
  <c r="AD271" i="72"/>
  <c r="AE271" i="72"/>
  <c r="AF271" i="72"/>
  <c r="AG271" i="72"/>
  <c r="AH271" i="72"/>
  <c r="AI271" i="72"/>
  <c r="AJ271" i="72"/>
  <c r="AC272" i="72"/>
  <c r="AD272" i="72"/>
  <c r="AE272" i="72"/>
  <c r="AF272" i="72"/>
  <c r="AG272" i="72"/>
  <c r="AH272" i="72"/>
  <c r="AI272" i="72"/>
  <c r="AJ272" i="72"/>
  <c r="AD273" i="72"/>
  <c r="AE273" i="72"/>
  <c r="AF273" i="72"/>
  <c r="AG273" i="72"/>
  <c r="AH273" i="72"/>
  <c r="AI273" i="72"/>
  <c r="AJ273" i="72"/>
  <c r="AE274" i="72"/>
  <c r="AF274" i="72"/>
  <c r="AG274" i="72"/>
  <c r="AH274" i="72"/>
  <c r="AI274" i="72"/>
  <c r="AJ274" i="72"/>
  <c r="AF275" i="72"/>
  <c r="AG275" i="72"/>
  <c r="AH275" i="72"/>
  <c r="AI275" i="72"/>
  <c r="AJ275" i="72"/>
  <c r="AG276" i="72"/>
  <c r="AH276" i="72"/>
  <c r="AI276" i="72"/>
  <c r="AJ276" i="72"/>
  <c r="AH277" i="72"/>
  <c r="AI277" i="72"/>
  <c r="AJ277" i="72"/>
  <c r="AI278" i="72"/>
  <c r="AJ278" i="72"/>
  <c r="AJ279" i="72"/>
  <c r="G281" i="72"/>
  <c r="H281" i="72"/>
  <c r="I281" i="72"/>
  <c r="J281" i="72"/>
  <c r="K281" i="72"/>
  <c r="L281" i="72"/>
  <c r="M281" i="72"/>
  <c r="N281" i="72"/>
  <c r="O281" i="72"/>
  <c r="P281" i="72"/>
  <c r="Q281" i="72"/>
  <c r="R281" i="72"/>
  <c r="S281" i="72"/>
  <c r="T281" i="72"/>
  <c r="U281" i="72"/>
  <c r="V281" i="72"/>
  <c r="W281" i="72"/>
  <c r="X281" i="72"/>
  <c r="Y281" i="72"/>
  <c r="Z281" i="72"/>
  <c r="AA281" i="72"/>
  <c r="AB281" i="72"/>
  <c r="AC281" i="72"/>
  <c r="AD281" i="72"/>
  <c r="AE281" i="72"/>
  <c r="AF281" i="72"/>
  <c r="AG281" i="72"/>
  <c r="AH281" i="72"/>
  <c r="AI281" i="72"/>
  <c r="AJ281" i="72"/>
  <c r="H282" i="72"/>
  <c r="I282" i="72"/>
  <c r="J282" i="72"/>
  <c r="K282" i="72"/>
  <c r="L282" i="72"/>
  <c r="M282" i="72"/>
  <c r="N282" i="72"/>
  <c r="O282" i="72"/>
  <c r="P282" i="72"/>
  <c r="Q282" i="72"/>
  <c r="R282" i="72"/>
  <c r="S282" i="72"/>
  <c r="T282" i="72"/>
  <c r="U282" i="72"/>
  <c r="V282" i="72"/>
  <c r="W282" i="72"/>
  <c r="X282" i="72"/>
  <c r="Y282" i="72"/>
  <c r="Z282" i="72"/>
  <c r="AA282" i="72"/>
  <c r="AB282" i="72"/>
  <c r="AC282" i="72"/>
  <c r="AD282" i="72"/>
  <c r="AE282" i="72"/>
  <c r="AF282" i="72"/>
  <c r="AG282" i="72"/>
  <c r="AH282" i="72"/>
  <c r="AI282" i="72"/>
  <c r="AJ282" i="72"/>
  <c r="I283" i="72"/>
  <c r="J283" i="72"/>
  <c r="K283" i="72"/>
  <c r="L283" i="72"/>
  <c r="M283" i="72"/>
  <c r="N283" i="72"/>
  <c r="O283" i="72"/>
  <c r="P283" i="72"/>
  <c r="Q283" i="72"/>
  <c r="R283" i="72"/>
  <c r="S283" i="72"/>
  <c r="T283" i="72"/>
  <c r="U283" i="72"/>
  <c r="V283" i="72"/>
  <c r="W283" i="72"/>
  <c r="X283" i="72"/>
  <c r="Y283" i="72"/>
  <c r="Z283" i="72"/>
  <c r="AA283" i="72"/>
  <c r="AB283" i="72"/>
  <c r="AC283" i="72"/>
  <c r="AD283" i="72"/>
  <c r="AE283" i="72"/>
  <c r="AF283" i="72"/>
  <c r="AG283" i="72"/>
  <c r="AH283" i="72"/>
  <c r="AI283" i="72"/>
  <c r="AJ283" i="72"/>
  <c r="J284" i="72"/>
  <c r="K284" i="72"/>
  <c r="L284" i="72"/>
  <c r="M284" i="72"/>
  <c r="N284" i="72"/>
  <c r="O284" i="72"/>
  <c r="P284" i="72"/>
  <c r="Q284" i="72"/>
  <c r="R284" i="72"/>
  <c r="S284" i="72"/>
  <c r="T284" i="72"/>
  <c r="U284" i="72"/>
  <c r="V284" i="72"/>
  <c r="W284" i="72"/>
  <c r="X284" i="72"/>
  <c r="Y284" i="72"/>
  <c r="Z284" i="72"/>
  <c r="AA284" i="72"/>
  <c r="AB284" i="72"/>
  <c r="AC284" i="72"/>
  <c r="AD284" i="72"/>
  <c r="AE284" i="72"/>
  <c r="AF284" i="72"/>
  <c r="AG284" i="72"/>
  <c r="AH284" i="72"/>
  <c r="AI284" i="72"/>
  <c r="AJ284" i="72"/>
  <c r="K285" i="72"/>
  <c r="L285" i="72"/>
  <c r="M285" i="72"/>
  <c r="N285" i="72"/>
  <c r="O285" i="72"/>
  <c r="P285" i="72"/>
  <c r="Q285" i="72"/>
  <c r="R285" i="72"/>
  <c r="S285" i="72"/>
  <c r="T285" i="72"/>
  <c r="U285" i="72"/>
  <c r="V285" i="72"/>
  <c r="W285" i="72"/>
  <c r="X285" i="72"/>
  <c r="Y285" i="72"/>
  <c r="Z285" i="72"/>
  <c r="AA285" i="72"/>
  <c r="AB285" i="72"/>
  <c r="AC285" i="72"/>
  <c r="AD285" i="72"/>
  <c r="AE285" i="72"/>
  <c r="AF285" i="72"/>
  <c r="AG285" i="72"/>
  <c r="AH285" i="72"/>
  <c r="AI285" i="72"/>
  <c r="AJ285" i="72"/>
  <c r="L286" i="72"/>
  <c r="M286" i="72"/>
  <c r="N286" i="72"/>
  <c r="O286" i="72"/>
  <c r="P286" i="72"/>
  <c r="Q286" i="72"/>
  <c r="R286" i="72"/>
  <c r="S286" i="72"/>
  <c r="T286" i="72"/>
  <c r="U286" i="72"/>
  <c r="V286" i="72"/>
  <c r="W286" i="72"/>
  <c r="X286" i="72"/>
  <c r="Y286" i="72"/>
  <c r="Z286" i="72"/>
  <c r="AA286" i="72"/>
  <c r="AB286" i="72"/>
  <c r="AC286" i="72"/>
  <c r="AD286" i="72"/>
  <c r="AE286" i="72"/>
  <c r="AF286" i="72"/>
  <c r="AG286" i="72"/>
  <c r="AH286" i="72"/>
  <c r="AI286" i="72"/>
  <c r="AJ286" i="72"/>
  <c r="M287" i="72"/>
  <c r="N287" i="72"/>
  <c r="O287" i="72"/>
  <c r="P287" i="72"/>
  <c r="Q287" i="72"/>
  <c r="R287" i="72"/>
  <c r="S287" i="72"/>
  <c r="T287" i="72"/>
  <c r="U287" i="72"/>
  <c r="V287" i="72"/>
  <c r="W287" i="72"/>
  <c r="X287" i="72"/>
  <c r="Y287" i="72"/>
  <c r="Z287" i="72"/>
  <c r="AA287" i="72"/>
  <c r="AB287" i="72"/>
  <c r="AC287" i="72"/>
  <c r="AD287" i="72"/>
  <c r="AE287" i="72"/>
  <c r="AF287" i="72"/>
  <c r="AG287" i="72"/>
  <c r="AH287" i="72"/>
  <c r="AI287" i="72"/>
  <c r="AJ287" i="72"/>
  <c r="N288" i="72"/>
  <c r="O288" i="72"/>
  <c r="P288" i="72"/>
  <c r="Q288" i="72"/>
  <c r="R288" i="72"/>
  <c r="S288" i="72"/>
  <c r="T288" i="72"/>
  <c r="U288" i="72"/>
  <c r="V288" i="72"/>
  <c r="W288" i="72"/>
  <c r="X288" i="72"/>
  <c r="Y288" i="72"/>
  <c r="Z288" i="72"/>
  <c r="AA288" i="72"/>
  <c r="AB288" i="72"/>
  <c r="AC288" i="72"/>
  <c r="AD288" i="72"/>
  <c r="AE288" i="72"/>
  <c r="AF288" i="72"/>
  <c r="AG288" i="72"/>
  <c r="AH288" i="72"/>
  <c r="AI288" i="72"/>
  <c r="AJ288" i="72"/>
  <c r="O289" i="72"/>
  <c r="P289" i="72"/>
  <c r="Q289" i="72"/>
  <c r="R289" i="72"/>
  <c r="S289" i="72"/>
  <c r="T289" i="72"/>
  <c r="U289" i="72"/>
  <c r="V289" i="72"/>
  <c r="W289" i="72"/>
  <c r="X289" i="72"/>
  <c r="Y289" i="72"/>
  <c r="Z289" i="72"/>
  <c r="AA289" i="72"/>
  <c r="AB289" i="72"/>
  <c r="AC289" i="72"/>
  <c r="AD289" i="72"/>
  <c r="AE289" i="72"/>
  <c r="AF289" i="72"/>
  <c r="AG289" i="72"/>
  <c r="AH289" i="72"/>
  <c r="AI289" i="72"/>
  <c r="AJ289" i="72"/>
  <c r="P290" i="72"/>
  <c r="Q290" i="72"/>
  <c r="R290" i="72"/>
  <c r="S290" i="72"/>
  <c r="T290" i="72"/>
  <c r="U290" i="72"/>
  <c r="V290" i="72"/>
  <c r="W290" i="72"/>
  <c r="X290" i="72"/>
  <c r="Y290" i="72"/>
  <c r="Z290" i="72"/>
  <c r="AA290" i="72"/>
  <c r="AB290" i="72"/>
  <c r="AC290" i="72"/>
  <c r="AD290" i="72"/>
  <c r="AE290" i="72"/>
  <c r="AF290" i="72"/>
  <c r="AG290" i="72"/>
  <c r="AH290" i="72"/>
  <c r="AI290" i="72"/>
  <c r="AJ290" i="72"/>
  <c r="Q291" i="72"/>
  <c r="R291" i="72"/>
  <c r="S291" i="72"/>
  <c r="T291" i="72"/>
  <c r="U291" i="72"/>
  <c r="V291" i="72"/>
  <c r="W291" i="72"/>
  <c r="X291" i="72"/>
  <c r="Y291" i="72"/>
  <c r="Z291" i="72"/>
  <c r="AA291" i="72"/>
  <c r="AB291" i="72"/>
  <c r="AC291" i="72"/>
  <c r="AD291" i="72"/>
  <c r="AE291" i="72"/>
  <c r="AF291" i="72"/>
  <c r="AG291" i="72"/>
  <c r="AH291" i="72"/>
  <c r="AI291" i="72"/>
  <c r="AJ291" i="72"/>
  <c r="R292" i="72"/>
  <c r="S292" i="72"/>
  <c r="T292" i="72"/>
  <c r="U292" i="72"/>
  <c r="V292" i="72"/>
  <c r="W292" i="72"/>
  <c r="X292" i="72"/>
  <c r="Y292" i="72"/>
  <c r="Z292" i="72"/>
  <c r="AA292" i="72"/>
  <c r="AB292" i="72"/>
  <c r="AC292" i="72"/>
  <c r="AD292" i="72"/>
  <c r="AE292" i="72"/>
  <c r="AF292" i="72"/>
  <c r="AG292" i="72"/>
  <c r="AH292" i="72"/>
  <c r="AI292" i="72"/>
  <c r="AJ292" i="72"/>
  <c r="S293" i="72"/>
  <c r="T293" i="72"/>
  <c r="U293" i="72"/>
  <c r="V293" i="72"/>
  <c r="W293" i="72"/>
  <c r="X293" i="72"/>
  <c r="Y293" i="72"/>
  <c r="Z293" i="72"/>
  <c r="AA293" i="72"/>
  <c r="AB293" i="72"/>
  <c r="AC293" i="72"/>
  <c r="AD293" i="72"/>
  <c r="AE293" i="72"/>
  <c r="AF293" i="72"/>
  <c r="AG293" i="72"/>
  <c r="AH293" i="72"/>
  <c r="AI293" i="72"/>
  <c r="AJ293" i="72"/>
  <c r="T294" i="72"/>
  <c r="U294" i="72"/>
  <c r="V294" i="72"/>
  <c r="W294" i="72"/>
  <c r="X294" i="72"/>
  <c r="Y294" i="72"/>
  <c r="Z294" i="72"/>
  <c r="AA294" i="72"/>
  <c r="AB294" i="72"/>
  <c r="AC294" i="72"/>
  <c r="AD294" i="72"/>
  <c r="AE294" i="72"/>
  <c r="AF294" i="72"/>
  <c r="AG294" i="72"/>
  <c r="AH294" i="72"/>
  <c r="AI294" i="72"/>
  <c r="AJ294" i="72"/>
  <c r="U295" i="72"/>
  <c r="V295" i="72"/>
  <c r="W295" i="72"/>
  <c r="X295" i="72"/>
  <c r="Y295" i="72"/>
  <c r="Z295" i="72"/>
  <c r="AA295" i="72"/>
  <c r="AB295" i="72"/>
  <c r="AC295" i="72"/>
  <c r="AD295" i="72"/>
  <c r="AE295" i="72"/>
  <c r="AF295" i="72"/>
  <c r="AG295" i="72"/>
  <c r="AH295" i="72"/>
  <c r="AI295" i="72"/>
  <c r="AJ295" i="72"/>
  <c r="V296" i="72"/>
  <c r="W296" i="72"/>
  <c r="X296" i="72"/>
  <c r="Y296" i="72"/>
  <c r="Z296" i="72"/>
  <c r="AA296" i="72"/>
  <c r="AB296" i="72"/>
  <c r="AC296" i="72"/>
  <c r="AD296" i="72"/>
  <c r="AE296" i="72"/>
  <c r="AF296" i="72"/>
  <c r="AG296" i="72"/>
  <c r="AH296" i="72"/>
  <c r="AI296" i="72"/>
  <c r="AJ296" i="72"/>
  <c r="W297" i="72"/>
  <c r="X297" i="72"/>
  <c r="Y297" i="72"/>
  <c r="Z297" i="72"/>
  <c r="AA297" i="72"/>
  <c r="AB297" i="72"/>
  <c r="AC297" i="72"/>
  <c r="AD297" i="72"/>
  <c r="AE297" i="72"/>
  <c r="AF297" i="72"/>
  <c r="AG297" i="72"/>
  <c r="AH297" i="72"/>
  <c r="AI297" i="72"/>
  <c r="AJ297" i="72"/>
  <c r="X298" i="72"/>
  <c r="Y298" i="72"/>
  <c r="Z298" i="72"/>
  <c r="AA298" i="72"/>
  <c r="AB298" i="72"/>
  <c r="AC298" i="72"/>
  <c r="AD298" i="72"/>
  <c r="AE298" i="72"/>
  <c r="AF298" i="72"/>
  <c r="AG298" i="72"/>
  <c r="AH298" i="72"/>
  <c r="AI298" i="72"/>
  <c r="AJ298" i="72"/>
  <c r="Y299" i="72"/>
  <c r="Z299" i="72"/>
  <c r="AA299" i="72"/>
  <c r="AB299" i="72"/>
  <c r="AC299" i="72"/>
  <c r="AD299" i="72"/>
  <c r="AE299" i="72"/>
  <c r="AF299" i="72"/>
  <c r="AG299" i="72"/>
  <c r="AH299" i="72"/>
  <c r="AI299" i="72"/>
  <c r="AJ299" i="72"/>
  <c r="Z300" i="72"/>
  <c r="AA300" i="72"/>
  <c r="AB300" i="72"/>
  <c r="AC300" i="72"/>
  <c r="AD300" i="72"/>
  <c r="AE300" i="72"/>
  <c r="AF300" i="72"/>
  <c r="AG300" i="72"/>
  <c r="AH300" i="72"/>
  <c r="AI300" i="72"/>
  <c r="AJ300" i="72"/>
  <c r="AA301" i="72"/>
  <c r="AB301" i="72"/>
  <c r="AC301" i="72"/>
  <c r="AD301" i="72"/>
  <c r="AE301" i="72"/>
  <c r="AF301" i="72"/>
  <c r="AG301" i="72"/>
  <c r="AH301" i="72"/>
  <c r="AI301" i="72"/>
  <c r="AJ301" i="72"/>
  <c r="AB302" i="72"/>
  <c r="AC302" i="72"/>
  <c r="AD302" i="72"/>
  <c r="AE302" i="72"/>
  <c r="AF302" i="72"/>
  <c r="AG302" i="72"/>
  <c r="AH302" i="72"/>
  <c r="AI302" i="72"/>
  <c r="AJ302" i="72"/>
  <c r="AC303" i="72"/>
  <c r="AD303" i="72"/>
  <c r="AE303" i="72"/>
  <c r="AF303" i="72"/>
  <c r="AG303" i="72"/>
  <c r="AH303" i="72"/>
  <c r="AI303" i="72"/>
  <c r="AJ303" i="72"/>
  <c r="AD304" i="72"/>
  <c r="AE304" i="72"/>
  <c r="AF304" i="72"/>
  <c r="AG304" i="72"/>
  <c r="AH304" i="72"/>
  <c r="AI304" i="72"/>
  <c r="AJ304" i="72"/>
  <c r="AE305" i="72"/>
  <c r="AF305" i="72"/>
  <c r="AG305" i="72"/>
  <c r="AH305" i="72"/>
  <c r="AI305" i="72"/>
  <c r="AJ305" i="72"/>
  <c r="AF306" i="72"/>
  <c r="AG306" i="72"/>
  <c r="AH306" i="72"/>
  <c r="AI306" i="72"/>
  <c r="AJ306" i="72"/>
  <c r="AG307" i="72"/>
  <c r="AH307" i="72"/>
  <c r="AI307" i="72"/>
  <c r="AJ307" i="72"/>
  <c r="AH308" i="72"/>
  <c r="AI308" i="72"/>
  <c r="AJ308" i="72"/>
  <c r="AI309" i="72"/>
  <c r="AJ309" i="72"/>
  <c r="AJ310" i="72"/>
  <c r="H2" i="72"/>
  <c r="I2" i="72"/>
  <c r="J2" i="72"/>
  <c r="K2" i="72"/>
  <c r="L2" i="72"/>
  <c r="M2" i="72"/>
  <c r="N2" i="72"/>
  <c r="O2" i="72"/>
  <c r="P2" i="72"/>
  <c r="Q2" i="72"/>
  <c r="R2" i="72"/>
  <c r="S2" i="72"/>
  <c r="T2" i="72"/>
  <c r="U2" i="72"/>
  <c r="V2" i="72"/>
  <c r="W2" i="72"/>
  <c r="X2" i="72"/>
  <c r="Y2" i="72"/>
  <c r="Z2" i="72"/>
  <c r="AA2" i="72"/>
  <c r="AB2" i="72"/>
  <c r="AC2" i="72"/>
  <c r="AD2" i="72"/>
  <c r="AE2" i="72"/>
  <c r="AF2" i="72"/>
  <c r="AG2" i="72"/>
  <c r="AH2" i="72"/>
  <c r="AI2" i="72"/>
  <c r="AJ2" i="72"/>
  <c r="G2" i="72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E2" i="72"/>
  <c r="E281" i="72"/>
  <c r="E250" i="72"/>
  <c r="E219" i="72"/>
  <c r="E157" i="72"/>
  <c r="E126" i="72"/>
  <c r="E188" i="72"/>
  <c r="E64" i="72"/>
  <c r="E33" i="72"/>
  <c r="E95" i="72" l="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C288" i="38" l="1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H40" i="37" l="1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D10" i="53" s="1"/>
  <c r="A32" i="53"/>
  <c r="A36" i="53"/>
  <c r="C275" i="38"/>
  <c r="D132" i="72" l="1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I119" i="41" s="1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01" i="41" l="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H425" i="37" s="1"/>
  <c r="C9" i="63" s="1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75" i="66" l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I4" i="58"/>
  <c r="I4" i="37"/>
  <c r="J4" i="58"/>
  <c r="J4" i="37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H4" i="37"/>
  <c r="H4" i="58"/>
  <c r="N4" i="58"/>
  <c r="F197" i="66"/>
  <c r="E25" i="53"/>
  <c r="F101" i="66"/>
  <c r="J4" i="41"/>
  <c r="E45" i="39" s="1"/>
  <c r="E31" i="53"/>
  <c r="F245" i="66"/>
  <c r="O4" i="58"/>
  <c r="E37" i="53"/>
  <c r="I4" i="41"/>
  <c r="D45" i="39" s="1"/>
  <c r="F53" i="66"/>
  <c r="E19" i="53"/>
  <c r="M45" i="39" l="1"/>
  <c r="E175" i="38" s="1"/>
  <c r="G185" i="72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45" i="39"/>
  <c r="L59" i="39" s="1"/>
  <c r="L60" i="39" s="1"/>
  <c r="E56" i="39"/>
  <c r="E124" i="38"/>
  <c r="E59" i="39"/>
  <c r="E60" i="39" s="1"/>
  <c r="E107" i="38"/>
  <c r="D56" i="39"/>
  <c r="D59" i="39"/>
  <c r="D60" i="39" s="1"/>
  <c r="F149" i="66"/>
  <c r="M4" i="58"/>
  <c r="E13" i="53"/>
  <c r="E7" i="53"/>
  <c r="H4" i="41"/>
  <c r="K45" i="39" s="1"/>
  <c r="F5" i="66"/>
  <c r="C45" i="39"/>
  <c r="M56" i="39" l="1"/>
  <c r="M57" i="39" s="1"/>
  <c r="M59" i="39"/>
  <c r="M60" i="39" s="1"/>
  <c r="G61" i="72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E158" i="38"/>
  <c r="J197" i="66" s="1"/>
  <c r="L56" i="39"/>
  <c r="L57" i="39" s="1"/>
  <c r="D25" i="53"/>
  <c r="F25" i="53" s="1"/>
  <c r="J474" i="37"/>
  <c r="J101" i="66"/>
  <c r="J466" i="37"/>
  <c r="D31" i="53"/>
  <c r="F31" i="53" s="1"/>
  <c r="H37" i="53" s="1"/>
  <c r="E58" i="39"/>
  <c r="E57" i="39"/>
  <c r="D57" i="39"/>
  <c r="D58" i="39"/>
  <c r="K56" i="39"/>
  <c r="K59" i="39"/>
  <c r="K60" i="39" s="1"/>
  <c r="E141" i="38"/>
  <c r="J53" i="66"/>
  <c r="I466" i="37"/>
  <c r="I474" i="37"/>
  <c r="D19" i="53"/>
  <c r="F19" i="53" s="1"/>
  <c r="H25" i="53" s="1"/>
  <c r="E90" i="38"/>
  <c r="C59" i="39"/>
  <c r="C60" i="39" s="1"/>
  <c r="C56" i="39"/>
  <c r="J245" i="66"/>
  <c r="J466" i="58"/>
  <c r="J474" i="58"/>
  <c r="D37" i="53"/>
  <c r="F37" i="53" s="1"/>
  <c r="M58" i="39" l="1"/>
  <c r="G186" i="72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L58" i="39"/>
  <c r="I466" i="58"/>
  <c r="I489" i="58" s="1"/>
  <c r="I474" i="58"/>
  <c r="I474" i="41" s="1"/>
  <c r="I479" i="37"/>
  <c r="F55" i="66"/>
  <c r="I489" i="37"/>
  <c r="F54" i="66"/>
  <c r="J489" i="37"/>
  <c r="F102" i="66"/>
  <c r="J466" i="41"/>
  <c r="S53" i="66"/>
  <c r="W53" i="66"/>
  <c r="H474" i="58"/>
  <c r="H466" i="58"/>
  <c r="D13" i="53"/>
  <c r="F13" i="53" s="1"/>
  <c r="H7" i="53" s="1"/>
  <c r="J149" i="66"/>
  <c r="S101" i="66"/>
  <c r="W101" i="66"/>
  <c r="H474" i="37"/>
  <c r="D7" i="53"/>
  <c r="F7" i="53" s="1"/>
  <c r="H466" i="37"/>
  <c r="J5" i="66"/>
  <c r="J474" i="41"/>
  <c r="J479" i="37"/>
  <c r="F103" i="66"/>
  <c r="J479" i="58"/>
  <c r="F247" i="66"/>
  <c r="K58" i="39"/>
  <c r="K57" i="39"/>
  <c r="J489" i="58"/>
  <c r="F246" i="66"/>
  <c r="S245" i="66"/>
  <c r="W245" i="66"/>
  <c r="G37" i="53"/>
  <c r="H31" i="53"/>
  <c r="G31" i="53" s="1"/>
  <c r="C58" i="39"/>
  <c r="C57" i="39"/>
  <c r="G25" i="53"/>
  <c r="H19" i="53"/>
  <c r="G19" i="53" s="1"/>
  <c r="S197" i="66"/>
  <c r="W197" i="66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F198" i="66"/>
  <c r="L198" i="66" s="1"/>
  <c r="P198" i="66" s="1"/>
  <c r="E123" i="72"/>
  <c r="F123" i="72" s="1"/>
  <c r="G124" i="72" s="1"/>
  <c r="H125" i="72" s="1"/>
  <c r="I479" i="58"/>
  <c r="F199" i="66"/>
  <c r="I466" i="41"/>
  <c r="F6" i="66"/>
  <c r="H489" i="37"/>
  <c r="H466" i="41"/>
  <c r="H479" i="37"/>
  <c r="F7" i="66"/>
  <c r="H474" i="41"/>
  <c r="L246" i="66"/>
  <c r="P246" i="66" s="1"/>
  <c r="E325" i="38"/>
  <c r="M197" i="66" s="1"/>
  <c r="E319" i="38"/>
  <c r="G7" i="53"/>
  <c r="H13" i="53"/>
  <c r="G13" i="53" s="1"/>
  <c r="E313" i="38"/>
  <c r="E307" i="38"/>
  <c r="L102" i="66"/>
  <c r="P102" i="66" s="1"/>
  <c r="E378" i="38"/>
  <c r="K199" i="66" s="1"/>
  <c r="I480" i="58"/>
  <c r="E379" i="38" s="1"/>
  <c r="K218" i="66" s="1"/>
  <c r="N218" i="66" s="1"/>
  <c r="J489" i="41"/>
  <c r="L54" i="66"/>
  <c r="P54" i="66" s="1"/>
  <c r="E384" i="38"/>
  <c r="K247" i="66" s="1"/>
  <c r="N247" i="66" s="1"/>
  <c r="J480" i="58"/>
  <c r="E385" i="38" s="1"/>
  <c r="K266" i="66" s="1"/>
  <c r="N266" i="66" s="1"/>
  <c r="W149" i="66"/>
  <c r="S149" i="66"/>
  <c r="I489" i="41"/>
  <c r="E343" i="38"/>
  <c r="E349" i="38"/>
  <c r="M245" i="66" s="1"/>
  <c r="E366" i="38"/>
  <c r="K103" i="66" s="1"/>
  <c r="N103" i="66" s="1"/>
  <c r="J480" i="37"/>
  <c r="J479" i="41"/>
  <c r="H489" i="58"/>
  <c r="F150" i="66"/>
  <c r="H479" i="58"/>
  <c r="F151" i="66"/>
  <c r="E331" i="38"/>
  <c r="E337" i="38"/>
  <c r="W5" i="66"/>
  <c r="S5" i="66"/>
  <c r="E360" i="38"/>
  <c r="K55" i="66" s="1"/>
  <c r="N55" i="66" s="1"/>
  <c r="I480" i="37"/>
  <c r="I479" i="4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199" i="66"/>
  <c r="Z55" i="66" s="1"/>
  <c r="N54" i="66"/>
  <c r="N198" i="66"/>
  <c r="N246" i="66"/>
  <c r="E295" i="38"/>
  <c r="E301" i="38"/>
  <c r="M149" i="66" s="1"/>
  <c r="Y103" i="66"/>
  <c r="Y247" i="66"/>
  <c r="Z103" i="66"/>
  <c r="Z247" i="66"/>
  <c r="I486" i="58"/>
  <c r="L197" i="66"/>
  <c r="L245" i="66"/>
  <c r="J486" i="58"/>
  <c r="J480" i="41"/>
  <c r="E367" i="38"/>
  <c r="K122" i="66" s="1"/>
  <c r="N122" i="66" s="1"/>
  <c r="E283" i="38"/>
  <c r="E289" i="38"/>
  <c r="J486" i="37"/>
  <c r="L101" i="66"/>
  <c r="N102" i="66"/>
  <c r="H479" i="41"/>
  <c r="E354" i="38"/>
  <c r="K7" i="66" s="1"/>
  <c r="N7" i="66" s="1"/>
  <c r="H480" i="37"/>
  <c r="E372" i="38"/>
  <c r="K151" i="66" s="1"/>
  <c r="N151" i="66" s="1"/>
  <c r="H480" i="58"/>
  <c r="E373" i="38" s="1"/>
  <c r="K170" i="66" s="1"/>
  <c r="N170" i="66" s="1"/>
  <c r="M53" i="66"/>
  <c r="F18" i="39" s="1"/>
  <c r="C20" i="8"/>
  <c r="M101" i="66"/>
  <c r="G18" i="39" s="1"/>
  <c r="D20" i="8"/>
  <c r="L150" i="66"/>
  <c r="P150" i="66" s="1"/>
  <c r="V150" i="66" s="1"/>
  <c r="X150" i="66" s="1"/>
  <c r="L53" i="66"/>
  <c r="I486" i="37"/>
  <c r="H489" i="41"/>
  <c r="E361" i="38"/>
  <c r="K74" i="66" s="1"/>
  <c r="N74" i="66" s="1"/>
  <c r="I480" i="41"/>
  <c r="L6" i="66"/>
  <c r="P6" i="66" s="1"/>
  <c r="V6" i="66" s="1"/>
  <c r="X6" i="66" s="1"/>
  <c r="O54" i="66" l="1"/>
  <c r="U54" i="66" s="1"/>
  <c r="Z54" i="66"/>
  <c r="Y55" i="66"/>
  <c r="Z199" i="66"/>
  <c r="Y199" i="66"/>
  <c r="G63" i="72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Y54" i="66"/>
  <c r="I486" i="41"/>
  <c r="O246" i="66"/>
  <c r="Q246" i="66" s="1"/>
  <c r="N6" i="66"/>
  <c r="O198" i="66"/>
  <c r="Q198" i="66" s="1"/>
  <c r="Z198" i="66"/>
  <c r="Y198" i="66"/>
  <c r="J486" i="41"/>
  <c r="P245" i="66"/>
  <c r="N245" i="66"/>
  <c r="N197" i="66"/>
  <c r="P197" i="66"/>
  <c r="H480" i="41"/>
  <c r="E355" i="38"/>
  <c r="K26" i="66" s="1"/>
  <c r="N26" i="66" s="1"/>
  <c r="Z74" i="66"/>
  <c r="Z218" i="66"/>
  <c r="Y218" i="66"/>
  <c r="Y74" i="66"/>
  <c r="P101" i="66"/>
  <c r="N101" i="66"/>
  <c r="N53" i="66"/>
  <c r="P53" i="66"/>
  <c r="Y246" i="66"/>
  <c r="Z102" i="66"/>
  <c r="O102" i="66"/>
  <c r="Z246" i="66"/>
  <c r="Y102" i="66"/>
  <c r="B20" i="8"/>
  <c r="M5" i="66"/>
  <c r="Y151" i="66"/>
  <c r="Y7" i="66"/>
  <c r="Z7" i="66"/>
  <c r="Z151" i="66"/>
  <c r="N150" i="66"/>
  <c r="H486" i="37"/>
  <c r="L5" i="66"/>
  <c r="Z122" i="66"/>
  <c r="Y122" i="66"/>
  <c r="Z266" i="66"/>
  <c r="Y266" i="66"/>
  <c r="H486" i="58"/>
  <c r="L149" i="66"/>
  <c r="Q54" i="66" l="1"/>
  <c r="V54" i="66"/>
  <c r="X54" i="66" s="1"/>
  <c r="E125" i="72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O150" i="66"/>
  <c r="U150" i="66" s="1"/>
  <c r="V246" i="66"/>
  <c r="X246" i="66" s="1"/>
  <c r="U246" i="66"/>
  <c r="O245" i="66"/>
  <c r="Q245" i="66" s="1"/>
  <c r="R245" i="66" s="1"/>
  <c r="T245" i="66" s="1"/>
  <c r="V198" i="66"/>
  <c r="X198" i="66" s="1"/>
  <c r="U198" i="66"/>
  <c r="O6" i="66"/>
  <c r="Q6" i="66" s="1"/>
  <c r="Y6" i="66"/>
  <c r="R149" i="66"/>
  <c r="T149" i="66" s="1"/>
  <c r="N149" i="66"/>
  <c r="P149" i="66"/>
  <c r="V149" i="66" s="1"/>
  <c r="X149" i="66" s="1"/>
  <c r="Y197" i="66"/>
  <c r="Y53" i="66"/>
  <c r="O53" i="66"/>
  <c r="Z197" i="66"/>
  <c r="Z53" i="66"/>
  <c r="Z150" i="66"/>
  <c r="Y26" i="66"/>
  <c r="Y170" i="66"/>
  <c r="Z26" i="66"/>
  <c r="Z170" i="66"/>
  <c r="Z6" i="66"/>
  <c r="Y150" i="66"/>
  <c r="O197" i="66"/>
  <c r="V102" i="66"/>
  <c r="X102" i="66" s="1"/>
  <c r="Q102" i="66"/>
  <c r="U102" i="66"/>
  <c r="R5" i="66"/>
  <c r="T5" i="66" s="1"/>
  <c r="P5" i="66"/>
  <c r="V5" i="66" s="1"/>
  <c r="X5" i="66" s="1"/>
  <c r="N5" i="66"/>
  <c r="Y245" i="66"/>
  <c r="Y101" i="66"/>
  <c r="O101" i="66"/>
  <c r="Z245" i="66"/>
  <c r="Z101" i="66"/>
  <c r="H486" i="41"/>
  <c r="E213" i="72" l="1"/>
  <c r="F213" i="72" s="1"/>
  <c r="G214" i="72" s="1"/>
  <c r="H215" i="72" s="1"/>
  <c r="I216" i="72" s="1"/>
  <c r="J217" i="72" s="1"/>
  <c r="K218" i="72" s="1"/>
  <c r="Q150" i="66"/>
  <c r="V245" i="66"/>
  <c r="X245" i="66" s="1"/>
  <c r="U245" i="66"/>
  <c r="U6" i="66"/>
  <c r="V101" i="66"/>
  <c r="X101" i="66" s="1"/>
  <c r="U101" i="66"/>
  <c r="Q101" i="66"/>
  <c r="R101" i="66" s="1"/>
  <c r="T101" i="66" s="1"/>
  <c r="Q53" i="66"/>
  <c r="R53" i="66" s="1"/>
  <c r="T53" i="66" s="1"/>
  <c r="U53" i="66"/>
  <c r="V53" i="66"/>
  <c r="X53" i="66" s="1"/>
  <c r="Z5" i="66"/>
  <c r="O5" i="66"/>
  <c r="Z149" i="66"/>
  <c r="Y5" i="66"/>
  <c r="Y149" i="66"/>
  <c r="Q197" i="66"/>
  <c r="R197" i="66" s="1"/>
  <c r="T197" i="66" s="1"/>
  <c r="U197" i="66"/>
  <c r="V197" i="66"/>
  <c r="X197" i="66" s="1"/>
  <c r="O149" i="66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Q5" i="66"/>
  <c r="U5" i="66"/>
  <c r="U149" i="66"/>
  <c r="Q149" i="66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E51" i="26"/>
  <c r="H51" i="26" s="1"/>
  <c r="G211" i="35"/>
  <c r="D40" i="26" a="1"/>
  <c r="D40" i="26" s="1"/>
  <c r="H203" i="35" s="1"/>
  <c r="E32" i="26" a="1"/>
  <c r="E32" i="26" s="1"/>
  <c r="I195" i="35" s="1"/>
  <c r="I24" i="37" l="1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4" i="41" s="1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59" i="41" s="1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J26" i="41" s="1"/>
  <c r="I40" i="37"/>
  <c r="I41" i="37"/>
  <c r="I39" i="37"/>
  <c r="I42" i="37"/>
  <c r="J57" i="37"/>
  <c r="J57" i="41" s="1"/>
  <c r="J56" i="37"/>
  <c r="J55" i="37"/>
  <c r="J58" i="37"/>
  <c r="J58" i="41" s="1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28" i="41" s="1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2" i="41" s="1"/>
  <c r="J74" i="37"/>
  <c r="J74" i="41" s="1"/>
  <c r="I73" i="37"/>
  <c r="I73" i="41" s="1"/>
  <c r="I72" i="37"/>
  <c r="I71" i="37"/>
  <c r="I74" i="37"/>
  <c r="I74" i="41" s="1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38" i="41" s="1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2" i="41" s="1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8" i="41" s="1"/>
  <c r="J69" i="37"/>
  <c r="J70" i="37"/>
  <c r="J70" i="41" s="1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60" i="41" l="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5" i="41" s="1"/>
  <c r="J64" i="37"/>
  <c r="J64" i="41" s="1"/>
  <c r="J63" i="37"/>
  <c r="J66" i="37"/>
  <c r="J66" i="41" s="1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81" i="41" s="1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79" i="41" s="1"/>
  <c r="I80" i="37"/>
  <c r="I80" i="41" s="1"/>
  <c r="I82" i="37"/>
  <c r="I78" i="41"/>
  <c r="J94" i="41"/>
  <c r="I58" i="41"/>
  <c r="J30" i="41"/>
  <c r="I26" i="41"/>
  <c r="J91" i="41"/>
  <c r="I56" i="41"/>
  <c r="J29" i="41"/>
  <c r="I23" i="41"/>
  <c r="I15" i="37"/>
  <c r="I15" i="41" s="1"/>
  <c r="I17" i="37"/>
  <c r="I17" i="41" s="1"/>
  <c r="I16" i="37"/>
  <c r="I16" i="41" s="1"/>
  <c r="I18" i="37"/>
  <c r="I18" i="41" s="1"/>
  <c r="I49" i="58"/>
  <c r="I49" i="41" s="1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5" i="41" s="1"/>
  <c r="J16" i="37"/>
  <c r="J16" i="41" s="1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I64" i="41" l="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N194" i="66" s="1"/>
  <c r="J423" i="41"/>
  <c r="E335" i="38"/>
  <c r="M146" i="66" s="1"/>
  <c r="F146" i="66"/>
  <c r="F97" i="66"/>
  <c r="J424" i="41"/>
  <c r="E29" i="53"/>
  <c r="F29" i="53" s="1"/>
  <c r="I424" i="41"/>
  <c r="N242" i="66" l="1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<sst xmlns="http://schemas.openxmlformats.org/spreadsheetml/2006/main" count="4677" uniqueCount="345">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</sst>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29629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64352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6435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87499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10648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33796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45370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45370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1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7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8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7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6">
      <pivotArea outline="0" collapsedLevelsAreSubtotals="1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8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3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8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2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8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4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6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8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8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5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0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9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2" t="s">
        <v>278</v>
      </c>
      <c r="B1" s="342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1" t="s">
        <v>277</v>
      </c>
      <c r="B4" s="341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3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3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15" zoomScale="60" zoomScaleNormal="60" workbookViewId="0">
      <selection activeCell="Q39" sqref="Q3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305</v>
      </c>
      <c r="B1" s="254"/>
      <c r="C1" s="344" t="s">
        <v>304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</row>
    <row r="2" spans="1:17" ht="15" customHeight="1" x14ac:dyDescent="0.25">
      <c r="A2" s="254"/>
      <c r="B2" s="25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J52" sqref="J5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f>1900*(C2-År1)</f>
        <v>20900</v>
      </c>
      <c r="D5" s="9">
        <f>1900*(D2-År1)</f>
        <v>58900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G36" sqref="G3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7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5" t="s">
        <v>333</v>
      </c>
      <c r="C30" s="25"/>
      <c r="D30" s="25"/>
      <c r="E30" s="25"/>
      <c r="K30" s="12"/>
    </row>
    <row r="31" spans="2:11" x14ac:dyDescent="0.25">
      <c r="B31" s="34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325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326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C14" sqref="C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x14ac:dyDescent="0.25">
      <c r="B43" s="153"/>
    </row>
    <row r="44" spans="1:10" x14ac:dyDescent="0.25">
      <c r="B44" s="153"/>
    </row>
    <row r="45" spans="1:10" x14ac:dyDescent="0.25">
      <c r="B45" s="153"/>
    </row>
    <row r="47" spans="1:10" x14ac:dyDescent="0.25">
      <c r="A47" s="348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x14ac:dyDescent="0.25">
      <c r="A48" s="349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341</v>
      </c>
      <c r="E1" s="171" t="s">
        <v>340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0" t="s">
        <v>327</v>
      </c>
      <c r="D2" s="350"/>
      <c r="E2" s="350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1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1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2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2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C13" sqref="C13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6" t="s">
        <v>335</v>
      </c>
      <c r="G2" s="357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Danmark'!H$3:H$504,'Resultater - Danmark'!$F$3:$F$504,$A3)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3">
        <f>N13/SUMIFS('Resultater - Danmark'!H$3:H$504,'Resultater - Danmark'!$F$3:$F$504,$A4)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3">
        <f>N15/SUMIFS('Resultater - Danmark'!H$3:H$504,'Resultater - Danmark'!$F$3:$F$504,$A6)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3">
        <f>N16/SUMIFS('Resultater - Danmark'!H$3:H$504,'Resultater - Danmark'!$F$3:$F$504,$A7)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4" t="s">
        <v>211</v>
      </c>
      <c r="D10" s="354"/>
      <c r="E10" s="354"/>
      <c r="F10" s="353" t="s">
        <v>336</v>
      </c>
      <c r="G10" s="353"/>
      <c r="J10" s="355" t="s">
        <v>212</v>
      </c>
      <c r="K10" s="355"/>
      <c r="L10" s="355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Danmark'!H$3:H$504,'Resultater - Danmark'!$F$3:$F$504,$A12)*B3</f>
        <v>2914869.3333333335</v>
      </c>
      <c r="D12" s="133">
        <f>SUMIFS('Resultater - Danmark'!I$3:I$504,'Resultater - Danmark'!$F$3:$F$504,$A12)*C3</f>
        <v>9147340.4973796736</v>
      </c>
      <c r="E12" s="133">
        <f>SUMIFS('Resultater - Danmark'!J$3:J$504,'Resultater - Danmark'!$F$3:$F$504,$A12)*D3</f>
        <v>8757449.2808849216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Danmark'!H$3:H$504,'Resultater - Danmark'!$F$3:$F$504,$A13)*B4</f>
        <v>4353509.666666667</v>
      </c>
      <c r="D13" s="136">
        <f>SUMIFS('Resultater - Danmark'!I$3:I$504,'Resultater - Danmark'!$F$3:$F$504,$A13)*C4</f>
        <v>10568777.271841515</v>
      </c>
      <c r="E13" s="136">
        <f>SUMIFS('Resultater - Danmark'!J$3:J$504,'Resultater - Danmark'!$F$3:$F$504,$A13)*D4</f>
        <v>10366827.811054559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Danmark'!H$3:H$504,'Resultater - Danmark'!$F$3:$F$504,$A14)*B5</f>
        <v>4441.5</v>
      </c>
      <c r="D14" s="136">
        <f>SUMIFS('Resultater - Danmark'!I$3:I$504,'Resultater - Danmark'!$F$3:$F$504,$A14)*C5</f>
        <v>4521.4640303491688</v>
      </c>
      <c r="E14" s="136">
        <f>SUMIFS('Resultater - Danmark'!J$3:J$504,'Resultater - Danmark'!$F$3:$F$504,$A14)*D5</f>
        <v>4669.3150599254877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Danmark'!H$3:H$504,'Resultater - Danmark'!$F$3:$F$504,$A15)*B6</f>
        <v>2668834</v>
      </c>
      <c r="D15" s="136">
        <f>SUMIFS('Resultater - Danmark'!I$3:I$504,'Resultater - Danmark'!$F$3:$F$504,$A15)*C6</f>
        <v>2775329.8009308982</v>
      </c>
      <c r="E15" s="136">
        <f>SUMIFS('Resultater - Danmark'!J$3:J$504,'Resultater - Danmark'!$F$3:$F$504,$A15)*D6</f>
        <v>2890677.9581297943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Danmark'!H$3:H$504,'Resultater - Danmark'!$F$3:$F$504,$A16)*B7</f>
        <v>757087</v>
      </c>
      <c r="D16" s="136">
        <f>SUMIFS('Resultater - Danmark'!I$3:I$504,'Resultater - Danmark'!$F$3:$F$504,$A16)*C7</f>
        <v>1505490.464025514</v>
      </c>
      <c r="E16" s="136">
        <f>SUMIFS('Resultater - Danmark'!J$3:J$504,'Resultater - Danmark'!$F$3:$F$504,$A16)*D7</f>
        <v>1577517.9173522871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Danmark'!H$3:H$504,'Resultater - Danmark'!$F$3:$F$504,$A17)*B8</f>
        <v>0</v>
      </c>
      <c r="D17" s="136">
        <f>SUMIFS('Resultater - Danmark'!I$3:I$504,'Resultater - Danmark'!$F$3:$F$504,$A17)*C8</f>
        <v>0</v>
      </c>
      <c r="E17" s="136">
        <f>SUMIFS('Resultater - Danmark'!J$3:J$504,'Resultater - Danmark'!$F$3:$F$504,$A17)*D8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Vestdanmark'!H$3:H$504,'Resultater - Vestdanmark'!$F$3:$F$504,$A39)*B3</f>
        <v>2534442.072977222</v>
      </c>
      <c r="D39" s="133">
        <f>SUMIFS('Resultater - Vestdanmark'!I$3:I$504,'Resultater - Vestdanmark'!$F$3:$F$504,$A39)*C3</f>
        <v>7989661.5832169671</v>
      </c>
      <c r="E39" s="133">
        <f>SUMIFS('Resultater - Vestdanmark'!J$3:J$504,'Resultater - Vestdanmark'!$F$3:$F$504,$A39)*D3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Østdanmark'!H$3:H$504,'Resultater - Østdanmark'!$F$3:$F$504,$A39)*B3</f>
        <v>380427.26035611134</v>
      </c>
      <c r="L39" s="133">
        <f>SUMIFS('Resultater - Østdanmark'!I$3:I$504,'Resultater - Østdanmark'!$F$3:$F$504,$A39)*C3</f>
        <v>1157678.9141627084</v>
      </c>
      <c r="M39" s="133">
        <f>SUMIFS('Resultater - Østdanmark'!J$3:J$504,'Resultater - Østdanmark'!$F$3:$F$504,$A39)*D3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Vestdanmark'!H$3:H$504,'Resultater - Vestdanmark'!$F$3:$F$504,$A40)*B4</f>
        <v>4066864.6068164087</v>
      </c>
      <c r="D40" s="136">
        <f>SUMIFS('Resultater - Vestdanmark'!I$3:I$504,'Resultater - Vestdanmark'!$F$3:$F$504,$A40)*C4</f>
        <v>9867457.5006151944</v>
      </c>
      <c r="E40" s="136">
        <f>SUMIFS('Resultater - Vestdanmark'!J$3:J$504,'Resultater - Vestdanmark'!$F$3:$F$504,$A40)*D4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Østdanmark'!H$3:H$504,'Resultater - Østdanmark'!$F$3:$F$504,$A40)*B4</f>
        <v>286645.05985025823</v>
      </c>
      <c r="L40" s="136">
        <f>SUMIFS('Resultater - Østdanmark'!I$3:I$504,'Resultater - Østdanmark'!$F$3:$F$504,$A40)*C4</f>
        <v>701319.77122631879</v>
      </c>
      <c r="M40" s="136">
        <f>SUMIFS('Resultater - Østdanmark'!J$3:J$504,'Resultater - Østdanmark'!$F$3:$F$504,$A40)*D4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Vestdanmark'!H$3:H$504,'Resultater - Vestdanmark'!$F$3:$F$504,$A41)*B5</f>
        <v>4103.8061780475591</v>
      </c>
      <c r="D41" s="136">
        <f>SUMIFS('Resultater - Vestdanmark'!I$3:I$504,'Resultater - Vestdanmark'!$F$3:$F$504,$A41)*C5</f>
        <v>4171.3630677727415</v>
      </c>
      <c r="E41" s="136">
        <f>SUMIFS('Resultater - Vestdanmark'!J$3:J$504,'Resultater - Vestdanmark'!$F$3:$F$504,$A41)*D5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Østdanmark'!H$3:H$504,'Resultater - Østdanmark'!$F$3:$F$504,$A41)*B5</f>
        <v>337.693821952441</v>
      </c>
      <c r="L41" s="136">
        <f>SUMIFS('Resultater - Østdanmark'!I$3:I$504,'Resultater - Østdanmark'!$F$3:$F$504,$A41)*C5</f>
        <v>350.10096257642732</v>
      </c>
      <c r="M41" s="136">
        <f>SUMIFS('Resultater - Østdanmark'!J$3:J$504,'Resultater - Østdanmark'!$F$3:$F$504,$A41)*D5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Vestdanmark'!H$3:H$504,'Resultater - Vestdanmark'!$F$3:$F$504,$A42)*B6</f>
        <v>1460182.5874658169</v>
      </c>
      <c r="D42" s="136">
        <f>SUMIFS('Resultater - Vestdanmark'!I$3:I$504,'Resultater - Vestdanmark'!$F$3:$F$504,$A42)*C6</f>
        <v>1507101.1523820646</v>
      </c>
      <c r="E42" s="136">
        <f>SUMIFS('Resultater - Vestdanmark'!J$3:J$504,'Resultater - Vestdanmark'!$F$3:$F$504,$A42)*D6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Østdanmark'!H$3:H$504,'Resultater - Østdanmark'!$F$3:$F$504,$A42)*B6</f>
        <v>1208651.4125341829</v>
      </c>
      <c r="L42" s="136">
        <f>SUMIFS('Resultater - Østdanmark'!I$3:I$504,'Resultater - Østdanmark'!$F$3:$F$504,$A42)*C6</f>
        <v>1268228.6485488336</v>
      </c>
      <c r="M42" s="136">
        <f>SUMIFS('Resultater - Østdanmark'!J$3:J$504,'Resultater - Østdanmark'!$F$3:$F$504,$A42)*D6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Vestdanmark'!H$3:H$504,'Resultater - Vestdanmark'!$F$3:$F$504,$A43)*B7</f>
        <v>671194.67155029252</v>
      </c>
      <c r="D43" s="136">
        <f>SUMIFS('Resultater - Vestdanmark'!I$3:I$504,'Resultater - Vestdanmark'!$F$3:$F$504,$A43)*C7</f>
        <v>1326462.9092294232</v>
      </c>
      <c r="E43" s="136">
        <f>SUMIFS('Resultater - Vestdanmark'!J$3:J$504,'Resultater - Vestdanmark'!$F$3:$F$504,$A43)*D7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Østdanmark'!H$3:H$504,'Resultater - Østdanmark'!$F$3:$F$504,$A43)*B7</f>
        <v>85892.328449707566</v>
      </c>
      <c r="L43" s="136">
        <f>SUMIFS('Resultater - Østdanmark'!I$3:I$504,'Resultater - Østdanmark'!$F$3:$F$504,$A43)*C7</f>
        <v>179027.55479609076</v>
      </c>
      <c r="M43" s="136">
        <f>SUMIFS('Resultater - Østdanmark'!J$3:J$504,'Resultater - Østdanmark'!$F$3:$F$504,$A43)*D7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Vestdanmark'!H$3:H$504,'Resultater - Vestdanmark'!$F$3:$F$504,$A44)*B8</f>
        <v>0</v>
      </c>
      <c r="D44" s="136">
        <f>SUMIFS('Resultater - Vestdanmark'!I$3:I$504,'Resultater - Vestdanmark'!$F$3:$F$504,$A44)*C8</f>
        <v>0</v>
      </c>
      <c r="E44" s="136">
        <f>SUMIFS('Resultater - Vestdanmark'!J$3:J$504,'Resultater - Vestdanmark'!$F$3:$F$504,$A44)*D8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Østdanmark'!H$3:H$504,'Resultater - Østdanmark'!$F$3:$F$504,$A44)*B8</f>
        <v>0</v>
      </c>
      <c r="L44" s="136">
        <f>SUMIFS('Resultater - Østdanmark'!I$3:I$504,'Resultater - Østdanmark'!$F$3:$F$504,$A44)*C8</f>
        <v>0</v>
      </c>
      <c r="M44" s="136">
        <f>SUMIFS('Resultater - Østdanmark'!J$3:J$504,'Resultater - Østdanmark'!$F$3:$F$504,$A44)*D8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Vestdanmark'!H$3:H$504,'Resultater - Vestdanmark'!$F$3:$F$504,$A45)/SUMIFS('Resultater - Danmark'!H$3:H$504,'Resultater - Danmark'!$F$3:$F$504,$A45)*C18</f>
        <v>393543.64426779439</v>
      </c>
      <c r="D45" s="136">
        <f ca="1">SUMIFS('Resultater - Vestdanmark'!I$3:I$504,'Resultater - Vestdanmark'!$F$3:$F$504,$A45)/SUMIFS('Resultater - Danmark'!I$3:I$504,'Resultater - Danmark'!$F$3:$F$504,$A45)*D18</f>
        <v>195082.24112879002</v>
      </c>
      <c r="E45" s="136">
        <f ca="1">SUMIFS('Resultater - Vestdanmark'!J$3:J$504,'Resultater - Vestdanmark'!$F$3:$F$504,$A45)/SUMIFS('Resultater - Danmark'!J$3:J$504,'Resultater - Danmark'!$F$3:$F$504,$A45)*E18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Østdanmark'!H$3:H$504,'Resultater - Østdanmark'!$F$3:$F$504,$A45)/SUMIFS('Resultater - Danmark'!H$3:H$504,'Resultater - Danmark'!$F$3:$F$504,$A45)*C18</f>
        <v>335590.35573220561</v>
      </c>
      <c r="L45" s="136">
        <f ca="1">SUMIFS('Resultater - Østdanmark'!I$3:I$504,'Resultater - Østdanmark'!$F$3:$F$504,$A45)/SUMIFS('Resultater - Danmark'!I$3:I$504,'Resultater - Danmark'!$F$3:$F$504,$A45)*D18</f>
        <v>168912.75887120995</v>
      </c>
      <c r="M45" s="136">
        <f ca="1">SUMIFS('Resultater - Østdanmark'!J$3:J$504,'Resultater - Østdanmark'!$F$3:$F$504,$A45)/SUMIFS('Resultater - Danmark'!J$3:J$504,'Resultater - Danmark'!$F$3:$F$504,$A45)*E18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Vestdanmark'!H$3:H$504,'Resultater - Vestdanmark'!$F$3:$F$504,$A46)/SUMIFS('Resultater - Danmark'!H$3:H$504,'Resultater - Danmark'!$F$3:$F$504,$A46)*C19</f>
        <v>716103.75203569303</v>
      </c>
      <c r="D46" s="136">
        <f>SUMIFS('Resultater - Vestdanmark'!I$3:I$504,'Resultater - Vestdanmark'!$F$3:$F$504,$A46)/SUMIFS('Resultater - Danmark'!I$3:I$504,'Resultater - Danmark'!$F$3:$F$504,$A46)*D19</f>
        <v>523057.13098607323</v>
      </c>
      <c r="E46" s="136">
        <f>SUMIFS('Resultater - Vestdanmark'!J$3:J$504,'Resultater - Vestdanmark'!$F$3:$F$504,$A46)/SUMIFS('Resultater - Danmark'!J$3:J$504,'Resultater - Danmark'!$F$3:$F$504,$A46)*E19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Østdanmark'!H$3:H$504,'Resultater - Østdanmark'!$F$3:$F$504,$A46)/SUMIFS('Resultater - Danmark'!H$3:H$504,'Resultater - Danmark'!$F$3:$F$504,$A46)*C19</f>
        <v>279550.24796430691</v>
      </c>
      <c r="L46" s="136">
        <f>SUMIFS('Resultater - Østdanmark'!I$3:I$504,'Resultater - Østdanmark'!$F$3:$F$504,$A46)/SUMIFS('Resultater - Danmark'!I$3:I$504,'Resultater - Danmark'!$F$3:$F$504,$A46)*D19</f>
        <v>202910.8690139266</v>
      </c>
      <c r="M46" s="136">
        <f>SUMIFS('Resultater - Østdanmark'!J$3:J$504,'Resultater - Østdanmark'!$F$3:$F$504,$A46)/SUMIFS('Resultater - Danmark'!J$3:J$504,'Resultater - Danmark'!$F$3:$F$504,$A46)*E19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Vestdanmark'!H$3:H$504,'Resultater - Vestdanmark'!$F$3:$F$504,$A47)/SUMIFS('Resultater - Danmark'!H$3:H$504,'Resultater - Danmark'!$F$3:$F$504,$A47)*C20</f>
        <v>53138.892747161146</v>
      </c>
      <c r="D47" s="136">
        <f>SUMIFS('Resultater - Vestdanmark'!I$3:I$504,'Resultater - Vestdanmark'!$F$3:$F$504,$A47)/SUMIFS('Resultater - Danmark'!I$3:I$504,'Resultater - Danmark'!$F$3:$F$504,$A47)*D20</f>
        <v>52868.994212030084</v>
      </c>
      <c r="E47" s="136">
        <f>SUMIFS('Resultater - Vestdanmark'!J$3:J$504,'Resultater - Vestdanmark'!$F$3:$F$504,$A47)/SUMIFS('Resultater - Danmark'!J$3:J$504,'Resultater - Danmark'!$F$3:$F$504,$A47)*E20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Østdanmark'!H$3:H$504,'Resultater - Østdanmark'!$F$3:$F$504,$A47)/SUMIFS('Resultater - Danmark'!H$3:H$504,'Resultater - Danmark'!$F$3:$F$504,$A47)*C20</f>
        <v>22795.107252838847</v>
      </c>
      <c r="L47" s="136">
        <f>SUMIFS('Resultater - Østdanmark'!I$3:I$504,'Resultater - Østdanmark'!$F$3:$F$504,$A47)/SUMIFS('Resultater - Danmark'!I$3:I$504,'Resultater - Danmark'!$F$3:$F$504,$A47)*D20</f>
        <v>23065.005787969905</v>
      </c>
      <c r="M47" s="136">
        <f>SUMIFS('Resultater - Østdanmark'!J$3:J$504,'Resultater - Østdanmark'!$F$3:$F$504,$A47)/SUMIFS('Resultater - Danmark'!J$3:J$504,'Resultater - Danmark'!$F$3:$F$504,$A47)*E20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Vestdanmark'!H$3:H$504,'Resultater - Vestdanmark'!$F$3:$F$504,$A48)/SUMIFS('Resultater - Danmark'!H$3:H$504,'Resultater - Danmark'!$F$3:$F$504,$A48)*C21</f>
        <v>2840.1853290986264</v>
      </c>
      <c r="D48" s="136">
        <f>SUMIFS('Resultater - Vestdanmark'!I$3:I$504,'Resultater - Vestdanmark'!$F$3:$F$504,$A48)/SUMIFS('Resultater - Danmark'!I$3:I$504,'Resultater - Danmark'!$F$3:$F$504,$A48)*D21</f>
        <v>2833.9333697705197</v>
      </c>
      <c r="E48" s="136">
        <f>SUMIFS('Resultater - Vestdanmark'!J$3:J$504,'Resultater - Vestdanmark'!$F$3:$F$504,$A48)/SUMIFS('Resultater - Danmark'!J$3:J$504,'Resultater - Danmark'!$F$3:$F$504,$A48)*E21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Østdanmark'!H$3:H$504,'Resultater - Østdanmark'!$F$3:$F$504,$A48)/SUMIFS('Resultater - Danmark'!H$3:H$504,'Resultater - Danmark'!$F$3:$F$504,$A48)*C21</f>
        <v>945.81467090137289</v>
      </c>
      <c r="L48" s="136">
        <f>SUMIFS('Resultater - Østdanmark'!I$3:I$504,'Resultater - Østdanmark'!$F$3:$F$504,$A48)/SUMIFS('Resultater - Danmark'!I$3:I$504,'Resultater - Danmark'!$F$3:$F$504,$A48)*D21</f>
        <v>952.06663022948101</v>
      </c>
      <c r="M48" s="136">
        <f>SUMIFS('Resultater - Østdanmark'!J$3:J$504,'Resultater - Østdanmark'!$F$3:$F$504,$A48)/SUMIFS('Resultater - Danmark'!J$3:J$504,'Resultater - Danmark'!$F$3:$F$504,$A48)*E21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Vestdanmark'!H$3:H$504,'Resultater - Vestdanmark'!$F$3:$F$504,$A49)/SUMIFS('Resultater - Danmark'!H$3:H$504,'Resultater - Danmark'!$F$3:$F$504,$A49)*C22</f>
        <v>75746.163899662715</v>
      </c>
      <c r="D49" s="136">
        <f>SUMIFS('Resultater - Vestdanmark'!I$3:I$504,'Resultater - Vestdanmark'!$F$3:$F$504,$A49)/SUMIFS('Resultater - Danmark'!I$3:I$504,'Resultater - Danmark'!$F$3:$F$504,$A49)*D22</f>
        <v>75614.059561949907</v>
      </c>
      <c r="E49" s="136">
        <f>SUMIFS('Resultater - Vestdanmark'!J$3:J$504,'Resultater - Vestdanmark'!$F$3:$F$504,$A49)/SUMIFS('Resultater - Danmark'!J$3:J$504,'Resultater - Danmark'!$F$3:$F$504,$A49)*E22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Østdanmark'!H$3:H$504,'Resultater - Østdanmark'!$F$3:$F$504,$A49)/SUMIFS('Resultater - Danmark'!H$3:H$504,'Resultater - Danmark'!$F$3:$F$504,$A49)*C22</f>
        <v>9930.836100337272</v>
      </c>
      <c r="L49" s="136">
        <f>SUMIFS('Resultater - Østdanmark'!I$3:I$504,'Resultater - Østdanmark'!$F$3:$F$504,$A49)/SUMIFS('Resultater - Danmark'!I$3:I$504,'Resultater - Danmark'!$F$3:$F$504,$A49)*D22</f>
        <v>10062.940438050116</v>
      </c>
      <c r="M49" s="136">
        <f>SUMIFS('Resultater - Østdanmark'!J$3:J$504,'Resultater - Østdanmark'!$F$3:$F$504,$A49)/SUMIFS('Resultater - Danmark'!J$3:J$504,'Resultater - Danmark'!$F$3:$F$504,$A49)*E22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Vestdanmark'!H$3:H$504,'Resultater - Vestdanmark'!$F$3:$F$504,$A50)/SUMIFS('Resultater - Danmark'!H$3:H$504,'Resultater - Danmark'!$F$3:$F$504,$A50)*C23</f>
        <v>314821.43493156106</v>
      </c>
      <c r="D50" s="136">
        <f>SUMIFS('Resultater - Vestdanmark'!I$3:I$504,'Resultater - Vestdanmark'!$F$3:$F$504,$A50)/SUMIFS('Resultater - Danmark'!I$3:I$504,'Resultater - Danmark'!$F$3:$F$504,$A50)*D23</f>
        <v>314692.31350359169</v>
      </c>
      <c r="E50" s="136">
        <f>SUMIFS('Resultater - Vestdanmark'!J$3:J$504,'Resultater - Vestdanmark'!$F$3:$F$504,$A50)/SUMIFS('Resultater - Danmark'!J$3:J$504,'Resultater - Danmark'!$F$3:$F$504,$A50)*E23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Østdanmark'!H$3:H$504,'Resultater - Østdanmark'!$F$3:$F$504,$A50)/SUMIFS('Resultater - Danmark'!H$3:H$504,'Resultater - Danmark'!$F$3:$F$504,$A50)*C23</f>
        <v>15204.565068438918</v>
      </c>
      <c r="L50" s="136">
        <f>SUMIFS('Resultater - Østdanmark'!I$3:I$504,'Resultater - Østdanmark'!$F$3:$F$504,$A50)/SUMIFS('Resultater - Danmark'!I$3:I$504,'Resultater - Danmark'!$F$3:$F$504,$A50)*D23</f>
        <v>15333.686496408332</v>
      </c>
      <c r="M50" s="136">
        <f>SUMIFS('Resultater - Østdanmark'!J$3:J$504,'Resultater - Østdanmark'!$F$3:$F$504,$A50)/SUMIFS('Resultater - Danmark'!J$3:J$504,'Resultater - Danmark'!$F$3:$F$504,$A50)*E23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Vestdanmark'!H$3:H$504,'Resultater - Vestdanmark'!$F$3:$F$504,$A51)/SUMIFS('Resultater - Danmark'!H$3:H$504,'Resultater - Danmark'!$F$3:$F$504,$A51)*C24</f>
        <v>4101.0489241972273</v>
      </c>
      <c r="D51" s="136">
        <f>SUMIFS('Resultater - Vestdanmark'!I$3:I$504,'Resultater - Vestdanmark'!$F$3:$F$504,$A51)/SUMIFS('Resultater - Danmark'!I$3:I$504,'Resultater - Danmark'!$F$3:$F$504,$A51)*D24</f>
        <v>4075.7207832735812</v>
      </c>
      <c r="E51" s="136">
        <f>SUMIFS('Resultater - Vestdanmark'!J$3:J$504,'Resultater - Vestdanmark'!$F$3:$F$504,$A51)/SUMIFS('Resultater - Danmark'!J$3:J$504,'Resultater - Danmark'!$F$3:$F$504,$A51)*E24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Østdanmark'!H$3:H$504,'Resultater - Østdanmark'!$F$3:$F$504,$A51)/SUMIFS('Resultater - Danmark'!H$3:H$504,'Resultater - Danmark'!$F$3:$F$504,$A51)*C24</f>
        <v>24543.951075802775</v>
      </c>
      <c r="L51" s="136">
        <f>SUMIFS('Resultater - Østdanmark'!I$3:I$504,'Resultater - Østdanmark'!$F$3:$F$504,$A51)/SUMIFS('Resultater - Danmark'!I$3:I$504,'Resultater - Danmark'!$F$3:$F$504,$A51)*D24</f>
        <v>24569.279216726416</v>
      </c>
      <c r="M51" s="136">
        <f>SUMIFS('Resultater - Østdanmark'!J$3:J$504,'Resultater - Østdanmark'!$F$3:$F$504,$A51)/SUMIFS('Resultater - Danmark'!J$3:J$504,'Resultater - Danmark'!$F$3:$F$504,$A51)*E24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Vestdanmark'!H$3:H$504,'Resultater - Vestdanmark'!$F$3:$F$504,$A52)/SUMIFS('Resultater - Danmark'!H$3:H$504,'Resultater - Danmark'!$F$3:$F$504,$A52)*C25</f>
        <v>42.099811904105366</v>
      </c>
      <c r="D52" s="136">
        <f>SUMIFS('Resultater - Vestdanmark'!I$3:I$504,'Resultater - Vestdanmark'!$F$3:$F$504,$A52)/SUMIFS('Resultater - Danmark'!I$3:I$504,'Resultater - Danmark'!$F$3:$F$504,$A52)*D25</f>
        <v>41.80391161429587</v>
      </c>
      <c r="E52" s="136">
        <f>SUMIFS('Resultater - Vestdanmark'!J$3:J$504,'Resultater - Vestdanmark'!$F$3:$F$504,$A52)/SUMIFS('Resultater - Danmark'!J$3:J$504,'Resultater - Danmark'!$F$3:$F$504,$A52)*E25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Østdanmark'!H$3:H$504,'Resultater - Østdanmark'!$F$3:$F$504,$A52)/SUMIFS('Resultater - Danmark'!H$3:H$504,'Resultater - Danmark'!$F$3:$F$504,$A52)*C25</f>
        <v>35.900188095894634</v>
      </c>
      <c r="L52" s="136">
        <f>SUMIFS('Resultater - Østdanmark'!I$3:I$504,'Resultater - Østdanmark'!$F$3:$F$504,$A52)/SUMIFS('Resultater - Danmark'!I$3:I$504,'Resultater - Danmark'!$F$3:$F$504,$A52)*D25</f>
        <v>36.19608838570413</v>
      </c>
      <c r="M52" s="136">
        <f>SUMIFS('Resultater - Østdanmark'!J$3:J$504,'Resultater - Østdanmark'!$F$3:$F$504,$A52)/SUMIFS('Resultater - Danmark'!J$3:J$504,'Resultater - Danmark'!$F$3:$F$504,$A52)*E25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Vestdanmark'!H$3:H$504,'Resultater - Vestdanmark'!$F$3:$F$504,$A54)/SUMIFS('Resultater - Danmark'!H$3:H$504,'Resultater - Danmark'!$F$3:$F$504,$A54)*C27</f>
        <v>0</v>
      </c>
      <c r="D54" s="136">
        <f>SUMIFS('Resultater - Vestdanmark'!I$3:I$504,'Resultater - Vestdanmark'!$F$3:$F$504,$A54)/SUMIFS('Resultater - Danmark'!I$3:I$504,'Resultater - Danmark'!$F$3:$F$504,$A54)*D27</f>
        <v>0</v>
      </c>
      <c r="E54" s="136">
        <f>SUMIFS('Resultater - Vestdanmark'!J$3:J$504,'Resultater - Vestdanmark'!$F$3:$F$504,$A54)/SUMIFS('Resultater - Danmark'!J$3:J$504,'Resultater - Danmark'!$F$3:$F$504,$A54)*E27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Østdanmark'!H$3:H$504,'Resultater - Østdanmark'!$F$3:$F$504,$A54)/SUMIFS('Resultater - Danmark'!H$3:H$504,'Resultater - Danmark'!$F$3:$F$504,$A54)*C27</f>
        <v>0</v>
      </c>
      <c r="L54" s="136">
        <f>SUMIFS('Resultater - Østdanmark'!I$3:I$504,'Resultater - Østdanmark'!$F$3:$F$504,$A54)/SUMIFS('Resultater - Danmark'!I$3:I$504,'Resultater - Danmark'!$F$3:$F$504,$A54)*D27</f>
        <v>0</v>
      </c>
      <c r="M54" s="136">
        <f>SUMIFS('Resultater - Østdanmark'!J$3:J$504,'Resultater - Østdanmark'!$F$3:$F$504,$A54)/SUMIFS('Resultater - Danmark'!J$3:J$504,'Resultater - Danmark'!$F$3:$F$504,$A54)*E27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Vestdanmark'!H$3:H$504,'Resultater - Vestdanmark'!$F$3:$F$504,$A55)/SUMIFS('Resultater - Danmark'!H$3:H$504,'Resultater - Danmark'!$F$3:$F$504,$A55)*C28</f>
        <v>0</v>
      </c>
      <c r="D55" s="179">
        <f>SUMIFS('Resultater - Vestdanmark'!I$3:I$504,'Resultater - Vestdanmark'!$F$3:$F$504,$A55)/SUMIFS('Resultater - Danmark'!I$3:I$504,'Resultater - Danmark'!$F$3:$F$504,$A55)*D28</f>
        <v>0</v>
      </c>
      <c r="E55" s="179">
        <f>SUMIFS('Resultater - Vestdanmark'!J$3:J$504,'Resultater - Vestdanmark'!$F$3:$F$504,$A55)/SUMIFS('Resultater - Danmark'!J$3:J$504,'Resultater - Danmark'!$F$3:$F$504,$A55)*E28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Østdanmark'!H$3:H$504,'Resultater - Østdanmark'!$F$3:$F$504,$A55)/SUMIFS('Resultater - Danmark'!H$3:H$504,'Resultater - Danmark'!$F$3:$F$504,$A55)*C28</f>
        <v>0</v>
      </c>
      <c r="L55" s="179">
        <f>SUMIFS('Resultater - Østdanmark'!I$3:I$504,'Resultater - Østdanmark'!$F$3:$F$504,$A55)/SUMIFS('Resultater - Danmark'!I$3:I$504,'Resultater - Danmark'!$F$3:$F$504,$A55)*D28</f>
        <v>0</v>
      </c>
      <c r="M55" s="179">
        <f>SUMIFS('Resultater - Østdanmark'!J$3:J$504,'Resultater - Østdanmark'!$F$3:$F$504,$A55)/SUMIFS('Resultater - Danmark'!J$3:J$504,'Resultater - Danmark'!$F$3:$F$504,$A55)*E28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10" sqref="E10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1">År1</f>
        <v>2019</v>
      </c>
      <c r="E404" s="171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1"/>
        <v>2019</v>
      </c>
      <c r="E405" s="171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1"/>
        <v>2019</v>
      </c>
      <c r="E410" s="171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1"/>
        <v>2019</v>
      </c>
      <c r="E411" s="17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71">
        <f>SUMIF($F$3:$F$494,"Roer",I3:I494)</f>
        <v>395099.15710561507</v>
      </c>
      <c r="O3" s="171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80">
        <f>SUMIFS(H3:H424,$F$3:$F$424,$D$425)*H423/SUM(H423:H424)</f>
        <v>-468707.41035023518</v>
      </c>
      <c r="I425" s="381">
        <f t="shared" ref="I425:J425" si="0">SUMIFS(I3:I424,$F$3:$F$424,$D$425)*I423/SUM(I423:I424)</f>
        <v>-443563.40437744389</v>
      </c>
      <c r="J425" s="382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5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6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5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6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5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6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5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6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5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6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49012317.500056781</v>
      </c>
      <c r="I479" s="285">
        <f ca="1">I474*'[1]Processer - data'!I$479*Biogasanlæg!AB$3</f>
        <v>123978449.90038142</v>
      </c>
      <c r="J479" s="286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Vestdanmark'!H$3:H$504,'Resultater - Vestdanmark'!$F$3:$F$504,"Gødning",'Resultater - Vestdanmark'!$A$3:$A$504,"&lt;&gt;Gødning")-SUM(H475:H479)</f>
        <v>90839230.234099507</v>
      </c>
      <c r="I480" s="285">
        <f ca="1">-SUMIFS('Resultater - Vestdanmark'!I$3:I$504,'Resultater - Vestdanmark'!$F$3:$F$504,"Gødning",'Resultater - Vestdanmark'!$A$3:$A$504,"&lt;&gt;Gødning")-SUM(I475:I479)</f>
        <v>90865585.786047965</v>
      </c>
      <c r="J480" s="286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12.632072947607</v>
      </c>
      <c r="I489" s="285">
        <f ca="1">SUM(I455:I473)*'[1]Processer - data'!$H$489</f>
        <v>17.95514043588404</v>
      </c>
      <c r="J489" s="286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SUMIF($F$3:$F$494,"Roer",H3:H494)</f>
        <v>2252973.7408705982</v>
      </c>
      <c r="N3" s="171">
        <f>SUMIF($F$3:$F$494,"Roer",I3:I494)</f>
        <v>2381738.5992335565</v>
      </c>
      <c r="O3" s="171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SUMIF($F$3:$F$494,"Bioaffald",H3:H494)</f>
        <v>165083.0224523381</v>
      </c>
      <c r="N4" s="171">
        <f ca="1">SUMIF($F$3:$F$494,"Bioaffald",I3:I494)</f>
        <v>168912.745758362</v>
      </c>
      <c r="O4" s="171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80">
        <f>SUMIFS(H3:H424,$F$3:$F$424,$D$425)*H423/SUM(H423:H424)</f>
        <v>-137192.91374803972</v>
      </c>
      <c r="I425" s="381">
        <f t="shared" ref="I425:J425" si="0">SUMIFS(I3:I424,$F$3:$F$424,$D$425)*I423/SUM(I423:I424)</f>
        <v>-129833.14224340807</v>
      </c>
      <c r="J425" s="382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5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6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5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6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5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6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5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6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5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6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12612124.648502612</v>
      </c>
      <c r="I479" s="285">
        <f ca="1">I474*'[1]Processer - data'!I$479*Biogasanlæg!AB$3</f>
        <v>21329359.923918676</v>
      </c>
      <c r="J479" s="286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Østdanmark'!H$3:H$504,'Resultater - Østdanmark'!$F$3:$F$504,"Gødning",'Resultater - Østdanmark'!$A$3:$A$504,"&lt;&gt;Gødning")-SUM(H475:H479)</f>
        <v>60331183.954713687</v>
      </c>
      <c r="I480" s="285">
        <f ca="1">-SUMIFS('Resultater - Østdanmark'!I$3:I$504,'Resultater - Østdanmark'!$F$3:$F$504,"Gødning",'Resultater - Østdanmark'!$A$3:$A$504,"&lt;&gt;Gødning")-SUM(I475:I479)</f>
        <v>58903701.423146039</v>
      </c>
      <c r="J480" s="286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3.9778547832368667</v>
      </c>
      <c r="I489" s="285">
        <f ca="1">SUM(I455:I473)*'[1]Processer - data'!$H$489</f>
        <v>3.9043771930182185</v>
      </c>
      <c r="J489" s="286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4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5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SUMIF($F$3:$F$509,$L$3,H$3:H$509)</f>
        <v>13911562.118277565</v>
      </c>
      <c r="N3" s="98">
        <f>SUMIF($F$3:$F$509,$L$3,I$3:I$509)</f>
        <v>13105225.196730694</v>
      </c>
      <c r="O3" s="98">
        <f>SUMIF($F$3:$F$509,$L$3,J$3:J$509)</f>
        <v>12143621.112267548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-115834.65400706597</v>
      </c>
      <c r="J17" s="280">
        <f>'Resultater - Vestdanmark'!J17+'Resultater - Østdanmark'!J17</f>
        <v>-109355.0725051997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-25902.249999999833</v>
      </c>
      <c r="J21" s="280">
        <f>'Resultater - Vestdanmark'!J21+'Resultater - Østdanmark'!J21</f>
        <v>-247486.31971358578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-648674.0624395695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-68062.545718084672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0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15999150.813625321</v>
      </c>
      <c r="J95" s="280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17259133.013923913</v>
      </c>
      <c r="J96" s="280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2212496.3231022703</v>
      </c>
      <c r="J97" s="280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180842.33064159585</v>
      </c>
      <c r="J98" s="280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-9873830973.0375652</v>
      </c>
      <c r="J99" s="280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-758309.11069770774</v>
      </c>
      <c r="J100" s="280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1292986.1856153444</v>
      </c>
      <c r="J101" s="280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357783.20368173748</v>
      </c>
      <c r="J102" s="280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387808.6943211896</v>
      </c>
      <c r="J104" s="280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11860.773358404118</v>
      </c>
      <c r="J105" s="280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-647587713.20243311</v>
      </c>
      <c r="J106" s="280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-43716.542295393781</v>
      </c>
      <c r="J107" s="280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93282.350728364167</v>
      </c>
      <c r="J108" s="280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429380.51670086844</v>
      </c>
      <c r="J109" s="280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12459928.725099757</v>
      </c>
      <c r="J110" s="280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244179.71462680344</v>
      </c>
      <c r="J111" s="280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4664128.8082849663</v>
      </c>
      <c r="J112" s="280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53133.792066791335</v>
      </c>
      <c r="J113" s="280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-3232755733.3365173</v>
      </c>
      <c r="J114" s="280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-13521.266340731423</v>
      </c>
      <c r="J115" s="280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3496658.6661670199</v>
      </c>
      <c r="J116" s="280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26765.328207443497</v>
      </c>
      <c r="J117" s="280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1446357.1589022353</v>
      </c>
      <c r="J118" s="280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11941.454123320946</v>
      </c>
      <c r="J119" s="280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552463.82582030806</v>
      </c>
      <c r="J120" s="280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11041.967933208674</v>
      </c>
      <c r="J121" s="280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-671813242.66348267</v>
      </c>
      <c r="J122" s="280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-3387.2936604881475</v>
      </c>
      <c r="J123" s="280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607665.13693930302</v>
      </c>
      <c r="J124" s="280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102904851.25711353</v>
      </c>
      <c r="J125" s="280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6549.7809552261278</v>
      </c>
      <c r="J126" s="280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145167.04279665722</v>
      </c>
      <c r="J127" s="280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214452.12307411386</v>
      </c>
      <c r="J128" s="280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9057.1740528266855</v>
      </c>
      <c r="J129" s="280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-356363219.78991097</v>
      </c>
      <c r="J130" s="280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-8446.2711183972406</v>
      </c>
      <c r="J131" s="280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13760.490912690218</v>
      </c>
      <c r="J132" s="280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1411132.4071133996</v>
      </c>
      <c r="J133" s="280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2493.1471054722101</v>
      </c>
      <c r="J134" s="280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9387.6990807862003</v>
      </c>
      <c r="J135" s="280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17283.306216671408</v>
      </c>
      <c r="J136" s="280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1773.5843471733165</v>
      </c>
      <c r="J137" s="280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-69783381.090089008</v>
      </c>
      <c r="J138" s="280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-3115.3295129504022</v>
      </c>
      <c r="J139" s="280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2964.0515093122676</v>
      </c>
      <c r="J140" s="280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8327232.8365053385</v>
      </c>
      <c r="J141" s="280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2520696.8800802073</v>
      </c>
      <c r="J142" s="280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-177299653.72506946</v>
      </c>
      <c r="J143" s="280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2519532.6501988312</v>
      </c>
      <c r="J144" s="280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218711.10246240979</v>
      </c>
      <c r="J145" s="280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66204.993236055947</v>
      </c>
      <c r="J146" s="280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-3152972.1355900234</v>
      </c>
      <c r="J147" s="280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387856.66724271985</v>
      </c>
      <c r="J148" s="280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127435.24663930605</v>
      </c>
      <c r="J149" s="280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38575.31486423024</v>
      </c>
      <c r="J150" s="280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-1211291.6538597967</v>
      </c>
      <c r="J151" s="280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496044.45598752372</v>
      </c>
      <c r="J152" s="280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870749.37579411326</v>
      </c>
      <c r="J153" s="280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263580.38474364718</v>
      </c>
      <c r="J154" s="280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-18539599.629401777</v>
      </c>
      <c r="J155" s="280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393221.8587015518</v>
      </c>
      <c r="J156" s="280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22869.848806618455</v>
      </c>
      <c r="J157" s="280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6922.8227031228453</v>
      </c>
      <c r="J158" s="280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-329695.17880244815</v>
      </c>
      <c r="J159" s="280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60532.543442505412</v>
      </c>
      <c r="J160" s="280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13325.454402919344</v>
      </c>
      <c r="J161" s="280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4033.6846583463876</v>
      </c>
      <c r="J162" s="280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-126660.49721574405</v>
      </c>
      <c r="J163" s="280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77417.342841983467</v>
      </c>
      <c r="J164" s="280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238782.37503223581</v>
      </c>
      <c r="J165" s="280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-2160930.4342343225</v>
      </c>
      <c r="J166" s="280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24566.476784232447</v>
      </c>
      <c r="J167" s="280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2717.2718403377421</v>
      </c>
      <c r="J168" s="280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-19979.976647683226</v>
      </c>
      <c r="J169" s="280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1638.5316924063941</v>
      </c>
      <c r="J170" s="280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802.64916320151292</v>
      </c>
      <c r="J171" s="280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-4929.0116585198175</v>
      </c>
      <c r="J172" s="280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1062.3756788077692</v>
      </c>
      <c r="J173" s="280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21241.969663272303</v>
      </c>
      <c r="J174" s="280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-192235.37215529609</v>
      </c>
      <c r="J175" s="280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3834.0744114120007</v>
      </c>
      <c r="J176" s="280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241.72724637455406</v>
      </c>
      <c r="J177" s="280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-1777.4094832823403</v>
      </c>
      <c r="J178" s="280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255.72459939290545</v>
      </c>
      <c r="J179" s="280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71.403298391163489</v>
      </c>
      <c r="J180" s="280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-438.48259783017335</v>
      </c>
      <c r="J181" s="280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165.80429669254198</v>
      </c>
      <c r="J182" s="280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26833.324057007267</v>
      </c>
      <c r="J183" s="280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-22959417.088653084</v>
      </c>
      <c r="J184" s="280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4971.6854585923757</v>
      </c>
      <c r="J185" s="280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2387.0800996378143</v>
      </c>
      <c r="J186" s="280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-2042459.1271350924</v>
      </c>
      <c r="J187" s="280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775.92778833522641</v>
      </c>
      <c r="J188" s="280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2024635.254957163</v>
      </c>
      <c r="J189" s="280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-6670398.9564645123</v>
      </c>
      <c r="J190" s="280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101109.65690796172</v>
      </c>
      <c r="J191" s="280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74311.214987708983</v>
      </c>
      <c r="J192" s="280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-163218.02480849379</v>
      </c>
      <c r="J193" s="280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21751.106400017437</v>
      </c>
      <c r="J194" s="280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72574.62699914843</v>
      </c>
      <c r="J195" s="280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-102473.84736491642</v>
      </c>
      <c r="J196" s="280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46627.529754982352</v>
      </c>
      <c r="J197" s="280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180110.61603347247</v>
      </c>
      <c r="J198" s="280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-593395.60658953083</v>
      </c>
      <c r="J199" s="280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15780.119864248361</v>
      </c>
      <c r="J200" s="280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6610.6913217389683</v>
      </c>
      <c r="J201" s="280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-14519.800010420344</v>
      </c>
      <c r="J202" s="280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3394.6813456674618</v>
      </c>
      <c r="J203" s="280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6456.2052573230876</v>
      </c>
      <c r="J204" s="280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-9116.0260748327401</v>
      </c>
      <c r="J205" s="280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7277.1289212978236</v>
      </c>
      <c r="J206" s="280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10977496.633408947</v>
      </c>
      <c r="J207" s="280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-31987733.23110842</v>
      </c>
      <c r="J208" s="280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469227.92823354003</v>
      </c>
      <c r="J209" s="280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1210547.8725060404</v>
      </c>
      <c r="J210" s="280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-2465429.1681735362</v>
      </c>
      <c r="J211" s="280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303279.92109319306</v>
      </c>
      <c r="J212" s="280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1422541.4955528916</v>
      </c>
      <c r="J213" s="280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-2005740.1205592891</v>
      </c>
      <c r="J214" s="280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782271.01331188029</v>
      </c>
      <c r="J215" s="280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1336335.7173386849</v>
      </c>
      <c r="J216" s="280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-3893998.0453592101</v>
      </c>
      <c r="J217" s="280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73232.104406390645</v>
      </c>
      <c r="J218" s="280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147364.96066460814</v>
      </c>
      <c r="J219" s="280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-300126.81087707903</v>
      </c>
      <c r="J220" s="280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47332.704448070595</v>
      </c>
      <c r="J221" s="280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173171.81442973349</v>
      </c>
      <c r="J222" s="280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-244166.97652588805</v>
      </c>
      <c r="J223" s="280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122088.53964983103</v>
      </c>
      <c r="J224" s="280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261152.46068040878</v>
      </c>
      <c r="J225" s="280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71902.885248768187</v>
      </c>
      <c r="J226" s="280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143497.42839494569</v>
      </c>
      <c r="J228" s="280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9448.4072313431316</v>
      </c>
      <c r="J229" s="280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2601.4219401527612</v>
      </c>
      <c r="J230" s="280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30429.144897109905</v>
      </c>
      <c r="J232" s="280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3670.910054503971</v>
      </c>
      <c r="J233" s="280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1010.7085482551205</v>
      </c>
      <c r="J234" s="280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25949.888315623026</v>
      </c>
      <c r="J236" s="280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23232.002137985502</v>
      </c>
      <c r="J237" s="280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6396.4474218412861</v>
      </c>
      <c r="J238" s="280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22395.552408459735</v>
      </c>
      <c r="J240" s="280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840.52593809462883</v>
      </c>
      <c r="J241" s="280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231.42129282630628</v>
      </c>
      <c r="J242" s="280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4749.0572960807376</v>
      </c>
      <c r="J244" s="280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326.56246091801216</v>
      </c>
      <c r="J245" s="280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89.912165073100027</v>
      </c>
      <c r="J246" s="280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4049.9825694902988</v>
      </c>
      <c r="J248" s="280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2531835.1857061931</v>
      </c>
      <c r="J249" s="280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-3924018.9896024987</v>
      </c>
      <c r="J250" s="280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66089.036107890293</v>
      </c>
      <c r="J251" s="280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12717.640896460449</v>
      </c>
      <c r="J252" s="280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-12775.458973644028</v>
      </c>
      <c r="J253" s="280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1945.7260505796646</v>
      </c>
      <c r="J254" s="280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5438.8494240816599</v>
      </c>
      <c r="J255" s="280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-3345.0465355545793</v>
      </c>
      <c r="J256" s="280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1826.4709782539626</v>
      </c>
      <c r="J257" s="280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225230.88732958562</v>
      </c>
      <c r="J258" s="280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-349078.91473978292</v>
      </c>
      <c r="J259" s="280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10314.473843427966</v>
      </c>
      <c r="J260" s="280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1131.3554531591117</v>
      </c>
      <c r="J261" s="280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-1136.4989225686797</v>
      </c>
      <c r="J262" s="280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303.66822754711529</v>
      </c>
      <c r="J263" s="280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483.83752969142631</v>
      </c>
      <c r="J264" s="280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-297.5737929606068</v>
      </c>
      <c r="J265" s="280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285.0561642361676</v>
      </c>
      <c r="J266" s="280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38469.5604206551</v>
      </c>
      <c r="J267" s="280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-591756.15505640011</v>
      </c>
      <c r="J268" s="280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8308.6552922801311</v>
      </c>
      <c r="J269" s="280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1055.4891695522883</v>
      </c>
      <c r="J270" s="280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-13530.009307969169</v>
      </c>
      <c r="J271" s="280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1030.3773145057196</v>
      </c>
      <c r="J272" s="280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700.00679848931259</v>
      </c>
      <c r="J273" s="280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-7691.3005477176011</v>
      </c>
      <c r="J274" s="280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1565.8221249965761</v>
      </c>
      <c r="J275" s="280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3422.2343056293757</v>
      </c>
      <c r="J276" s="280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-52642.353909352598</v>
      </c>
      <c r="J277" s="280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1296.726548506148</v>
      </c>
      <c r="J278" s="280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93.895828435894316</v>
      </c>
      <c r="J279" s="280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-1203.6233713852341</v>
      </c>
      <c r="J280" s="280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160.81033232170194</v>
      </c>
      <c r="J281" s="280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62.272281091043467</v>
      </c>
      <c r="J282" s="280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-684.21454005418434</v>
      </c>
      <c r="J283" s="280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244.37686343877201</v>
      </c>
      <c r="J284" s="280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1834479.4098559336</v>
      </c>
      <c r="J285" s="280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-8160261.0331966113</v>
      </c>
      <c r="J286" s="280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130584.91177752649</v>
      </c>
      <c r="J287" s="280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57444.082827082631</v>
      </c>
      <c r="J288" s="280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-187336.38658197131</v>
      </c>
      <c r="J289" s="280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23966.60990502391</v>
      </c>
      <c r="J290" s="280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37720.147934227949</v>
      </c>
      <c r="J291" s="280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-91029.455811645093</v>
      </c>
      <c r="J292" s="280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34543.417323586204</v>
      </c>
      <c r="J293" s="280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163194.4399866059</v>
      </c>
      <c r="J294" s="280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-725933.04798205709</v>
      </c>
      <c r="J295" s="280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20380.304150249798</v>
      </c>
      <c r="J296" s="280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5110.1990445595475</v>
      </c>
      <c r="J297" s="280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-16665.358320789241</v>
      </c>
      <c r="J298" s="280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3740.4535689921718</v>
      </c>
      <c r="J299" s="280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3355.5669173859433</v>
      </c>
      <c r="J300" s="280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-8097.9382944579065</v>
      </c>
      <c r="J301" s="280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5391.1691776695243</v>
      </c>
      <c r="J302" s="280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7047151.4475626573</v>
      </c>
      <c r="J303" s="280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-23630951.446640048</v>
      </c>
      <c r="J304" s="280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335809.75751592423</v>
      </c>
      <c r="J305" s="280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263018.19279247633</v>
      </c>
      <c r="J306" s="280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-597166.60922495753</v>
      </c>
      <c r="J307" s="280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73459.276163024173</v>
      </c>
      <c r="J308" s="280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101980.54241912819</v>
      </c>
      <c r="J309" s="280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-152664.09314587104</v>
      </c>
      <c r="J310" s="280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62518.532833990423</v>
      </c>
      <c r="J311" s="280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912870.889825891</v>
      </c>
      <c r="J312" s="280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-3061096.0804578238</v>
      </c>
      <c r="J313" s="280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52409.615334855233</v>
      </c>
      <c r="J314" s="280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34070.738153060083</v>
      </c>
      <c r="J315" s="280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-77355.512790354318</v>
      </c>
      <c r="J316" s="280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11464.742522552908</v>
      </c>
      <c r="J317" s="280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13210.311882154119</v>
      </c>
      <c r="J318" s="280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-19775.73599652584</v>
      </c>
      <c r="J319" s="280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9757.2276677326081</v>
      </c>
      <c r="J320" s="280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636884.42782686418</v>
      </c>
      <c r="J321" s="280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315471.67087319482</v>
      </c>
      <c r="J322" s="280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-23629319.638250768</v>
      </c>
      <c r="J323" s="280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307004.86268002487</v>
      </c>
      <c r="J324" s="280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12897.628648138445</v>
      </c>
      <c r="J325" s="280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6388.6574740312617</v>
      </c>
      <c r="J326" s="280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-330406.94149636658</v>
      </c>
      <c r="J327" s="280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36439.771209003746</v>
      </c>
      <c r="J328" s="280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6115.4142949364787</v>
      </c>
      <c r="J329" s="280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3029.1837598985721</v>
      </c>
      <c r="J330" s="280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-106499.66138024796</v>
      </c>
      <c r="J331" s="280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37924.709418127022</v>
      </c>
      <c r="J332" s="280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54668.981232537204</v>
      </c>
      <c r="J333" s="280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27079.504696340715</v>
      </c>
      <c r="J334" s="280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-2028297.0903353989</v>
      </c>
      <c r="J335" s="280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47914.053713067478</v>
      </c>
      <c r="J336" s="280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1107.1085862708433</v>
      </c>
      <c r="J337" s="280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548.39054040094936</v>
      </c>
      <c r="J338" s="280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-28361.520700699672</v>
      </c>
      <c r="J339" s="280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5687.1319227924914</v>
      </c>
      <c r="J340" s="280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524.93585132836245</v>
      </c>
      <c r="J341" s="280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260.01953083522426</v>
      </c>
      <c r="J342" s="280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-9141.73393928718</v>
      </c>
      <c r="J343" s="280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5918.8852849099985</v>
      </c>
      <c r="J344" s="280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1292293.5165717863</v>
      </c>
      <c r="J345" s="280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199104.36392636053</v>
      </c>
      <c r="J346" s="280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-12654938.385150034</v>
      </c>
      <c r="J347" s="280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191823.08084794122</v>
      </c>
      <c r="J348" s="280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80551.279211464556</v>
      </c>
      <c r="J349" s="280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12410.579334483886</v>
      </c>
      <c r="J350" s="280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-591606.0064107785</v>
      </c>
      <c r="J351" s="280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70079.869929554174</v>
      </c>
      <c r="J352" s="280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69042.756012718266</v>
      </c>
      <c r="J353" s="280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10637.45491512071</v>
      </c>
      <c r="J354" s="280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-386348.24146927526</v>
      </c>
      <c r="J355" s="280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131846.7925338769</v>
      </c>
      <c r="J356" s="280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114961.8336418485</v>
      </c>
      <c r="J357" s="280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17712.23214350687</v>
      </c>
      <c r="J358" s="280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-1125777.4667483179</v>
      </c>
      <c r="J359" s="280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29937.706259505281</v>
      </c>
      <c r="J360" s="280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7165.8045495054303</v>
      </c>
      <c r="J361" s="280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1104.0393985994624</v>
      </c>
      <c r="J362" s="280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-52628.996755270993</v>
      </c>
      <c r="J363" s="280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10937.320740450652</v>
      </c>
      <c r="J364" s="280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6142.011647605399</v>
      </c>
      <c r="J365" s="280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946.30307019484246</v>
      </c>
      <c r="J366" s="280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-34369.360902960383</v>
      </c>
      <c r="J367" s="280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20577.245077541484</v>
      </c>
      <c r="J368" s="280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832681.84288694861</v>
      </c>
      <c r="J369" s="280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-1708861.990999335</v>
      </c>
      <c r="J370" s="280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30537.276277430748</v>
      </c>
      <c r="J371" s="280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26748.811950428641</v>
      </c>
      <c r="J372" s="280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-41587.083256263431</v>
      </c>
      <c r="J373" s="280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4433.887713134528</v>
      </c>
      <c r="J374" s="280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17533.026612413661</v>
      </c>
      <c r="J375" s="280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-21028.416779280778</v>
      </c>
      <c r="J376" s="280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6659.3945341684866</v>
      </c>
      <c r="J377" s="280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74074.991688035487</v>
      </c>
      <c r="J378" s="280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-152019.57249410267</v>
      </c>
      <c r="J379" s="280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4765.9332918533546</v>
      </c>
      <c r="J380" s="280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2379.5619417173225</v>
      </c>
      <c r="J381" s="280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-3699.5676954560363</v>
      </c>
      <c r="J382" s="280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691.99403615394374</v>
      </c>
      <c r="J383" s="280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1559.7299396823485</v>
      </c>
      <c r="J384" s="280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-1870.678232561452</v>
      </c>
      <c r="J385" s="280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1039.3274706505731</v>
      </c>
      <c r="J386" s="280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156643.47190119475</v>
      </c>
      <c r="J387" s="280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-718923.39715846837</v>
      </c>
      <c r="J388" s="280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11776.530603732615</v>
      </c>
      <c r="J389" s="280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21901.094573449609</v>
      </c>
      <c r="J390" s="280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-83763.514693230798</v>
      </c>
      <c r="J391" s="280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7442.1749400467033</v>
      </c>
      <c r="J392" s="280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20669.578921354339</v>
      </c>
      <c r="J393" s="280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-67760.080152627503</v>
      </c>
      <c r="J394" s="280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16093.975790220891</v>
      </c>
      <c r="J395" s="280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13934.9308240427</v>
      </c>
      <c r="J396" s="280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-63955.09296109149</v>
      </c>
      <c r="J397" s="280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1837.9556433571138</v>
      </c>
      <c r="J398" s="280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1948.3112455802861</v>
      </c>
      <c r="J399" s="280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-7451.5635325365429</v>
      </c>
      <c r="J400" s="280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1161.4955108743411</v>
      </c>
      <c r="J401" s="280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1838.7561826568972</v>
      </c>
      <c r="J402" s="280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-6027.9053962366306</v>
      </c>
      <c r="J403" s="280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2511.7765684159772</v>
      </c>
      <c r="J404" s="280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2149257.1655585216</v>
      </c>
      <c r="J405" s="280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-7269412.8801644929</v>
      </c>
      <c r="J406" s="280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285788.87906931207</v>
      </c>
      <c r="J407" s="280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350840.45448944706</v>
      </c>
      <c r="J408" s="280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-988870.38725834386</v>
      </c>
      <c r="J409" s="280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210860.67676010903</v>
      </c>
      <c r="J410" s="280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429568.92499191454</v>
      </c>
      <c r="J411" s="280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-1037805.0367140775</v>
      </c>
      <c r="J412" s="280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591584.03938923345</v>
      </c>
      <c r="J413" s="280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335433.19924901793</v>
      </c>
      <c r="J414" s="280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-1134532.6460372331</v>
      </c>
      <c r="J415" s="280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44602.888640875302</v>
      </c>
      <c r="J416" s="280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>
        <f>'Resultater - Vestdanmark'!H417+'Resultater - Østdanmark'!H417</f>
        <v>46378.13126518044</v>
      </c>
      <c r="I417" s="279">
        <f>'Resultater - Vestdanmark'!I417+'Resultater - Østdanmark'!I417</f>
        <v>54755.446654422383</v>
      </c>
      <c r="J417" s="280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>
        <f>'Resultater - Vestdanmark'!H418+'Resultater - Østdanmark'!H418</f>
        <v>-140132.13459384954</v>
      </c>
      <c r="I418" s="279">
        <f>'Resultater - Vestdanmark'!I418+'Resultater - Østdanmark'!I418</f>
        <v>-154332.37257789183</v>
      </c>
      <c r="J418" s="280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29880.919802059198</v>
      </c>
      <c r="I419" s="279">
        <f>'Resultater - Vestdanmark'!I419+'Resultater - Østdanmark'!I419</f>
        <v>32908.891748687536</v>
      </c>
      <c r="J419" s="280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58444.006172560563</v>
      </c>
      <c r="I420" s="279">
        <f>'Resultater - Vestdanmark'!I420+'Resultater - Østdanmark'!I420</f>
        <v>67042.548987177404</v>
      </c>
      <c r="J420" s="280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-151362.28678276329</v>
      </c>
      <c r="I421" s="279">
        <f>'Resultater - Vestdanmark'!I421+'Resultater - Østdanmark'!I421</f>
        <v>-161969.57220393119</v>
      </c>
      <c r="J421" s="280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86281.632732920101</v>
      </c>
      <c r="I422" s="279">
        <f>'Resultater - Vestdanmark'!I422+'Resultater - Østdanmark'!I422</f>
        <v>92328.144875776328</v>
      </c>
      <c r="J422" s="280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827693.20492220437</v>
      </c>
      <c r="I423" s="279">
        <f>'Resultater - Vestdanmark'!I423+'Resultater - Østdanmark'!I423</f>
        <v>783291.25515859458</v>
      </c>
      <c r="J423" s="280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896667.6386657214</v>
      </c>
      <c r="I424" s="279">
        <f>'Resultater - Vestdanmark'!I424+'Resultater - Østdanmark'!I424</f>
        <v>848565.52642181097</v>
      </c>
      <c r="J424" s="280">
        <f>'Resultater - Vestdanmark'!J424+'Resultater - Østdanmark'!J424</f>
        <v>772281.29620827944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-605900.32409827493</v>
      </c>
      <c r="I425" s="279">
        <f>'Resultater - Vestdanmark'!I425+'Resultater - Østdanmark'!I425</f>
        <v>-573396.54662085196</v>
      </c>
      <c r="J425" s="280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3383628.2</v>
      </c>
      <c r="I426" s="279">
        <f>'Resultater - Vestdanmark'!I426+'Resultater - Østdanmark'!I426</f>
        <v>3349973.4189923876</v>
      </c>
      <c r="J426" s="280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131725</v>
      </c>
      <c r="I427" s="279">
        <f>'Resultater - Vestdanmark'!I427+'Resultater - Østdanmark'!I427</f>
        <v>130414.81585263187</v>
      </c>
      <c r="J427" s="280">
        <f>'Resultater - Vestdanmark'!J427+'Resultater - Østdanmark'!J427</f>
        <v>127992.32571203879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17308.665000000001</v>
      </c>
      <c r="I428" s="279">
        <f>'Resultater - Vestdanmark'!I428+'Resultater - Østdanmark'!I428</f>
        <v>17136.506803035827</v>
      </c>
      <c r="J428" s="280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1753646.8000000003</v>
      </c>
      <c r="I429" s="279">
        <f>'Resultater - Vestdanmark'!I429+'Resultater - Østdanmark'!I429</f>
        <v>1736204.3992602557</v>
      </c>
      <c r="J429" s="280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1601127.6966659406</v>
      </c>
      <c r="I430" s="279">
        <f>'Resultater - Vestdanmark'!I430+'Resultater - Østdanmark'!I430</f>
        <v>1577683.1378100975</v>
      </c>
      <c r="J430" s="280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22728.326432774025</v>
      </c>
      <c r="I431" s="279">
        <f>'Resultater - Vestdanmark'!I431+'Resultater - Østdanmark'!I431</f>
        <v>30225.931677220276</v>
      </c>
      <c r="J431" s="280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142794.72651993899</v>
      </c>
      <c r="I432" s="279">
        <f>'Resultater - Vestdanmark'!I432+'Resultater - Østdanmark'!I432</f>
        <v>140703.85058470169</v>
      </c>
      <c r="J432" s="280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140895.61996077577</v>
      </c>
      <c r="I433" s="279">
        <f>'Resultater - Vestdanmark'!I433+'Resultater - Østdanmark'!I433</f>
        <v>138832.55174855303</v>
      </c>
      <c r="J433" s="280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115671.91919191919</v>
      </c>
      <c r="I434" s="279">
        <f>'Resultater - Vestdanmark'!I434+'Resultater - Østdanmark'!I434</f>
        <v>113713.9338619913</v>
      </c>
      <c r="J434" s="280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50006.545454545456</v>
      </c>
      <c r="I435" s="279">
        <f>'Resultater - Vestdanmark'!I435+'Resultater - Østdanmark'!I435</f>
        <v>55152.179429823183</v>
      </c>
      <c r="J435" s="280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7405.2525252525256</v>
      </c>
      <c r="I436" s="279">
        <f>'Resultater - Vestdanmark'!I436+'Resultater - Østdanmark'!I436</f>
        <v>7279.9033833851809</v>
      </c>
      <c r="J436" s="280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>
        <f>'Resultater - Vestdanmark'!H437+'Resultater - Østdanmark'!H437</f>
        <v>76114.747474747448</v>
      </c>
      <c r="I437" s="279">
        <f>'Resultater - Vestdanmark'!I437+'Resultater - Østdanmark'!I437</f>
        <v>74826.348700110961</v>
      </c>
      <c r="J437" s="280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201545.30567673693</v>
      </c>
      <c r="I438" s="279">
        <f>'Resultater - Vestdanmark'!I438+'Resultater - Østdanmark'!I438</f>
        <v>196872.93522310784</v>
      </c>
      <c r="J438" s="280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>
        <f>'Resultater - Vestdanmark'!H439+'Resultater - Østdanmark'!H439</f>
        <v>550.81037157810442</v>
      </c>
      <c r="I439" s="282">
        <f>'Resultater - Vestdanmark'!I439+'Resultater - Østdanmark'!I439</f>
        <v>726.16257554479</v>
      </c>
      <c r="J439" s="283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>
        <f>'Resultater - Vestdanmark'!H440+'Resultater - Østdanmark'!H440</f>
        <v>5940049093.1121235</v>
      </c>
      <c r="I440" s="276">
        <f>'Resultater - Vestdanmark'!I440+'Resultater - Østdanmark'!I440</f>
        <v>5940049093.1121225</v>
      </c>
      <c r="J440" s="277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164945487.85478973</v>
      </c>
      <c r="I441" s="279">
        <f>'Resultater - Vestdanmark'!I441+'Resultater - Østdanmark'!I441</f>
        <v>164945487.85478973</v>
      </c>
      <c r="J441" s="280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78449683.248009756</v>
      </c>
      <c r="I443" s="279">
        <f>'Resultater - Vestdanmark'!I443+'Resultater - Østdanmark'!I443</f>
        <v>78449683.248009741</v>
      </c>
      <c r="J443" s="280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143824419.28801787</v>
      </c>
      <c r="I444" s="279">
        <f>'Resultater - Vestdanmark'!I444+'Resultater - Østdanmark'!I444</f>
        <v>143824419.28801787</v>
      </c>
      <c r="J444" s="280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1682645129.1528244</v>
      </c>
      <c r="I445" s="279">
        <f>'Resultater - Vestdanmark'!I445+'Resultater - Østdanmark'!I445</f>
        <v>1682645129.1528244</v>
      </c>
      <c r="J445" s="280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242389405.93295321</v>
      </c>
      <c r="I446" s="279">
        <f>'Resultater - Vestdanmark'!I446+'Resultater - Østdanmark'!I446</f>
        <v>242389405.93295318</v>
      </c>
      <c r="J446" s="280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2285098465.8907456</v>
      </c>
      <c r="I449" s="279">
        <f>'Resultater - Vestdanmark'!I449+'Resultater - Østdanmark'!I449</f>
        <v>2285098465.8907452</v>
      </c>
      <c r="J449" s="280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163939722.68494347</v>
      </c>
      <c r="I450" s="279">
        <f>'Resultater - Vestdanmark'!I450+'Resultater - Østdanmark'!I450</f>
        <v>163939722.68494344</v>
      </c>
      <c r="J450" s="280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>
        <f>'Resultater - Vestdanmark'!H452+'Resultater - Østdanmark'!H452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>
        <f>'Resultater - Vestdanmark'!H453+'Resultater - Østdanmark'!H453</f>
        <v>121697585.55139975</v>
      </c>
      <c r="I453" s="279">
        <f>'Resultater - Vestdanmark'!I453+'Resultater - Østdanmark'!I453</f>
        <v>121697585.55139977</v>
      </c>
      <c r="J453" s="280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>
        <f>'Resultater - Vestdanmark'!H454+'Resultater - Østdanmark'!H454</f>
        <v>4029095270.4041944</v>
      </c>
      <c r="I454" s="279">
        <f>'Resultater - Vestdanmark'!I454+'Resultater - Østdanmark'!I454</f>
        <v>4029095270.4041934</v>
      </c>
      <c r="J454" s="280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>
        <f>'Resultater - Vestdanmark'!H455+'Resultater - Østdanmark'!H455</f>
        <v>12195000.399999999</v>
      </c>
      <c r="I455" s="279">
        <f>'Resultater - Vestdanmark'!I455+'Resultater - Østdanmark'!I455</f>
        <v>12195000.399999999</v>
      </c>
      <c r="J455" s="280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>
        <f>'Resultater - Vestdanmark'!H456+'Resultater - Østdanmark'!H456</f>
        <v>361184.39999999997</v>
      </c>
      <c r="I456" s="279">
        <f>'Resultater - Vestdanmark'!I456+'Resultater - Østdanmark'!I456</f>
        <v>361184.40000000008</v>
      </c>
      <c r="J456" s="280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>
        <f>'Resultater - Vestdanmark'!H457+'Resultater - Østdanmark'!H457</f>
        <v>4390946.2499999991</v>
      </c>
      <c r="I457" s="279">
        <f>'Resultater - Vestdanmark'!I457+'Resultater - Østdanmark'!I457</f>
        <v>4390946.2500000009</v>
      </c>
      <c r="J457" s="280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>
        <f>'Resultater - Vestdanmark'!H458+'Resultater - Østdanmark'!H458</f>
        <v>34978432</v>
      </c>
      <c r="I458" s="279">
        <f>'Resultater - Vestdanmark'!I458+'Resultater - Østdanmark'!I458</f>
        <v>109768085.96855611</v>
      </c>
      <c r="J458" s="280">
        <f>'Resultater - Vestdanmark'!J458+'Resultater - Østdanmark'!J458</f>
        <v>105089391.37061904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>
        <f>'Resultater - Vestdanmark'!H459+'Resultater - Østdanmark'!H459</f>
        <v>-37099.291058504961</v>
      </c>
      <c r="I459" s="285">
        <f>'Resultater - Vestdanmark'!I459+'Resultater - Østdanmark'!I459</f>
        <v>-116423.69132734301</v>
      </c>
      <c r="J459" s="286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>
        <f>'Resultater - Vestdanmark'!H460+'Resultater - Østdanmark'!H460</f>
        <v>61384486.300000004</v>
      </c>
      <c r="I460" s="279">
        <f>'Resultater - Vestdanmark'!I460+'Resultater - Østdanmark'!I460</f>
        <v>149019759.53296533</v>
      </c>
      <c r="J460" s="280">
        <f>'Resultater - Vestdanmark'!J460+'Resultater - Østdanmark'!J460</f>
        <v>146172272.13586926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>
        <f>'Resultater - Vestdanmark'!H461+'Resultater - Østdanmark'!H461</f>
        <v>-128107.91983655478</v>
      </c>
      <c r="I461" s="285">
        <f>'Resultater - Vestdanmark'!I461+'Resultater - Østdanmark'!I461</f>
        <v>-311000.58922072942</v>
      </c>
      <c r="J461" s="286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>
        <f>'Resultater - Vestdanmark'!H462+'Resultater - Østdanmark'!H462</f>
        <v>58183.649999999994</v>
      </c>
      <c r="I462" s="279">
        <f>'Resultater - Vestdanmark'!I462+'Resultater - Østdanmark'!I462</f>
        <v>59231.178797574103</v>
      </c>
      <c r="J462" s="280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>
        <f>'Resultater - Vestdanmark'!H463+'Resultater - Østdanmark'!H463</f>
        <v>45425220.000000007</v>
      </c>
      <c r="I463" s="279">
        <f>'Resultater - Vestdanmark'!I463+'Resultater - Østdanmark'!I463</f>
        <v>90329427.84153083</v>
      </c>
      <c r="J463" s="280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>
        <f>'Resultater - Vestdanmark'!H464+'Resultater - Østdanmark'!H464</f>
        <v>33002599.999999996</v>
      </c>
      <c r="I464" s="279">
        <f>'Resultater - Vestdanmark'!I464+'Resultater - Østdanmark'!I464</f>
        <v>33002600</v>
      </c>
      <c r="J464" s="280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>
        <f>'Resultater - Vestdanmark'!H465+'Resultater - Østdanmark'!H465</f>
        <v>2165562</v>
      </c>
      <c r="I465" s="279">
        <f>'Resultater - Vestdanmark'!I465+'Resultater - Østdanmark'!I465</f>
        <v>2165561.9999999995</v>
      </c>
      <c r="J465" s="280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>
        <f ca="1">'Resultater - Vestdanmark'!H466+'Resultater - Østdanmark'!H466</f>
        <v>69194816.600000009</v>
      </c>
      <c r="I466" s="279">
        <f ca="1">'Resultater - Vestdanmark'!I466+'Resultater - Østdanmark'!I466</f>
        <v>34543125.5</v>
      </c>
      <c r="J466" s="280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>
        <f>'Resultater - Vestdanmark'!H467+'Resultater - Østdanmark'!H467</f>
        <v>102149122.13</v>
      </c>
      <c r="I467" s="279">
        <f>'Resultater - Vestdanmark'!I467+'Resultater - Østdanmark'!I467</f>
        <v>74480686.959999979</v>
      </c>
      <c r="J467" s="280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>
        <f>'Resultater - Vestdanmark'!H468+'Resultater - Østdanmark'!H468</f>
        <v>0</v>
      </c>
      <c r="I468" s="279">
        <f>'Resultater - Vestdanmark'!I468+'Resultater - Østdanmark'!I468</f>
        <v>0</v>
      </c>
      <c r="J468" s="280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>
        <f>'Resultater - Vestdanmark'!H469+'Resultater - Østdanmark'!H469</f>
        <v>0</v>
      </c>
      <c r="I469" s="279">
        <f>'Resultater - Vestdanmark'!I469+'Resultater - Østdanmark'!I469</f>
        <v>0</v>
      </c>
      <c r="J469" s="280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>
        <f>'Resultater - Vestdanmark'!H470+'Resultater - Østdanmark'!H470</f>
        <v>3689.3999999999996</v>
      </c>
      <c r="I470" s="279">
        <f>'Resultater - Vestdanmark'!I470+'Resultater - Østdanmark'!I470</f>
        <v>3689.3999999999996</v>
      </c>
      <c r="J470" s="280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>
        <f>'Resultater - Vestdanmark'!H471+'Resultater - Østdanmark'!H471</f>
        <v>0</v>
      </c>
      <c r="I471" s="279">
        <f>'Resultater - Vestdanmark'!I471+'Resultater - Østdanmark'!I471</f>
        <v>0</v>
      </c>
      <c r="J471" s="280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>
        <f>'Resultater - Vestdanmark'!H473+'Resultater - Østdanmark'!H473</f>
        <v>37096792.599999994</v>
      </c>
      <c r="I473" s="279">
        <f>'Resultater - Vestdanmark'!I473+'Resultater - Østdanmark'!I473</f>
        <v>38577084.232939482</v>
      </c>
      <c r="J473" s="280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>
        <f ca="1">'Resultater - Vestdanmark'!H474+'Resultater - Østdanmark'!H474</f>
        <v>12034020.807749998</v>
      </c>
      <c r="I474" s="285">
        <f ca="1">'Resultater - Vestdanmark'!I474+'Resultater - Østdanmark'!I474</f>
        <v>23679614.841002572</v>
      </c>
      <c r="J474" s="286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>
        <f>'Resultater - Vestdanmark'!H475+'Resultater - Østdanmark'!H475</f>
        <v>78133292.533333316</v>
      </c>
      <c r="I475" s="285">
        <f>'Resultater - Vestdanmark'!I475+'Resultater - Østdanmark'!I475</f>
        <v>42992500.337684467</v>
      </c>
      <c r="J475" s="286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>
        <f>'Resultater - Vestdanmark'!H476+'Resultater - Østdanmark'!H476</f>
        <v>77571922.666666672</v>
      </c>
      <c r="I476" s="285">
        <f>'Resultater - Vestdanmark'!I476+'Resultater - Østdanmark'!I476</f>
        <v>26700068.897283822</v>
      </c>
      <c r="J476" s="286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>
        <f>'Resultater - Vestdanmark'!H477+'Resultater - Østdanmark'!H477</f>
        <v>31090.5</v>
      </c>
      <c r="I477" s="285">
        <f>'Resultater - Vestdanmark'!I477+'Resultater - Østdanmark'!I477</f>
        <v>31650.248212444181</v>
      </c>
      <c r="J477" s="286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>
        <f>'Resultater - Vestdanmark'!H478+'Resultater - Østdanmark'!H478</f>
        <v>11532709.900000002</v>
      </c>
      <c r="I478" s="285">
        <f>'Resultater - Vestdanmark'!I478+'Resultater - Østdanmark'!I478</f>
        <v>7979099.4593352228</v>
      </c>
      <c r="J478" s="286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>
        <f ca="1">'Resultater - Vestdanmark'!H479+'Resultater - Østdanmark'!H479</f>
        <v>61624442.148559391</v>
      </c>
      <c r="I479" s="285">
        <f ca="1">'Resultater - Vestdanmark'!I479+'Resultater - Østdanmark'!I479</f>
        <v>145307809.82430008</v>
      </c>
      <c r="J479" s="286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>
        <f ca="1">'Resultater - Vestdanmark'!H480+'Resultater - Østdanmark'!H480</f>
        <v>151170414.18881321</v>
      </c>
      <c r="I480" s="285">
        <f ca="1">'Resultater - Vestdanmark'!I480+'Resultater - Østdanmark'!I480</f>
        <v>149769287.209194</v>
      </c>
      <c r="J480" s="286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>
        <f>'Resultater - Vestdanmark'!H481+'Resultater - Østdanmark'!H481</f>
        <v>19.573590488557194</v>
      </c>
      <c r="I481" s="289">
        <f>'Resultater - Vestdanmark'!I481+'Resultater - Østdanmark'!I481</f>
        <v>18.63064359808439</v>
      </c>
      <c r="J481" s="290">
        <f>'Resultater - Vestdanmark'!J481+'Resultater - Østdanmark'!J481</f>
        <v>17.579309207559337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>
        <f>'Resultater - Vestdanmark'!H482+'Resultater - Østdanmark'!H482</f>
        <v>3.951047127829578</v>
      </c>
      <c r="I482" s="289">
        <f>'Resultater - Vestdanmark'!I482+'Resultater - Østdanmark'!I482</f>
        <v>7.9766231601288453</v>
      </c>
      <c r="J482" s="290">
        <f>'Resultater - Vestdanmark'!J482+'Resultater - Østdanmark'!J482</f>
        <v>7.7078751185296177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>
        <f>'Resultater - Vestdanmark'!H483+'Resultater - Østdanmark'!H483</f>
        <v>3.8599959280679998</v>
      </c>
      <c r="I483" s="289">
        <f>'Resultater - Vestdanmark'!I483+'Resultater - Østdanmark'!I483</f>
        <v>3.9916250431283249</v>
      </c>
      <c r="J483" s="290">
        <f>'Resultater - Vestdanmark'!J483+'Resultater - Østdanmark'!J483</f>
        <v>3.8685108167589539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>
        <f>'Resultater - Vestdanmark'!H484+'Resultater - Østdanmark'!H484</f>
        <v>43.629098996273854</v>
      </c>
      <c r="I484" s="289">
        <f>'Resultater - Vestdanmark'!I484+'Resultater - Østdanmark'!I484</f>
        <v>41.288597648257841</v>
      </c>
      <c r="J484" s="290">
        <f>'Resultater - Vestdanmark'!J484+'Resultater - Østdanmark'!J484</f>
        <v>37.485489190876464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>
        <f>'Resultater - Vestdanmark'!H485+'Resultater - Østdanmark'!H485</f>
        <v>17.543930524502301</v>
      </c>
      <c r="I485" s="289">
        <f>'Resultater - Vestdanmark'!I485+'Resultater - Østdanmark'!I485</f>
        <v>17.543930524502301</v>
      </c>
      <c r="J485" s="290">
        <f>'Resultater - Vestdanmark'!J485+'Resultater - Østdanmark'!J485</f>
        <v>17.543930524502301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>
        <f ca="1">'Resultater - Vestdanmark'!H486+'Resultater - Østdanmark'!H486</f>
        <v>0</v>
      </c>
      <c r="I486" s="289">
        <f ca="1">'Resultater - Vestdanmark'!I486+'Resultater - Østdanmark'!I486</f>
        <v>0</v>
      </c>
      <c r="J486" s="290">
        <f ca="1">'Resultater - Vestdanmark'!J486+'Resultater - Østdanmark'!J486</f>
        <v>0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>
        <f>'Resultater - Vestdanmark'!H487+'Resultater - Østdanmark'!H487</f>
        <v>0</v>
      </c>
      <c r="I487" s="289">
        <f>'Resultater - Vestdanmark'!I487+'Resultater - Østdanmark'!I487</f>
        <v>0</v>
      </c>
      <c r="J487" s="290">
        <f>'Resultater - Vestdanmark'!J487+'Resultater - Østdanmark'!J487</f>
        <v>0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>
        <f>'Resultater - Vestdanmark'!H488+'Resultater - Østdanmark'!H488</f>
        <v>0</v>
      </c>
      <c r="I488" s="289">
        <f>'Resultater - Vestdanmark'!I488+'Resultater - Østdanmark'!I488</f>
        <v>0</v>
      </c>
      <c r="J488" s="290">
        <f>'Resultater - Vestdanmark'!J488+'Resultater - Østdanmark'!J488</f>
        <v>0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>
        <f ca="1">'Resultater - Vestdanmark'!H489+'Resultater - Østdanmark'!H489</f>
        <v>16.609927730843868</v>
      </c>
      <c r="I489" s="292">
        <f ca="1">'Resultater - Vestdanmark'!I489+'Resultater - Østdanmark'!I489</f>
        <v>21.85951762890226</v>
      </c>
      <c r="J489" s="293">
        <f ca="1">'Resultater - Vestdanmark'!J489+'Resultater - Østdanmark'!J489</f>
        <v>21.811380730995147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>
        <f>'Resultater - Vestdanmark'!H490+'Resultater - Østdanmark'!H490</f>
        <v>0</v>
      </c>
      <c r="I490" s="295">
        <f>'Resultater - Vestdanmark'!I490+'Resultater - Østdanmark'!I490</f>
        <v>0</v>
      </c>
      <c r="J490" s="296">
        <f>'Resultater - Vestdanmark'!J490+'Resultater - Østdanmark'!J490</f>
        <v>0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>
        <f>'Resultater - Vestdanmark'!H491+'Resultater - Østdanmark'!H491</f>
        <v>0</v>
      </c>
      <c r="I491" s="295">
        <f>'Resultater - Vestdanmark'!I491+'Resultater - Østdanmark'!I491</f>
        <v>0</v>
      </c>
      <c r="J491" s="296">
        <f>'Resultater - Vestdanmark'!J491+'Resultater - Østdanmark'!J491</f>
        <v>0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>
        <f>'Resultater - Vestdanmark'!H492+'Resultater - Østdanmark'!H492</f>
        <v>0</v>
      </c>
      <c r="I492" s="295">
        <f>'Resultater - Vestdanmark'!I492+'Resultater - Østdanmark'!I492</f>
        <v>0</v>
      </c>
      <c r="J492" s="296">
        <f>'Resultater - Vestdanmark'!J492+'Resultater - Østdanmark'!J492</f>
        <v>0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>
        <f>'Resultater - Vestdanmark'!H493+'Resultater - Østdanmark'!H493</f>
        <v>339203.90863921517</v>
      </c>
      <c r="I493" s="295">
        <f>'Resultater - Vestdanmark'!I493+'Resultater - Østdanmark'!I493</f>
        <v>356099.24822003779</v>
      </c>
      <c r="J493" s="296">
        <f>'Resultater - Vestdanmark'!J493+'Resultater - Østdanmark'!J493</f>
        <v>344101.56779150077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>
        <f>'Resultater - Vestdanmark'!H494+'Resultater - Østdanmark'!H494</f>
        <v>217090.50152909773</v>
      </c>
      <c r="I494" s="295">
        <f>'Resultater - Vestdanmark'!I494+'Resultater - Østdanmark'!I494</f>
        <v>227903.51886082417</v>
      </c>
      <c r="J494" s="296">
        <f>'Resultater - Vestdanmark'!J494+'Resultater - Østdanmark'!J494</f>
        <v>220225.00338656051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>
        <f>'Resultater - Vestdanmark'!H495+'Resultater - Østdanmark'!H495</f>
        <v>0</v>
      </c>
      <c r="I495" s="295">
        <f>'Resultater - Vestdanmark'!I495+'Resultater - Østdanmark'!I495</f>
        <v>0</v>
      </c>
      <c r="J495" s="296">
        <f>'Resultater - Vestdanmark'!J495+'Resultater - Østdanmark'!J495</f>
        <v>0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>
        <f>'Resultater - Vestdanmark'!H496+'Resultater - Østdanmark'!H496</f>
        <v>0</v>
      </c>
      <c r="I496" s="295">
        <f>'Resultater - Vestdanmark'!I496+'Resultater - Østdanmark'!I496</f>
        <v>0</v>
      </c>
      <c r="J496" s="296">
        <f>'Resultater - Vestdanmark'!J496+'Resultater - Østdanmark'!J496</f>
        <v>0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>
        <f>'Resultater - Vestdanmark'!H497+'Resultater - Østdanmark'!H497</f>
        <v>0</v>
      </c>
      <c r="I497" s="298">
        <f>'Resultater - Vestdanmark'!I497+'Resultater - Østdanmark'!I497</f>
        <v>0</v>
      </c>
      <c r="J497" s="299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1" t="s">
        <v>253</v>
      </c>
      <c r="B1" s="361"/>
      <c r="C1" s="361"/>
      <c r="F1" s="362" t="s">
        <v>255</v>
      </c>
      <c r="G1" s="362"/>
      <c r="H1" s="362"/>
      <c r="I1" s="362"/>
      <c r="J1" s="362"/>
      <c r="K1" s="362"/>
      <c r="L1" s="362"/>
      <c r="M1" s="363"/>
      <c r="N1" s="364" t="s">
        <v>256</v>
      </c>
      <c r="O1" s="365"/>
      <c r="P1" s="366"/>
      <c r="Q1" s="358" t="s">
        <v>123</v>
      </c>
      <c r="R1" s="358"/>
      <c r="S1" s="358"/>
      <c r="T1" s="359"/>
      <c r="U1" s="360" t="s">
        <v>230</v>
      </c>
      <c r="V1" s="358"/>
      <c r="W1" s="358"/>
      <c r="X1" s="359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316</v>
      </c>
      <c r="B35" s="192" t="s">
        <v>322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317</v>
      </c>
      <c r="B36" s="192" t="s">
        <v>322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205619.9675860549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500535240.15105212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2492537.9128509425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4150059.6334856153</v>
      </c>
      <c r="O64" s="193">
        <f t="shared" si="1"/>
        <v>4150059.6334856153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7.635590968159347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7.635590968159347</v>
      </c>
      <c r="U64" s="189">
        <f>O64*IFERROR(VLOOKUP(A64,[1]Tørstofindhold!A$2:B$24,2,FALSE),0)</f>
        <v>1162016.6973759723</v>
      </c>
      <c r="V64" s="190">
        <f>IF(D64=År1,P64,SUM(O64,P64))*IFERROR(VLOOKUP(A64,[1]Tørstofindhold!A$2:B$24,2,FALSE),0)</f>
        <v>1183188.6340533185</v>
      </c>
      <c r="W64" s="190">
        <f>J64*IFERROR(VLOOKUP(A64,[1]Tørstofindhold!A$2:B$24,2,FALSE),0)</f>
        <v>21171.936677345977</v>
      </c>
      <c r="X64" s="191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1139123.4401657358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0">
        <f>IFERROR(VLOOKUP(A67,[1]Biogasudbytte!$A$2:$B$18,2,FALSE)*[1]Energiindhold!$C$10,0)*J67*IFERROR(VLOOKUP(A67,Biogasanlæg!$F$3:$G$8,2,FALSE),1)</f>
        <v>0.30481830088922796</v>
      </c>
      <c r="T67" s="191">
        <f t="shared" si="11"/>
        <v>11.227315588401201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968254.92414087534</v>
      </c>
      <c r="W67" s="190">
        <f>J67*IFERROR(VLOOKUP(A67,[1]Tørstofindhold!A$2:B$24,2,FALSE),0)</f>
        <v>44938.645080225571</v>
      </c>
      <c r="X67" s="191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-4828427.5390456226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993174.58155054692</v>
      </c>
      <c r="O73" s="193">
        <f t="shared" si="20"/>
        <v>993174.58155054692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3.4014838973692068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3.4014838973692068</v>
      </c>
      <c r="U73" s="189">
        <f>O73*IFERROR(VLOOKUP(A73,[1]Tørstofindhold!A$2:B$24,2,FALSE),0)</f>
        <v>307884.12028066954</v>
      </c>
      <c r="V73" s="190">
        <f>IF(D73=År1,P73,SUM(O73,P73))*IFERROR(VLOOKUP(A73,[1]Tørstofindhold!A$2:B$24,2,FALSE),0)</f>
        <v>308762.63962529838</v>
      </c>
      <c r="W73" s="190">
        <f>J73*IFERROR(VLOOKUP(A73,[1]Tørstofindhold!A$2:B$24,2,FALSE),0)</f>
        <v>878.51934462886106</v>
      </c>
      <c r="X73" s="191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-567909.91116279981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105279.69169965154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2011561.6525161136</v>
      </c>
      <c r="O77" s="193">
        <f t="shared" si="20"/>
        <v>1690869.0750561175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6.070219979451462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6.070219979451462</v>
      </c>
      <c r="U77" s="189">
        <f>O77*IFERROR(VLOOKUP(A77,[1]Tørstofindhold!A$2:B$24,2,FALSE),0)</f>
        <v>507260.7225168352</v>
      </c>
      <c r="V77" s="190">
        <f>IF(D77=År1,P77,SUM(O77,P77))*IFERROR(VLOOKUP(A77,[1]Tørstofindhold!A$2:B$24,2,FALSE),0)</f>
        <v>601668.41656791279</v>
      </c>
      <c r="W77" s="190">
        <f>J77*IFERROR(VLOOKUP(A77,[1]Tørstofindhold!A$2:B$24,2,FALSE),0)</f>
        <v>94407.694051077502</v>
      </c>
      <c r="X77" s="191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39796.246485591721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-450144.18133328733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90277.592701158952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195964.55723833872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498129173.15808135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2602582.122502137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863157.36538895033</v>
      </c>
      <c r="O105" s="193">
        <f t="shared" si="20"/>
        <v>863157.36538895033</v>
      </c>
      <c r="P105" s="203">
        <f t="shared" si="24"/>
        <v>1388988.8638442878</v>
      </c>
      <c r="Q105" s="190">
        <f>IFERROR(VLOOKUP(A105,[1]Energiindhold!$A$2:$C$11,3,FALSE),IFERROR(VLOOKUP(A105,[1]Biogasudbytte!$A$2:$B$18,2,FALSE)*[1]Energiindhold!$C$10,0))*O105</f>
        <v>1.859240965047799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0">
        <f>IFERROR(VLOOKUP(A105,[1]Biogasudbytte!$A$2:$B$18,2,FALSE)*[1]Energiindhold!$C$10,0)*J105*IFERROR(VLOOKUP(A105,Biogasanlæg!$F$3:$G$8,2,FALSE),1)</f>
        <v>2.9918820127205961</v>
      </c>
      <c r="T105" s="191">
        <f t="shared" si="25"/>
        <v>1.8592409650477992</v>
      </c>
      <c r="U105" s="189">
        <f>O105*IFERROR(VLOOKUP(A105,[1]Tørstofindhold!A$2:B$24,2,FALSE),0)</f>
        <v>258947.20961668508</v>
      </c>
      <c r="V105" s="190">
        <f>IF(D105=År1,P105,SUM(O105,P105))*IFERROR(VLOOKUP(A105,[1]Tørstofindhold!A$2:B$24,2,FALSE),0)</f>
        <v>675643.8687699713</v>
      </c>
      <c r="W105" s="190">
        <f>J105*IFERROR(VLOOKUP(A105,[1]Tørstofindhold!A$2:B$24,2,FALSE),0)</f>
        <v>416696.65915328631</v>
      </c>
      <c r="X105" s="191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4307.7658612412106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0">
        <f>IFERROR(VLOOKUP(A107,[1]Biogasudbytte!$A$2:$B$18,2,FALSE)*[1]Energiindhold!$C$10,0)*J107*IFERROR(VLOOKUP(A107,Biogasanlæg!$F$3:$G$8,2,FALSE),1)</f>
        <v>2.025899206883129E-3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271.38924925819629</v>
      </c>
      <c r="W107" s="190">
        <f>J107*IFERROR(VLOOKUP(A107,[1]Tørstofindhold!A$2:B$24,2,FALSE),0)</f>
        <v>271.38924925819629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3786782.588787023</v>
      </c>
      <c r="O112" s="193">
        <f t="shared" si="20"/>
        <v>3786782.588787023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6.9672066155445247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6.9672066155445247</v>
      </c>
      <c r="U112" s="189">
        <f>O112*IFERROR(VLOOKUP(A112,[1]Tørstofindhold!A$2:B$24,2,FALSE),0)</f>
        <v>1060299.1248603666</v>
      </c>
      <c r="V112" s="190">
        <f>IF(D112=År1,P112,SUM(O112,P112))*IFERROR(VLOOKUP(A112,[1]Tørstofindhold!A$2:B$24,2,FALSE),0)</f>
        <v>1081446.6998903584</v>
      </c>
      <c r="W112" s="190">
        <f>J112*IFERROR(VLOOKUP(A112,[1]Tørstofindhold!A$2:B$24,2,FALSE),0)</f>
        <v>21147.575029991774</v>
      </c>
      <c r="X112" s="191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1056980.0318111223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0">
        <f>IFERROR(VLOOKUP(A115,[1]Biogasudbytte!$A$2:$B$18,2,FALSE)*[1]Energiindhold!$C$10,0)*J115*IFERROR(VLOOKUP(A115,Biogasanlæg!$F$3:$G$8,2,FALSE),1)</f>
        <v>0.30294400007808897</v>
      </c>
      <c r="T115" s="191">
        <f t="shared" si="25"/>
        <v>10.38165726157278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898433.02703945397</v>
      </c>
      <c r="W115" s="190">
        <f>J115*IFERROR(VLOOKUP(A115,[1]Tørstofindhold!A$2:B$24,2,FALSE),0)</f>
        <v>44662.321320531228</v>
      </c>
      <c r="X115" s="191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-4828427.5390456226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-8.2607434829697013E-2</v>
      </c>
      <c r="O118" s="193">
        <f t="shared" si="20"/>
        <v>0</v>
      </c>
      <c r="P118" s="203">
        <f t="shared" si="24"/>
        <v>519697.15308066551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0">
        <f>IFERROR(VLOOKUP(A118,[1]Biogasudbytte!$A$2:$B$18,2,FALSE)*[1]Energiindhold!$C$10,0)*J118*IFERROR(VLOOKUP(A118,Biogasanlæg!$F$3:$G$8,2,FALSE),1)</f>
        <v>1.9141280261891607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218272.80429387951</v>
      </c>
      <c r="W118" s="190">
        <f>J118*IFERROR(VLOOKUP(A118,[1]Tørstofindhold!A$2:B$24,2,FALSE),0)</f>
        <v>218272.80429387951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756078.17025540397</v>
      </c>
      <c r="O121" s="193">
        <f t="shared" si="20"/>
        <v>756078.17025540397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2.5894618821809234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2.5894618821809234</v>
      </c>
      <c r="U121" s="189">
        <f>O121*IFERROR(VLOOKUP(A121,[1]Tørstofindhold!A$2:B$24,2,FALSE),0)</f>
        <v>234384.23277917522</v>
      </c>
      <c r="V121" s="190">
        <f>IF(D121=År1,P121,SUM(O121,P121))*IFERROR(VLOOKUP(A121,[1]Tørstofindhold!A$2:B$24,2,FALSE),0)</f>
        <v>235260.21714590353</v>
      </c>
      <c r="W121" s="190">
        <f>J121*IFERROR(VLOOKUP(A121,[1]Tørstofindhold!A$2:B$24,2,FALSE),0)</f>
        <v>875.9843667282845</v>
      </c>
      <c r="X121" s="191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-545485.8482453922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9678908.9419378657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0">
        <f>IFERROR(VLOOKUP(A123,[1]Biogasudbytte!$A$2:$B$18,2,FALSE)*[1]Energiindhold!$C$10,0)*J123*IFERROR(VLOOKUP(A123,Biogasanlæg!$F$3:$G$8,2,FALSE),1)</f>
        <v>4.8993669173195284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735597.07958727772</v>
      </c>
      <c r="W123" s="190">
        <f>J123*IFERROR(VLOOKUP(A123,[1]Tørstofindhold!A$2:B$24,2,FALSE),0)</f>
        <v>735597.07958727772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75169.296411052346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1814971.496061408</v>
      </c>
      <c r="O125" s="193">
        <f t="shared" si="20"/>
        <v>1488865.2333387681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5.3450261876861784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5.3450261876861784</v>
      </c>
      <c r="U125" s="189">
        <f>O125*IFERROR(VLOOKUP(A125,[1]Tørstofindhold!A$2:B$24,2,FALSE),0)</f>
        <v>446659.5700016304</v>
      </c>
      <c r="V125" s="190">
        <f>IF(D125=År1,P125,SUM(O125,P125))*IFERROR(VLOOKUP(A125,[1]Tørstofindhold!A$2:B$24,2,FALSE),0)</f>
        <v>541017.10737547115</v>
      </c>
      <c r="W125" s="190">
        <f>J125*IFERROR(VLOOKUP(A125,[1]Tørstofindhold!A$2:B$24,2,FALSE),0)</f>
        <v>94357.537373840722</v>
      </c>
      <c r="X125" s="191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30420.87247971422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-464490.94617703476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86684.513254845398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2558632.3494776348</v>
      </c>
      <c r="O140" s="193">
        <f t="shared" si="39"/>
        <v>2558632.3494776348</v>
      </c>
      <c r="P140" s="203">
        <f t="shared" si="24"/>
        <v>1563200.2483061554</v>
      </c>
      <c r="Q140" s="190">
        <f>IFERROR(VLOOKUP(A140,[1]Energiindhold!$A$2:$C$11,3,FALSE),IFERROR(VLOOKUP(A140,[1]Biogasudbytte!$A$2:$B$18,2,FALSE)*[1]Energiindhold!$C$10,0))*O140</f>
        <v>1.2767831287128346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0.78005255590725475</v>
      </c>
      <c r="T140" s="191">
        <f t="shared" si="25"/>
        <v>1.2767831287128346</v>
      </c>
      <c r="U140" s="189">
        <f>O140*IFERROR(VLOOKUP(A140,[1]Tørstofindhold!A$2:B$24,2,FALSE),0)</f>
        <v>153517.94096865808</v>
      </c>
      <c r="V140" s="190">
        <f>IF(D140=År1,P140,SUM(O140,P140))*IFERROR(VLOOKUP(A140,[1]Tørstofindhold!A$2:B$24,2,FALSE),0)</f>
        <v>247309.9558670274</v>
      </c>
      <c r="W140" s="190">
        <f>J140*IFERROR(VLOOKUP(A140,[1]Tørstofindhold!A$2:B$24,2,FALSE),0)</f>
        <v>93792.014898369322</v>
      </c>
      <c r="X140" s="191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7649114.6368171675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0">
        <f>IFERROR(VLOOKUP(A141,[1]Biogasudbytte!$A$2:$B$18,2,FALSE)*[1]Energiindhold!$C$10,0)*J141*IFERROR(VLOOKUP(A141,Biogasanlæg!$F$3:$G$8,2,FALSE),1)</f>
        <v>3.2952385855408362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382455.73184085841</v>
      </c>
      <c r="W141" s="190">
        <f>J141*IFERROR(VLOOKUP(A141,[1]Tørstofindhold!A$2:B$24,2,FALSE),0)</f>
        <v>382455.73184085841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2001216.64646261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29.004771350884361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989768.39972963254</v>
      </c>
      <c r="W145" s="190">
        <f>J145*IFERROR(VLOOKUP(A145,[1]Tørstofindhold!A$2:B$24,2,FALSE),0)</f>
        <v>0</v>
      </c>
      <c r="X145" s="191">
        <f t="shared" si="26"/>
        <v>989768.39972963254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316</v>
      </c>
      <c r="B179" s="192" t="s">
        <v>322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317</v>
      </c>
      <c r="B180" s="192" t="s">
        <v>322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20635.80868826704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108792396.63373713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428818.38182304427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678861.61507578264</v>
      </c>
      <c r="O208" s="193">
        <f t="shared" si="59"/>
        <v>678861.61507578264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1.2490205140375557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1.2490205140375557</v>
      </c>
      <c r="U208" s="189">
        <f>O208*IFERROR(VLOOKUP(A208,[1]Tørstofindhold!A$2:B$24,2,FALSE),0)</f>
        <v>190081.25222121915</v>
      </c>
      <c r="V208" s="190">
        <f>IF(D208=År1,P208,SUM(O208,P208))*IFERROR(VLOOKUP(A208,[1]Tørstofindhold!A$2:B$24,2,FALSE),0)</f>
        <v>192898.87554387318</v>
      </c>
      <c r="W208" s="190">
        <f>J208*IFERROR(VLOOKUP(A208,[1]Tørstofindhold!A$2:B$24,2,FALSE),0)</f>
        <v>2817.623322654033</v>
      </c>
      <c r="X208" s="191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739344.68119675131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0">
        <f>IFERROR(VLOOKUP(A211,[1]Biogasudbytte!$A$2:$B$18,2,FALSE)*[1]Energiindhold!$C$10,0)*J211*IFERROR(VLOOKUP(A211,Biogasanlæg!$F$3:$G$8,2,FALSE),1)</f>
        <v>0.13298221347077202</v>
      </c>
      <c r="T211" s="191">
        <f t="shared" si="50"/>
        <v>7.4033280096831886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628442.9790172386</v>
      </c>
      <c r="W211" s="190">
        <f>J211*IFERROR(VLOOKUP(A211,[1]Tørstofindhold!A$2:B$24,2,FALSE),0)</f>
        <v>19605.254919774419</v>
      </c>
      <c r="X211" s="191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1430358.5908705737</v>
      </c>
      <c r="O217" s="193">
        <f t="shared" si="59"/>
        <v>1430358.5908705737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4.8987779235289937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4.8987779235289937</v>
      </c>
      <c r="U217" s="189">
        <f>O217*IFERROR(VLOOKUP(A217,[1]Tørstofindhold!A$2:B$24,2,FALSE),0)</f>
        <v>443411.16316987784</v>
      </c>
      <c r="V217" s="190">
        <f>IF(D217=År1,P217,SUM(O217,P217))*IFERROR(VLOOKUP(A217,[1]Tørstofindhold!A$2:B$24,2,FALSE),0)</f>
        <v>443706.30382524902</v>
      </c>
      <c r="W217" s="190">
        <f>J217*IFERROR(VLOOKUP(A217,[1]Tørstofindhold!A$2:B$24,2,FALSE),0)</f>
        <v>295.14065537113913</v>
      </c>
      <c r="X217" s="191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-368148.13389466272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-70829.959819299416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-320692.5774599961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75925.126141185407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2253923.4431868028</v>
      </c>
      <c r="O233" s="193">
        <f t="shared" si="59"/>
        <v>1803779.2618535154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4.8955290678409149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4.8955290678409149</v>
      </c>
      <c r="U233" s="189">
        <f>O233*IFERROR(VLOOKUP(A233,[1]Tørstofindhold!A$2:B$24,2,FALSE),0)</f>
        <v>360755.85237070313</v>
      </c>
      <c r="V233" s="190">
        <f>IF(D233=År1,P233,SUM(O233,P233))*IFERROR(VLOOKUP(A233,[1]Tørstofindhold!A$2:B$24,2,FALSE),0)</f>
        <v>365669.70821404835</v>
      </c>
      <c r="W233" s="190">
        <f>J233*IFERROR(VLOOKUP(A233,[1]Tørstofindhold!A$2:B$24,2,FALSE),0)</f>
        <v>4913.8558433452836</v>
      </c>
      <c r="X233" s="191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13452.493793691661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19930.183504138196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109846697.94483337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457564.1294385111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117157.3403942571</v>
      </c>
      <c r="O249" s="193">
        <f t="shared" si="59"/>
        <v>117157.3403942571</v>
      </c>
      <c r="P249" s="203">
        <f t="shared" si="63"/>
        <v>188529.05350799995</v>
      </c>
      <c r="Q249" s="190">
        <f>IFERROR(VLOOKUP(A249,[1]Energiindhold!$A$2:$C$11,3,FALSE),IFERROR(VLOOKUP(A249,[1]Biogasudbytte!$A$2:$B$18,2,FALSE)*[1]Energiindhold!$C$10,0))*O249</f>
        <v>0.25235691120922982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0">
        <f>IFERROR(VLOOKUP(A249,[1]Biogasudbytte!$A$2:$B$18,2,FALSE)*[1]Energiindhold!$C$10,0)*J249*IFERROR(VLOOKUP(A249,Biogasanlæg!$F$3:$G$8,2,FALSE),1)</f>
        <v>0.4060915812562319</v>
      </c>
      <c r="T249" s="191">
        <f t="shared" si="64"/>
        <v>0.25235691120922976</v>
      </c>
      <c r="U249" s="189">
        <f>O249*IFERROR(VLOOKUP(A249,[1]Tørstofindhold!A$2:B$24,2,FALSE),0)</f>
        <v>35147.202118277128</v>
      </c>
      <c r="V249" s="190">
        <f>IF(D249=År1,P249,SUM(O249,P249))*IFERROR(VLOOKUP(A249,[1]Tørstofindhold!A$2:B$24,2,FALSE),0)</f>
        <v>91705.91817067712</v>
      </c>
      <c r="W249" s="190">
        <f>J249*IFERROR(VLOOKUP(A249,[1]Tørstofindhold!A$2:B$24,2,FALSE),0)</f>
        <v>56558.716052399985</v>
      </c>
      <c r="X249" s="191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361.54919868427658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0">
        <f>IFERROR(VLOOKUP(A251,[1]Biogasudbytte!$A$2:$B$18,2,FALSE)*[1]Energiindhold!$C$10,0)*J251*IFERROR(VLOOKUP(A251,Biogasanlæg!$F$3:$G$8,2,FALSE),1)</f>
        <v>1.7003297264922844E-4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22.777599517109426</v>
      </c>
      <c r="W251" s="190">
        <f>J251*IFERROR(VLOOKUP(A251,[1]Tørstofindhold!A$2:B$24,2,FALSE),0)</f>
        <v>22.777599517109426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651432.26278210618</v>
      </c>
      <c r="O256" s="193">
        <f t="shared" si="59"/>
        <v>651432.26278210618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1.1985539344862277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1.1985539344862277</v>
      </c>
      <c r="U256" s="189">
        <f>O256*IFERROR(VLOOKUP(A256,[1]Tørstofindhold!A$2:B$24,2,FALSE),0)</f>
        <v>182401.03357898974</v>
      </c>
      <c r="V256" s="190">
        <f>IF(D256=År1,P256,SUM(O256,P256))*IFERROR(VLOOKUP(A256,[1]Tørstofindhold!A$2:B$24,2,FALSE),0)</f>
        <v>185243.01854899799</v>
      </c>
      <c r="W256" s="190">
        <f>J256*IFERROR(VLOOKUP(A256,[1]Tørstofindhold!A$2:B$24,2,FALSE),0)</f>
        <v>2841.9849700082286</v>
      </c>
      <c r="X256" s="191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719770.39515684091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0">
        <f>IFERROR(VLOOKUP(A259,[1]Biogasudbytte!$A$2:$B$18,2,FALSE)*[1]Energiindhold!$C$10,0)*J259*IFERROR(VLOOKUP(A259,Biogasanlæg!$F$3:$G$8,2,FALSE),1)</f>
        <v>0.13485651428191106</v>
      </c>
      <c r="T259" s="191">
        <f t="shared" si="64"/>
        <v>7.1976519459865562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611804.83588331472</v>
      </c>
      <c r="W259" s="190">
        <f>J259*IFERROR(VLOOKUP(A259,[1]Tørstofindhold!A$2:B$24,2,FALSE),0)</f>
        <v>19881.578679468774</v>
      </c>
      <c r="X259" s="191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-592646.72642582108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-3.2320689118932933E-2</v>
      </c>
      <c r="O262" s="193">
        <f t="shared" si="75"/>
        <v>0</v>
      </c>
      <c r="P262" s="203">
        <f t="shared" si="63"/>
        <v>203334.8469193347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0">
        <f>IFERROR(VLOOKUP(A262,[1]Biogasudbytte!$A$2:$B$18,2,FALSE)*[1]Energiindhold!$C$10,0)*J262*IFERROR(VLOOKUP(A262,Biogasanlæg!$F$3:$G$8,2,FALSE),1)</f>
        <v>0.74891487644684029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85400.635706120564</v>
      </c>
      <c r="W262" s="190">
        <f>J262*IFERROR(VLOOKUP(A262,[1]Tørstofindhold!A$2:B$24,2,FALSE),0)</f>
        <v>85400.635706120564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1369408.5185547189</v>
      </c>
      <c r="O265" s="193">
        <f t="shared" si="75"/>
        <v>1369408.5185547189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4.6900324588573152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4.6900324588573152</v>
      </c>
      <c r="U265" s="189">
        <f>O265*IFERROR(VLOOKUP(A265,[1]Tørstofindhold!A$2:B$24,2,FALSE),0)</f>
        <v>424516.64075196284</v>
      </c>
      <c r="V265" s="190">
        <f>IF(D265=År1,P265,SUM(O265,P265))*IFERROR(VLOOKUP(A265,[1]Tørstofindhold!A$2:B$24,2,FALSE),0)</f>
        <v>424814.31638523459</v>
      </c>
      <c r="W265" s="190">
        <f>J265*IFERROR(VLOOKUP(A265,[1]Tørstofindhold!A$2:B$24,2,FALSE),0)</f>
        <v>297.67563327171547</v>
      </c>
      <c r="X265" s="191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-358592.99203545041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687918.86911669304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0">
        <f>IFERROR(VLOOKUP(A267,[1]Biogasudbytte!$A$2:$B$18,2,FALSE)*[1]Energiindhold!$C$10,0)*J267*IFERROR(VLOOKUP(A267,Biogasanlæg!$F$3:$G$8,2,FALSE),1)</f>
        <v>0.34821765235817886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52281.834052868668</v>
      </c>
      <c r="W267" s="190">
        <f>J267*IFERROR(VLOOKUP(A267,[1]Tørstofindhold!A$2:B$24,2,FALSE),0)</f>
        <v>52281.834052868668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-72970.026349509179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-326106.26272263989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38470.033999756291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0.70784862559551565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15965.064109898862</v>
      </c>
      <c r="W274" s="190">
        <f>J274*IFERROR(VLOOKUP(A274,[1]Tørstofindhold!A$2:B$24,2,FALSE),0)</f>
        <v>0</v>
      </c>
      <c r="X274" s="191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73302.819718525949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2194771.0440022922</v>
      </c>
      <c r="O281" s="193">
        <f t="shared" si="89"/>
        <v>1730280.0978252576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4.6960493967016621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4.6960493967016621</v>
      </c>
      <c r="U281" s="189">
        <f>O281*IFERROR(VLOOKUP(A281,[1]Tørstofindhold!A$2:B$24,2,FALSE),0)</f>
        <v>346056.01956505154</v>
      </c>
      <c r="V281" s="190">
        <f>IF(D281=År1,P281,SUM(O281,P281))*IFERROR(VLOOKUP(A281,[1]Tørstofindhold!A$2:B$24,2,FALSE),0)</f>
        <v>350978.20540992566</v>
      </c>
      <c r="W281" s="190">
        <f>J281*IFERROR(VLOOKUP(A281,[1]Tørstofindhold!A$2:B$24,2,FALSE),0)</f>
        <v>4922.1858448741459</v>
      </c>
      <c r="X281" s="191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12947.841322392087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2172803.782014261</v>
      </c>
      <c r="O284" s="193">
        <f t="shared" si="89"/>
        <v>2172803.782014261</v>
      </c>
      <c r="P284" s="203">
        <f t="shared" si="94"/>
        <v>1327477.7098236387</v>
      </c>
      <c r="Q284" s="190">
        <f>IFERROR(VLOOKUP(A284,[1]Energiindhold!$A$2:$C$11,3,FALSE),IFERROR(VLOOKUP(A284,[1]Biogasudbytte!$A$2:$B$18,2,FALSE)*[1]Energiindhold!$C$10,0))*O284</f>
        <v>1.0842508152629364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0.66242465197909406</v>
      </c>
      <c r="T284" s="191">
        <f t="shared" si="95"/>
        <v>1.0842508152629367</v>
      </c>
      <c r="U284" s="189">
        <f>O284*IFERROR(VLOOKUP(A284,[1]Tørstofindhold!A$2:B$24,2,FALSE),0)</f>
        <v>130368.22692085565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79648.662589418323</v>
      </c>
      <c r="X284" s="191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1108334.6440677529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0">
        <f>IFERROR(VLOOKUP(A285,[1]Biogasudbytte!$A$2:$B$18,2,FALSE)*[1]Energiindhold!$C$10,0)*J285*IFERROR(VLOOKUP(A285,Biogasanlæg!$F$3:$G$8,2,FALSE),1)</f>
        <v>0.47747056466438803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55416.732203387648</v>
      </c>
      <c r="W285" s="190">
        <f>J285*IFERROR(VLOOKUP(A285,[1]Tørstofindhold!A$2:B$24,2,FALSE),0)</f>
        <v>55416.732203387648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585136.614594521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8.4807178399921028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289398.81730154017</v>
      </c>
      <c r="W289" s="190">
        <f>J289*IFERROR(VLOOKUP(A289,[1]Tørstofindhold!A$2:B$24,2,FALSE),0)</f>
        <v>0</v>
      </c>
      <c r="X289" s="191">
        <f t="shared" si="96"/>
        <v>289398.81730154017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1" t="s">
        <v>23</v>
      </c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7" t="s">
        <v>7</v>
      </c>
      <c r="D3" s="368"/>
      <c r="E3" s="368"/>
      <c r="F3" s="368"/>
      <c r="G3" s="368"/>
      <c r="H3" s="368"/>
      <c r="I3" s="368"/>
      <c r="J3" s="368"/>
      <c r="K3" s="369"/>
      <c r="L3" s="367" t="s">
        <v>8</v>
      </c>
      <c r="M3" s="368"/>
      <c r="N3" s="368"/>
      <c r="O3" s="368"/>
      <c r="P3" s="368"/>
      <c r="Q3" s="368"/>
      <c r="R3" s="368"/>
      <c r="S3" s="368"/>
      <c r="T3" s="369"/>
      <c r="U3" s="71"/>
      <c r="W3" s="31" t="s">
        <v>281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7" t="s">
        <v>7</v>
      </c>
      <c r="D22" s="368"/>
      <c r="E22" s="369"/>
      <c r="F22" s="370" t="s">
        <v>8</v>
      </c>
      <c r="G22" s="368"/>
      <c r="H22" s="36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4" t="s">
        <v>24</v>
      </c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5"/>
      <c r="N29" s="375"/>
      <c r="O29" s="375"/>
      <c r="P29" s="375"/>
      <c r="Q29" s="375"/>
      <c r="R29" s="375"/>
      <c r="S29" s="375"/>
      <c r="T29" s="375"/>
      <c r="U29" s="376"/>
    </row>
    <row r="30" spans="1:21" x14ac:dyDescent="0.25">
      <c r="A30" s="56"/>
      <c r="B30" s="53"/>
      <c r="C30" s="377" t="s">
        <v>7</v>
      </c>
      <c r="D30" s="378"/>
      <c r="E30" s="378"/>
      <c r="F30" s="378"/>
      <c r="G30" s="378"/>
      <c r="H30" s="378"/>
      <c r="I30" s="378"/>
      <c r="J30" s="378"/>
      <c r="K30" s="379"/>
      <c r="L30" s="377" t="s">
        <v>8</v>
      </c>
      <c r="M30" s="378"/>
      <c r="N30" s="378"/>
      <c r="O30" s="378"/>
      <c r="P30" s="378"/>
      <c r="Q30" s="378"/>
      <c r="R30" s="378"/>
      <c r="S30" s="378"/>
      <c r="T30" s="379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7" t="s">
        <v>7</v>
      </c>
      <c r="D49" s="368"/>
      <c r="E49" s="369"/>
      <c r="F49" s="370" t="s">
        <v>8</v>
      </c>
      <c r="G49" s="368"/>
      <c r="H49" s="36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287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295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344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E12" sqref="E12:E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71" t="s">
        <v>343</v>
      </c>
      <c r="E9" s="171" t="s">
        <v>344</v>
      </c>
      <c r="G9" s="171" t="s">
        <v>342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71" t="s">
        <v>266</v>
      </c>
      <c r="E10" s="171" t="s">
        <v>266</v>
      </c>
      <c r="G10" s="171" t="s">
        <v>266</v>
      </c>
    </row>
    <row r="11" spans="1:9" s="171" customFormat="1" x14ac:dyDescent="0.25">
      <c r="A11" s="171" t="s">
        <v>23</v>
      </c>
      <c r="B11" s="171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71" t="s">
        <v>320</v>
      </c>
      <c r="E11" s="171" t="s">
        <v>320</v>
      </c>
      <c r="G11" s="171" t="s">
        <v>320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11343403.726621546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E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71" t="s">
        <v>343</v>
      </c>
      <c r="E19" s="98" t="str">
        <f t="shared" si="4"/>
        <v>Træprodukter</v>
      </c>
      <c r="G19" s="171" t="s">
        <v>342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10538718.069025125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71" t="s">
        <v>343</v>
      </c>
      <c r="E29" s="98" t="str">
        <f t="shared" si="4"/>
        <v>Træprodukter</v>
      </c>
      <c r="G29" s="171" t="s">
        <v>342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71" t="s">
        <v>343</v>
      </c>
      <c r="E39" s="98" t="str">
        <f t="shared" si="4"/>
        <v>Træprodukter</v>
      </c>
      <c r="G39" s="171" t="s">
        <v>342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>
        <f>SUMIF('Resultater - Østdanmark'!$F$3:$F$509,'CO2-udledning'!$D$2,'Resultater - Østdanmark'!I$3:I$509)</f>
        <v>1761821.4701091428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71" t="s">
        <v>343</v>
      </c>
      <c r="E49" s="98" t="str">
        <f t="shared" si="4"/>
        <v>Træprodukter</v>
      </c>
      <c r="G49" s="171" t="s">
        <v>342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>
        <f>SUMIF('Resultater - Østdanmark'!$F$3:$F$509,'CO2-udledning'!$D$2,'Resultater - Østdanmark'!J$3:J$509)</f>
        <v>1604903.0432424184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71" t="s">
        <v>343</v>
      </c>
      <c r="E59" s="98" t="str">
        <f t="shared" si="4"/>
        <v>Træprodukter</v>
      </c>
      <c r="G59" s="171" t="s">
        <v>342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2021-09-21T14:26:17Z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873230993747711</vt:r8>
  </property>
</Properties>
</file>