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60DA5886-3201-4CA6-B6BD-76BF300DDE6D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8"/>
    <pivotCache cacheId="1" r:id="rId39"/>
    <pivotCache cacheId="2" r:id="rId40"/>
    <pivotCache cacheId="3" r:id="rId41"/>
    <pivotCache cacheId="4" r:id="rId42"/>
    <pivotCache cacheId="5" r:id="rId43"/>
    <pivotCache cacheId="6" r:id="rId44"/>
    <pivotCache cacheId="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36" i="41" l="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H4" i="37" l="1"/>
  <c r="H4" i="58"/>
  <c r="I4" i="41"/>
  <c r="D45" i="39" s="1"/>
  <c r="F53" i="66"/>
  <c r="E19" i="53"/>
  <c r="F197" i="66"/>
  <c r="E25" i="53"/>
  <c r="N4" i="58"/>
  <c r="L45" i="39"/>
  <c r="E37" i="53"/>
  <c r="F245" i="66"/>
  <c r="O4" i="58"/>
  <c r="F101" i="66"/>
  <c r="E31" i="53"/>
  <c r="J4" i="41"/>
  <c r="E45" i="39" s="1"/>
  <c r="M45" i="39" l="1"/>
  <c r="E175" i="38" s="1"/>
  <c r="E56" i="39"/>
  <c r="E124" i="38"/>
  <c r="E59" i="39"/>
  <c r="E60" i="39" s="1"/>
  <c r="L59" i="39"/>
  <c r="L60" i="39" s="1"/>
  <c r="E158" i="38"/>
  <c r="L56" i="39"/>
  <c r="E107" i="38"/>
  <c r="D56" i="39"/>
  <c r="D59" i="39"/>
  <c r="D60" i="39" s="1"/>
  <c r="E13" i="53"/>
  <c r="M4" i="58"/>
  <c r="F149" i="66"/>
  <c r="F5" i="66"/>
  <c r="E7" i="53"/>
  <c r="C45" i="39"/>
  <c r="H4" i="41"/>
  <c r="K45" i="39" s="1"/>
  <c r="M56" i="39" l="1"/>
  <c r="M59" i="39"/>
  <c r="M60" i="39" s="1"/>
  <c r="I474" i="37"/>
  <c r="I466" i="37"/>
  <c r="J53" i="66"/>
  <c r="D19" i="53"/>
  <c r="F19" i="53" s="1"/>
  <c r="H25" i="53" s="1"/>
  <c r="C59" i="39"/>
  <c r="C60" i="39" s="1"/>
  <c r="E90" i="38"/>
  <c r="C56" i="39"/>
  <c r="M58" i="39"/>
  <c r="M57" i="39"/>
  <c r="L57" i="39"/>
  <c r="L58" i="39"/>
  <c r="K59" i="39"/>
  <c r="K60" i="39" s="1"/>
  <c r="K56" i="39"/>
  <c r="E141" i="38"/>
  <c r="D57" i="39"/>
  <c r="D58" i="39"/>
  <c r="D25" i="53"/>
  <c r="F25" i="53" s="1"/>
  <c r="I474" i="58"/>
  <c r="J197" i="66"/>
  <c r="I466" i="58"/>
  <c r="J245" i="66"/>
  <c r="D37" i="53"/>
  <c r="F37" i="53" s="1"/>
  <c r="J474" i="58"/>
  <c r="J466" i="58"/>
  <c r="D31" i="53"/>
  <c r="F31" i="53" s="1"/>
  <c r="H37" i="53" s="1"/>
  <c r="J474" i="37"/>
  <c r="J101" i="66"/>
  <c r="J466" i="37"/>
  <c r="E58" i="39"/>
  <c r="E57" i="39"/>
  <c r="H31" i="53" l="1"/>
  <c r="G31" i="53" s="1"/>
  <c r="G37" i="53"/>
  <c r="J479" i="58"/>
  <c r="F247" i="66"/>
  <c r="W245" i="66"/>
  <c r="S245" i="66"/>
  <c r="J489" i="37"/>
  <c r="J466" i="41"/>
  <c r="F102" i="66"/>
  <c r="F198" i="66"/>
  <c r="I489" i="58"/>
  <c r="W197" i="66"/>
  <c r="S197" i="66"/>
  <c r="I479" i="58"/>
  <c r="F199" i="66"/>
  <c r="C57" i="39"/>
  <c r="C58" i="39"/>
  <c r="G25" i="53"/>
  <c r="H19" i="53"/>
  <c r="G19" i="53" s="1"/>
  <c r="D7" i="53"/>
  <c r="F7" i="53" s="1"/>
  <c r="H474" i="37"/>
  <c r="J5" i="66"/>
  <c r="H466" i="37"/>
  <c r="W101" i="66"/>
  <c r="S101" i="66"/>
  <c r="J149" i="66"/>
  <c r="H474" i="58"/>
  <c r="D13" i="53"/>
  <c r="F13" i="53" s="1"/>
  <c r="H7" i="53" s="1"/>
  <c r="H466" i="58"/>
  <c r="S53" i="66"/>
  <c r="W53" i="66"/>
  <c r="J489" i="58"/>
  <c r="F246" i="66"/>
  <c r="K58" i="39"/>
  <c r="K57" i="39"/>
  <c r="I489" i="37"/>
  <c r="F54" i="66"/>
  <c r="I466" i="41"/>
  <c r="J474" i="41"/>
  <c r="J479" i="37"/>
  <c r="F103" i="66"/>
  <c r="I479" i="37"/>
  <c r="F55" i="66"/>
  <c r="I474" i="41"/>
  <c r="I489" i="41" l="1"/>
  <c r="L198" i="66"/>
  <c r="P198" i="66" s="1"/>
  <c r="L102" i="66"/>
  <c r="P102" i="66" s="1"/>
  <c r="E325" i="38"/>
  <c r="M197" i="66" s="1"/>
  <c r="E319" i="38"/>
  <c r="H479" i="58"/>
  <c r="F151" i="66"/>
  <c r="J489" i="41"/>
  <c r="G7" i="53"/>
  <c r="H13" i="53"/>
  <c r="G13" i="53" s="1"/>
  <c r="S149" i="66"/>
  <c r="W149" i="66"/>
  <c r="E366" i="38"/>
  <c r="K103" i="66" s="1"/>
  <c r="N103" i="66" s="1"/>
  <c r="J480" i="37"/>
  <c r="J479" i="41"/>
  <c r="L54" i="66"/>
  <c r="P54" i="66" s="1"/>
  <c r="E378" i="38"/>
  <c r="K199" i="66" s="1"/>
  <c r="N199" i="66" s="1"/>
  <c r="I480" i="58"/>
  <c r="E379" i="38" s="1"/>
  <c r="K218" i="66" s="1"/>
  <c r="N218" i="66" s="1"/>
  <c r="L246" i="66"/>
  <c r="P246" i="66" s="1"/>
  <c r="F150" i="66"/>
  <c r="H489" i="58"/>
  <c r="F6" i="66"/>
  <c r="H489" i="37"/>
  <c r="H466" i="41"/>
  <c r="J480" i="58"/>
  <c r="E385" i="38" s="1"/>
  <c r="K266" i="66" s="1"/>
  <c r="N266" i="66" s="1"/>
  <c r="E384" i="38"/>
  <c r="K247" i="66" s="1"/>
  <c r="N247" i="66" s="1"/>
  <c r="E307" i="38"/>
  <c r="E313" i="38"/>
  <c r="I479" i="41"/>
  <c r="E360" i="38"/>
  <c r="K55" i="66" s="1"/>
  <c r="N55" i="66" s="1"/>
  <c r="I480" i="37"/>
  <c r="S5" i="66"/>
  <c r="W5" i="66"/>
  <c r="E349" i="38"/>
  <c r="M245" i="66" s="1"/>
  <c r="E343" i="38"/>
  <c r="H479" i="37"/>
  <c r="F7" i="66"/>
  <c r="H474" i="41"/>
  <c r="E337" i="38"/>
  <c r="E331" i="38"/>
  <c r="N198" i="66" l="1"/>
  <c r="N102" i="66"/>
  <c r="H489" i="41"/>
  <c r="Z55" i="66"/>
  <c r="Z199" i="66"/>
  <c r="Y55" i="66"/>
  <c r="Y199" i="66"/>
  <c r="E295" i="38"/>
  <c r="E301" i="38"/>
  <c r="M149" i="66" s="1"/>
  <c r="E283" i="38"/>
  <c r="E289" i="38"/>
  <c r="M101" i="66"/>
  <c r="G18" i="39" s="1"/>
  <c r="D20" i="8"/>
  <c r="C20" i="8"/>
  <c r="M53" i="66"/>
  <c r="F18" i="39" s="1"/>
  <c r="H479" i="41"/>
  <c r="H480" i="37"/>
  <c r="E354" i="38"/>
  <c r="K7" i="66" s="1"/>
  <c r="N7" i="66" s="1"/>
  <c r="I486" i="37"/>
  <c r="L53" i="66"/>
  <c r="N54" i="66"/>
  <c r="E372" i="38"/>
  <c r="K151" i="66" s="1"/>
  <c r="N151" i="66" s="1"/>
  <c r="H480" i="58"/>
  <c r="E373" i="38" s="1"/>
  <c r="K170" i="66" s="1"/>
  <c r="N170" i="66" s="1"/>
  <c r="J480" i="41"/>
  <c r="E367" i="38"/>
  <c r="K122" i="66" s="1"/>
  <c r="N122" i="66" s="1"/>
  <c r="I486" i="58"/>
  <c r="L197" i="66"/>
  <c r="L101" i="66"/>
  <c r="J486" i="37"/>
  <c r="L6" i="66"/>
  <c r="P6" i="66" s="1"/>
  <c r="V6" i="66" s="1"/>
  <c r="X6" i="66" s="1"/>
  <c r="Y103" i="66"/>
  <c r="Y247" i="66"/>
  <c r="Z103" i="66"/>
  <c r="Z247" i="66"/>
  <c r="L245" i="66"/>
  <c r="J486" i="58"/>
  <c r="L150" i="66"/>
  <c r="P150" i="66" s="1"/>
  <c r="V150" i="66" s="1"/>
  <c r="X150" i="66" s="1"/>
  <c r="O198" i="66"/>
  <c r="E361" i="38"/>
  <c r="K74" i="66" s="1"/>
  <c r="N74" i="66" s="1"/>
  <c r="I480" i="41"/>
  <c r="N246" i="66"/>
  <c r="O246" i="66" s="1"/>
  <c r="O102" i="66" l="1"/>
  <c r="Y246" i="66"/>
  <c r="N150" i="66"/>
  <c r="P197" i="66"/>
  <c r="N197" i="66"/>
  <c r="Z122" i="66"/>
  <c r="Z266" i="66"/>
  <c r="Y122" i="66"/>
  <c r="Y266" i="66"/>
  <c r="B20" i="8"/>
  <c r="M5" i="66"/>
  <c r="Q246" i="66"/>
  <c r="V246" i="66"/>
  <c r="X246" i="66" s="1"/>
  <c r="U246" i="66"/>
  <c r="H486" i="37"/>
  <c r="L5" i="66"/>
  <c r="Z246" i="66"/>
  <c r="Z198" i="66"/>
  <c r="Z54" i="66"/>
  <c r="Y54" i="66"/>
  <c r="O54" i="66"/>
  <c r="Y198" i="66"/>
  <c r="Z218" i="66"/>
  <c r="Y74" i="66"/>
  <c r="Y218" i="66"/>
  <c r="Z74" i="66"/>
  <c r="Y102" i="66"/>
  <c r="P53" i="66"/>
  <c r="N53" i="66"/>
  <c r="H486" i="58"/>
  <c r="L149" i="66"/>
  <c r="U102" i="66"/>
  <c r="V102" i="66"/>
  <c r="X102" i="66" s="1"/>
  <c r="Q102" i="66"/>
  <c r="Z102" i="66"/>
  <c r="V198" i="66"/>
  <c r="X198" i="66" s="1"/>
  <c r="Q198" i="66"/>
  <c r="U198" i="66"/>
  <c r="N6" i="66"/>
  <c r="I486" i="41"/>
  <c r="Y151" i="66"/>
  <c r="Y7" i="66"/>
  <c r="Z151" i="66"/>
  <c r="Z7" i="66"/>
  <c r="P245" i="66"/>
  <c r="N245" i="66"/>
  <c r="O245" i="66" s="1"/>
  <c r="E355" i="38"/>
  <c r="K26" i="66" s="1"/>
  <c r="N26" i="66" s="1"/>
  <c r="H480" i="41"/>
  <c r="J486" i="41"/>
  <c r="P101" i="66"/>
  <c r="N101" i="66"/>
  <c r="H486" i="41" l="1"/>
  <c r="O150" i="66"/>
  <c r="Y150" i="66"/>
  <c r="Z150" i="66"/>
  <c r="O6" i="66"/>
  <c r="Y6" i="66"/>
  <c r="Z6" i="66"/>
  <c r="P149" i="66"/>
  <c r="V149" i="66" s="1"/>
  <c r="X149" i="66" s="1"/>
  <c r="R149" i="66"/>
  <c r="T149" i="66" s="1"/>
  <c r="N149" i="66"/>
  <c r="Y245" i="66"/>
  <c r="O101" i="66"/>
  <c r="Z101" i="66"/>
  <c r="Z245" i="66"/>
  <c r="Y101" i="66"/>
  <c r="Z170" i="66"/>
  <c r="Z26" i="66"/>
  <c r="Y170" i="66"/>
  <c r="Y26" i="66"/>
  <c r="Q54" i="66"/>
  <c r="U54" i="66"/>
  <c r="V54" i="66"/>
  <c r="X54" i="66" s="1"/>
  <c r="Q245" i="66"/>
  <c r="R245" i="66" s="1"/>
  <c r="T245" i="66" s="1"/>
  <c r="U245" i="66"/>
  <c r="V245" i="66"/>
  <c r="X245" i="66" s="1"/>
  <c r="O197" i="66"/>
  <c r="Y197" i="66"/>
  <c r="O53" i="66"/>
  <c r="Z197" i="66"/>
  <c r="Y53" i="66"/>
  <c r="Z53" i="66"/>
  <c r="R5" i="66"/>
  <c r="T5" i="66" s="1"/>
  <c r="P5" i="66"/>
  <c r="V5" i="66" s="1"/>
  <c r="X5" i="66" s="1"/>
  <c r="N5" i="66"/>
  <c r="Q101" i="66" l="1"/>
  <c r="R101" i="66" s="1"/>
  <c r="T101" i="66" s="1"/>
  <c r="U101" i="66"/>
  <c r="V101" i="66"/>
  <c r="X101" i="66" s="1"/>
  <c r="O149" i="66"/>
  <c r="V197" i="66"/>
  <c r="X197" i="66" s="1"/>
  <c r="U197" i="66"/>
  <c r="Q197" i="66"/>
  <c r="R197" i="66" s="1"/>
  <c r="T197" i="66" s="1"/>
  <c r="Y149" i="66"/>
  <c r="Z5" i="66"/>
  <c r="Y5" i="66"/>
  <c r="O5" i="66"/>
  <c r="Z149" i="66"/>
  <c r="Q6" i="66"/>
  <c r="U6" i="66"/>
  <c r="U53" i="66"/>
  <c r="Q53" i="66"/>
  <c r="R53" i="66" s="1"/>
  <c r="T53" i="66" s="1"/>
  <c r="V53" i="66"/>
  <c r="X53" i="66" s="1"/>
  <c r="U150" i="66"/>
  <c r="Q150" i="66"/>
  <c r="U5" i="66" l="1"/>
  <c r="Q5" i="66"/>
  <c r="Q149" i="66"/>
  <c r="U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<sst xmlns="http://schemas.openxmlformats.org/spreadsheetml/2006/main" count="4749" uniqueCount="343">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</sst>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svg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7</xdr:row>
      <xdr:rowOff>47623</xdr:rowOff>
    </xdr:from>
    <xdr:to>
      <xdr:col>2</xdr:col>
      <xdr:colOff>282575</xdr:colOff>
      <xdr:row>11</xdr:row>
      <xdr:rowOff>31748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B642F3D-6D5A-4357-9459-9FCD10B6387A}"/>
            </a:ext>
          </a:extLst>
        </xdr:cNvPr>
        <xdr:cNvGrpSpPr/>
      </xdr:nvGrpSpPr>
      <xdr:grpSpPr>
        <a:xfrm>
          <a:off x="142875" y="1381123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F86BCF3C-7FA2-416E-B633-81B54273385A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21" name="Graphic 20" descr="Repeat with solid fill">
            <a:extLst>
              <a:ext uri="{FF2B5EF4-FFF2-40B4-BE49-F238E27FC236}">
                <a16:creationId xmlns:a16="http://schemas.microsoft.com/office/drawing/2014/main" id="{E39C3630-A0E6-41E8-8E57-5F80701386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86111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42129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652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11574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23147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4629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57870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81018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9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7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6">
      <pivotArea outline="0" collapsedLevelsAreSubtotals="1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4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3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0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9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8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7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74" t="s">
        <v>274</v>
      </c>
      <c r="B1" s="374"/>
      <c r="D1" s="75" t="s">
        <v>287</v>
      </c>
    </row>
    <row r="2" spans="1:6" x14ac:dyDescent="0.25">
      <c r="A2" s="6" t="s">
        <v>0</v>
      </c>
      <c r="B2" s="223" t="s">
        <v>306</v>
      </c>
    </row>
    <row r="4" spans="1:6" ht="30" customHeight="1" thickBot="1" x14ac:dyDescent="0.3">
      <c r="A4" s="373" t="s">
        <v>273</v>
      </c>
      <c r="B4" s="373"/>
      <c r="D4" s="75"/>
    </row>
    <row r="5" spans="1:6" ht="15.75" thickTop="1" x14ac:dyDescent="0.25">
      <c r="A5" s="255" t="s">
        <v>85</v>
      </c>
      <c r="B5" s="254" t="s">
        <v>308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375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375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309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opLeftCell="A185"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376" t="s">
        <v>300</v>
      </c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</row>
    <row r="2" spans="1:18" ht="15" customHeight="1" x14ac:dyDescent="0.25">
      <c r="A2" s="252"/>
      <c r="B2" s="252"/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</row>
    <row r="3" spans="1:18" x14ac:dyDescent="0.25">
      <c r="A3" s="75"/>
    </row>
    <row r="34" spans="16:18" ht="15.75" x14ac:dyDescent="0.25">
      <c r="P34" s="342" t="s">
        <v>93</v>
      </c>
      <c r="Q34" s="342" t="s">
        <v>340</v>
      </c>
      <c r="R34" s="342" t="s">
        <v>341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13105225.196730688</v>
      </c>
      <c r="R37" s="344">
        <f t="shared" ref="R37:R38" si="0">1-Q37/$Q$35</f>
        <v>0.34473874016346562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12143621.112267544</v>
      </c>
      <c r="R38" s="344">
        <f t="shared" si="0"/>
        <v>0.39281894438662279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A22" sqref="A2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342</v>
      </c>
    </row>
    <row r="2" spans="1:1" x14ac:dyDescent="0.25">
      <c r="A2" s="107">
        <v>2019</v>
      </c>
    </row>
    <row r="3" spans="1:1" x14ac:dyDescent="0.25">
      <c r="A3" s="419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420" t="s">
        <v>49</v>
      </c>
    </row>
    <row r="7" spans="1:1" x14ac:dyDescent="0.25">
      <c r="A7" s="418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421" t="s">
        <v>109</v>
      </c>
    </row>
    <row r="11" spans="1:1" x14ac:dyDescent="0.25">
      <c r="A11" s="371" t="s">
        <v>263</v>
      </c>
    </row>
    <row r="12" spans="1:1" x14ac:dyDescent="0.25">
      <c r="A12" s="422" t="s">
        <v>110</v>
      </c>
    </row>
    <row r="13" spans="1:1" x14ac:dyDescent="0.25">
      <c r="A13" s="357" t="s">
        <v>230</v>
      </c>
    </row>
    <row r="14" spans="1:1" s="169" customFormat="1" x14ac:dyDescent="0.25">
      <c r="A14" s="423" t="s">
        <v>208</v>
      </c>
    </row>
    <row r="15" spans="1:1" x14ac:dyDescent="0.25">
      <c r="A15" s="362" t="s">
        <v>111</v>
      </c>
    </row>
    <row r="16" spans="1:1" x14ac:dyDescent="0.25">
      <c r="A16" s="424" t="s">
        <v>101</v>
      </c>
    </row>
    <row r="17" spans="1:1" x14ac:dyDescent="0.25">
      <c r="A17" s="425" t="s">
        <v>204</v>
      </c>
    </row>
    <row r="18" spans="1:1" x14ac:dyDescent="0.25">
      <c r="A18" s="426" t="s">
        <v>19</v>
      </c>
    </row>
    <row r="19" spans="1:1" x14ac:dyDescent="0.25">
      <c r="A19" s="427" t="s">
        <v>137</v>
      </c>
    </row>
    <row r="20" spans="1:1" x14ac:dyDescent="0.25">
      <c r="A20" s="443" t="s">
        <v>96</v>
      </c>
    </row>
    <row r="21" spans="1:1" x14ac:dyDescent="0.25">
      <c r="A21" s="457" t="s">
        <v>113</v>
      </c>
    </row>
    <row r="22" spans="1:1" x14ac:dyDescent="0.25">
      <c r="A22" s="458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55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56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42" t="s">
        <v>159</v>
      </c>
    </row>
    <row r="37" spans="1:1" x14ac:dyDescent="0.25">
      <c r="A37" s="352" t="s">
        <v>103</v>
      </c>
    </row>
    <row r="38" spans="1:1" x14ac:dyDescent="0.25">
      <c r="A38" s="451" t="s">
        <v>56</v>
      </c>
    </row>
    <row r="39" spans="1:1" x14ac:dyDescent="0.25">
      <c r="A39" s="452" t="s">
        <v>12</v>
      </c>
    </row>
    <row r="40" spans="1:1" x14ac:dyDescent="0.25">
      <c r="A40" s="453" t="s">
        <v>48</v>
      </c>
    </row>
    <row r="41" spans="1:1" x14ac:dyDescent="0.25">
      <c r="A41" s="430" t="s">
        <v>115</v>
      </c>
    </row>
    <row r="42" spans="1:1" x14ac:dyDescent="0.25">
      <c r="A42" s="428" t="s">
        <v>136</v>
      </c>
    </row>
    <row r="43" spans="1:1" x14ac:dyDescent="0.25">
      <c r="A43" s="369" t="s">
        <v>9</v>
      </c>
    </row>
    <row r="44" spans="1:1" x14ac:dyDescent="0.25">
      <c r="A44" s="454" t="s">
        <v>108</v>
      </c>
    </row>
    <row r="45" spans="1:1" x14ac:dyDescent="0.25">
      <c r="A45" s="450" t="s">
        <v>53</v>
      </c>
    </row>
    <row r="46" spans="1:1" x14ac:dyDescent="0.25">
      <c r="A46" s="369" t="s">
        <v>194</v>
      </c>
    </row>
    <row r="47" spans="1:1" x14ac:dyDescent="0.25">
      <c r="A47" s="449" t="s">
        <v>116</v>
      </c>
    </row>
    <row r="48" spans="1:1" s="169" customFormat="1" x14ac:dyDescent="0.25">
      <c r="A48" s="448" t="s">
        <v>106</v>
      </c>
    </row>
    <row r="49" spans="1:1" x14ac:dyDescent="0.25">
      <c r="A49" s="368" t="s">
        <v>33</v>
      </c>
    </row>
    <row r="50" spans="1:1" x14ac:dyDescent="0.25">
      <c r="A50" s="444" t="s">
        <v>14</v>
      </c>
    </row>
    <row r="51" spans="1:1" s="169" customFormat="1" x14ac:dyDescent="0.25">
      <c r="A51" s="445" t="s">
        <v>55</v>
      </c>
    </row>
    <row r="52" spans="1:1" x14ac:dyDescent="0.25">
      <c r="A52" s="446" t="s">
        <v>38</v>
      </c>
    </row>
    <row r="53" spans="1:1" x14ac:dyDescent="0.25">
      <c r="A53" s="447" t="s">
        <v>95</v>
      </c>
    </row>
    <row r="54" spans="1:1" x14ac:dyDescent="0.25">
      <c r="A54" s="351" t="s">
        <v>312</v>
      </c>
    </row>
    <row r="55" spans="1:1" x14ac:dyDescent="0.25">
      <c r="A55" s="430" t="s">
        <v>313</v>
      </c>
    </row>
    <row r="56" spans="1:1" x14ac:dyDescent="0.25">
      <c r="A56" s="366" t="s">
        <v>316</v>
      </c>
    </row>
    <row r="57" spans="1:1" x14ac:dyDescent="0.25">
      <c r="A57" s="351" t="s">
        <v>318</v>
      </c>
    </row>
    <row r="58" spans="1:1" x14ac:dyDescent="0.25">
      <c r="A58" s="431" t="s">
        <v>117</v>
      </c>
    </row>
    <row r="59" spans="1:1" x14ac:dyDescent="0.25">
      <c r="A59" s="433" t="s">
        <v>50</v>
      </c>
    </row>
    <row r="60" spans="1:1" x14ac:dyDescent="0.25">
      <c r="A60" s="434" t="s">
        <v>238</v>
      </c>
    </row>
    <row r="61" spans="1:1" x14ac:dyDescent="0.25">
      <c r="A61" s="435" t="s">
        <v>231</v>
      </c>
    </row>
    <row r="62" spans="1:1" x14ac:dyDescent="0.25">
      <c r="A62" s="436" t="s">
        <v>52</v>
      </c>
    </row>
    <row r="63" spans="1:1" x14ac:dyDescent="0.25">
      <c r="A63" s="364" t="s">
        <v>10</v>
      </c>
    </row>
    <row r="64" spans="1:1" x14ac:dyDescent="0.25">
      <c r="A64" s="413" t="s">
        <v>176</v>
      </c>
    </row>
    <row r="65" spans="1:8" x14ac:dyDescent="0.25">
      <c r="A65" s="414" t="s">
        <v>177</v>
      </c>
    </row>
    <row r="66" spans="1:8" x14ac:dyDescent="0.25">
      <c r="A66" s="415" t="s">
        <v>178</v>
      </c>
    </row>
    <row r="67" spans="1:8" x14ac:dyDescent="0.25">
      <c r="A67" s="416" t="s">
        <v>179</v>
      </c>
    </row>
    <row r="68" spans="1:8" x14ac:dyDescent="0.25">
      <c r="A68" s="417" t="s">
        <v>180</v>
      </c>
    </row>
    <row r="69" spans="1:8" x14ac:dyDescent="0.25">
      <c r="A69" s="437" t="s">
        <v>121</v>
      </c>
    </row>
    <row r="70" spans="1:8" x14ac:dyDescent="0.25">
      <c r="A70" s="438" t="s">
        <v>107</v>
      </c>
    </row>
    <row r="71" spans="1:8" x14ac:dyDescent="0.25">
      <c r="A71" s="439" t="s">
        <v>140</v>
      </c>
    </row>
    <row r="72" spans="1:8" x14ac:dyDescent="0.25">
      <c r="A72" s="429" t="s">
        <v>135</v>
      </c>
    </row>
    <row r="73" spans="1:8" x14ac:dyDescent="0.25">
      <c r="A73" s="440" t="s">
        <v>13</v>
      </c>
    </row>
    <row r="74" spans="1:8" x14ac:dyDescent="0.25">
      <c r="A74" s="432" t="s">
        <v>99</v>
      </c>
      <c r="H74" s="412" t="s">
        <v>104</v>
      </c>
    </row>
    <row r="75" spans="1:8" x14ac:dyDescent="0.25">
      <c r="A75" s="441" t="s">
        <v>119</v>
      </c>
    </row>
    <row r="76" spans="1:8" x14ac:dyDescent="0.25">
      <c r="A76" s="353" t="s">
        <v>118</v>
      </c>
    </row>
    <row r="77" spans="1:8" x14ac:dyDescent="0.25">
      <c r="A77" s="365" t="s">
        <v>339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310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6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H14" sqref="H14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1.0720000000000001</v>
      </c>
      <c r="F18" s="12"/>
      <c r="G18" s="180"/>
    </row>
    <row r="20" spans="2:11" x14ac:dyDescent="0.25">
      <c r="B20" s="379" t="s">
        <v>330</v>
      </c>
      <c r="C20" s="25"/>
      <c r="D20" s="25"/>
      <c r="E20" s="25"/>
      <c r="F20" s="12"/>
      <c r="I20" s="1"/>
    </row>
    <row r="21" spans="2:11" ht="29.45" customHeight="1" x14ac:dyDescent="0.25">
      <c r="B21" s="379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77" t="s">
        <v>329</v>
      </c>
      <c r="C30" s="25"/>
      <c r="D30" s="25"/>
      <c r="E30" s="25"/>
      <c r="K30" s="12"/>
    </row>
    <row r="31" spans="2:11" x14ac:dyDescent="0.25">
      <c r="B31" s="378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243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320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321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322</v>
      </c>
    </row>
  </sheetData>
  <conditionalFormatting sqref="C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Q18" sqref="Q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380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333</v>
      </c>
    </row>
    <row r="48" spans="1:10" hidden="1" x14ac:dyDescent="0.25">
      <c r="A48" s="381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334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336</v>
      </c>
      <c r="E1" s="169" t="s">
        <v>335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9">
        <f>IF($C3-G$1&lt;År1,0,F2*(1-VLOOKUP($A3,[1]Hugst!$R$5:$W$9,MATCH(ROUNDUP((G$1)/10,0)*10,[1]Hugst!$R$4:$W$4,0))))</f>
        <v>3888.4929729246492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9">
        <f>IF($C4-G$1&lt;År1,0,F3*(1-VLOOKUP($A4,[1]Hugst!$R$5:$W$9,MATCH(ROUNDUP((G$1)/10,0)*10,[1]Hugst!$R$4:$W$4,0))))</f>
        <v>3877.6262229246627</v>
      </c>
      <c r="H4" s="169">
        <f>IF($C4-H$1&lt;År1,0,G3*(1-VLOOKUP($A4,[1]Hugst!$R$5:$W$9,MATCH(ROUNDUP((H$1)/10,0)*10,[1]Hugst!$R$4:$W$4,0))))</f>
        <v>3888.4929729246492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9">
        <f>IF($C5-G$1&lt;År1,0,F4*(1-VLOOKUP($A5,[1]Hugst!$R$5:$W$9,MATCH(ROUNDUP((G$1)/10,0)*10,[1]Hugst!$R$4:$W$4,0))))</f>
        <v>3866.8138066747183</v>
      </c>
      <c r="H5" s="169">
        <f>IF($C5-H$1&lt;År1,0,G4*(1-VLOOKUP($A5,[1]Hugst!$R$5:$W$9,MATCH(ROUNDUP((H$1)/10,0)*10,[1]Hugst!$R$4:$W$4,0))))</f>
        <v>3877.6262229246627</v>
      </c>
      <c r="I5" s="169">
        <f>IF($C5-I$1&lt;År1,0,H4*(1-VLOOKUP($A5,[1]Hugst!$R$5:$W$9,MATCH(ROUNDUP((I$1)/10,0)*10,[1]Hugst!$R$4:$W$4,0))))</f>
        <v>3888.4929729246492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9">
        <f>IF($C6-G$1&lt;År1,0,F5*(1-VLOOKUP($A6,[1]Hugst!$R$5:$W$9,MATCH(ROUNDUP((G$1)/10,0)*10,[1]Hugst!$R$4:$W$4,0))))</f>
        <v>3856.0554525058674</v>
      </c>
      <c r="H6" s="169">
        <f>IF($C6-H$1&lt;År1,0,G5*(1-VLOOKUP($A6,[1]Hugst!$R$5:$W$9,MATCH(ROUNDUP((H$1)/10,0)*10,[1]Hugst!$R$4:$W$4,0))))</f>
        <v>3866.8138066747183</v>
      </c>
      <c r="I6" s="169">
        <f>IF($C6-I$1&lt;År1,0,H5*(1-VLOOKUP($A6,[1]Hugst!$R$5:$W$9,MATCH(ROUNDUP((I$1)/10,0)*10,[1]Hugst!$R$4:$W$4,0))))</f>
        <v>3877.6262229246627</v>
      </c>
      <c r="J6" s="169">
        <f>IF($C6-J$1&lt;År1,0,I5*(1-VLOOKUP($A6,[1]Hugst!$R$5:$W$9,MATCH(ROUNDUP((J$1)/10,0)*10,[1]Hugst!$R$4:$W$4,0))))</f>
        <v>3888.4929729246492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9">
        <f>IF($C7-G$1&lt;År1,0,F6*(1-VLOOKUP($A7,[1]Hugst!$R$5:$W$9,MATCH(ROUNDUP((G$1)/10,0)*10,[1]Hugst!$R$4:$W$4,0))))</f>
        <v>3845.350890108019</v>
      </c>
      <c r="H7" s="169">
        <f>IF($C7-H$1&lt;År1,0,G6*(1-VLOOKUP($A7,[1]Hugst!$R$5:$W$9,MATCH(ROUNDUP((H$1)/10,0)*10,[1]Hugst!$R$4:$W$4,0))))</f>
        <v>3856.0554525058674</v>
      </c>
      <c r="I7" s="169">
        <f>IF($C7-I$1&lt;År1,0,H6*(1-VLOOKUP($A7,[1]Hugst!$R$5:$W$9,MATCH(ROUNDUP((I$1)/10,0)*10,[1]Hugst!$R$4:$W$4,0))))</f>
        <v>3866.8138066747183</v>
      </c>
      <c r="J7" s="169">
        <f>IF($C7-J$1&lt;År1,0,I6*(1-VLOOKUP($A7,[1]Hugst!$R$5:$W$9,MATCH(ROUNDUP((J$1)/10,0)*10,[1]Hugst!$R$4:$W$4,0))))</f>
        <v>3877.6262229246627</v>
      </c>
      <c r="K7" s="169">
        <f>IF($C7-K$1&lt;År1,0,J6*(1-VLOOKUP($A7,[1]Hugst!$R$5:$W$9,MATCH(ROUNDUP((K$1)/10,0)*10,[1]Hugst!$R$4:$W$4,0))))</f>
        <v>3888.4929729246492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9">
        <f>IF($C8-G$1&lt;År1,0,F7*(1-VLOOKUP($A8,[1]Hugst!$R$5:$W$9,MATCH(ROUNDUP((G$1)/10,0)*10,[1]Hugst!$R$4:$W$4,0))))</f>
        <v>3834.6998505220822</v>
      </c>
      <c r="H8" s="169">
        <f>IF($C8-H$1&lt;År1,0,G7*(1-VLOOKUP($A8,[1]Hugst!$R$5:$W$9,MATCH(ROUNDUP((H$1)/10,0)*10,[1]Hugst!$R$4:$W$4,0))))</f>
        <v>3845.350890108019</v>
      </c>
      <c r="I8" s="169">
        <f>IF($C8-I$1&lt;År1,0,H7*(1-VLOOKUP($A8,[1]Hugst!$R$5:$W$9,MATCH(ROUNDUP((I$1)/10,0)*10,[1]Hugst!$R$4:$W$4,0))))</f>
        <v>3856.0554525058674</v>
      </c>
      <c r="J8" s="169">
        <f>IF($C8-J$1&lt;År1,0,I7*(1-VLOOKUP($A8,[1]Hugst!$R$5:$W$9,MATCH(ROUNDUP((J$1)/10,0)*10,[1]Hugst!$R$4:$W$4,0))))</f>
        <v>3866.8138066747183</v>
      </c>
      <c r="K8" s="169">
        <f>IF($C8-K$1&lt;År1,0,J7*(1-VLOOKUP($A8,[1]Hugst!$R$5:$W$9,MATCH(ROUNDUP((K$1)/10,0)*10,[1]Hugst!$R$4:$W$4,0))))</f>
        <v>3877.6262229246627</v>
      </c>
      <c r="L8" s="169">
        <f>IF($C8-L$1&lt;År1,0,K7*(1-VLOOKUP($A8,[1]Hugst!$R$5:$W$9,MATCH(ROUNDUP((L$1)/10,0)*10,[1]Hugst!$R$4:$W$4,0))))</f>
        <v>3888.4929729246492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9">
        <f>IF($C9-G$1&lt;År1,0,F8*(1-VLOOKUP($A9,[1]Hugst!$R$5:$W$9,MATCH(ROUNDUP((G$1)/10,0)*10,[1]Hugst!$R$4:$W$4,0))))</f>
        <v>3824.1020661341449</v>
      </c>
      <c r="H9" s="169">
        <f>IF($C9-H$1&lt;År1,0,G8*(1-VLOOKUP($A9,[1]Hugst!$R$5:$W$9,MATCH(ROUNDUP((H$1)/10,0)*10,[1]Hugst!$R$4:$W$4,0))))</f>
        <v>3834.6998505220822</v>
      </c>
      <c r="I9" s="169">
        <f>IF($C9-I$1&lt;År1,0,H8*(1-VLOOKUP($A9,[1]Hugst!$R$5:$W$9,MATCH(ROUNDUP((I$1)/10,0)*10,[1]Hugst!$R$4:$W$4,0))))</f>
        <v>3845.350890108019</v>
      </c>
      <c r="J9" s="169">
        <f>IF($C9-J$1&lt;År1,0,I8*(1-VLOOKUP($A9,[1]Hugst!$R$5:$W$9,MATCH(ROUNDUP((J$1)/10,0)*10,[1]Hugst!$R$4:$W$4,0))))</f>
        <v>3856.0554525058674</v>
      </c>
      <c r="K9" s="169">
        <f>IF($C9-K$1&lt;År1,0,J8*(1-VLOOKUP($A9,[1]Hugst!$R$5:$W$9,MATCH(ROUNDUP((K$1)/10,0)*10,[1]Hugst!$R$4:$W$4,0))))</f>
        <v>3866.8138066747183</v>
      </c>
      <c r="L9" s="169">
        <f>IF($C9-L$1&lt;År1,0,K8*(1-VLOOKUP($A9,[1]Hugst!$R$5:$W$9,MATCH(ROUNDUP((L$1)/10,0)*10,[1]Hugst!$R$4:$W$4,0))))</f>
        <v>3877.6262229246627</v>
      </c>
      <c r="M9" s="169">
        <f>IF($C9-M$1&lt;År1,0,L8*(1-VLOOKUP($A9,[1]Hugst!$R$5:$W$9,MATCH(ROUNDUP((M$1)/10,0)*10,[1]Hugst!$R$4:$W$4,0))))</f>
        <v>3888.4929729246492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9">
        <f>IF($C10-G$1&lt;År1,0,F9*(1-VLOOKUP($A10,[1]Hugst!$R$5:$W$9,MATCH(ROUNDUP((G$1)/10,0)*10,[1]Hugst!$R$4:$W$4,0))))</f>
        <v>3813.5572706680819</v>
      </c>
      <c r="H10" s="169">
        <f>IF($C10-H$1&lt;År1,0,G9*(1-VLOOKUP($A10,[1]Hugst!$R$5:$W$9,MATCH(ROUNDUP((H$1)/10,0)*10,[1]Hugst!$R$4:$W$4,0))))</f>
        <v>3824.1020661341449</v>
      </c>
      <c r="I10" s="169">
        <f>IF($C10-I$1&lt;År1,0,H9*(1-VLOOKUP($A10,[1]Hugst!$R$5:$W$9,MATCH(ROUNDUP((I$1)/10,0)*10,[1]Hugst!$R$4:$W$4,0))))</f>
        <v>3834.6998505220822</v>
      </c>
      <c r="J10" s="169">
        <f>IF($C10-J$1&lt;År1,0,I9*(1-VLOOKUP($A10,[1]Hugst!$R$5:$W$9,MATCH(ROUNDUP((J$1)/10,0)*10,[1]Hugst!$R$4:$W$4,0))))</f>
        <v>3845.350890108019</v>
      </c>
      <c r="K10" s="169">
        <f>IF($C10-K$1&lt;År1,0,J9*(1-VLOOKUP($A10,[1]Hugst!$R$5:$W$9,MATCH(ROUNDUP((K$1)/10,0)*10,[1]Hugst!$R$4:$W$4,0))))</f>
        <v>3856.0554525058674</v>
      </c>
      <c r="L10" s="169">
        <f>IF($C10-L$1&lt;År1,0,K9*(1-VLOOKUP($A10,[1]Hugst!$R$5:$W$9,MATCH(ROUNDUP((L$1)/10,0)*10,[1]Hugst!$R$4:$W$4,0))))</f>
        <v>3866.8138066747183</v>
      </c>
      <c r="M10" s="169">
        <f>IF($C10-M$1&lt;År1,0,L9*(1-VLOOKUP($A10,[1]Hugst!$R$5:$W$9,MATCH(ROUNDUP((M$1)/10,0)*10,[1]Hugst!$R$4:$W$4,0))))</f>
        <v>3877.6262229246627</v>
      </c>
      <c r="N10" s="169">
        <f>IF($C10-N$1&lt;År1,0,M9*(1-VLOOKUP($A10,[1]Hugst!$R$5:$W$9,MATCH(ROUNDUP((N$1)/10,0)*10,[1]Hugst!$R$4:$W$4,0))))</f>
        <v>3888.4929729246492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9">
        <f>IF($C11-G$1&lt;År1,0,F10*(1-VLOOKUP($A11,[1]Hugst!$R$5:$W$9,MATCH(ROUNDUP((G$1)/10,0)*10,[1]Hugst!$R$4:$W$4,0))))</f>
        <v>3803.0651991793261</v>
      </c>
      <c r="H11" s="169">
        <f>IF($C11-H$1&lt;År1,0,G10*(1-VLOOKUP($A11,[1]Hugst!$R$5:$W$9,MATCH(ROUNDUP((H$1)/10,0)*10,[1]Hugst!$R$4:$W$4,0))))</f>
        <v>3813.5572706680819</v>
      </c>
      <c r="I11" s="169">
        <f>IF($C11-I$1&lt;År1,0,H10*(1-VLOOKUP($A11,[1]Hugst!$R$5:$W$9,MATCH(ROUNDUP((I$1)/10,0)*10,[1]Hugst!$R$4:$W$4,0))))</f>
        <v>3824.1020661341449</v>
      </c>
      <c r="J11" s="169">
        <f>IF($C11-J$1&lt;År1,0,I10*(1-VLOOKUP($A11,[1]Hugst!$R$5:$W$9,MATCH(ROUNDUP((J$1)/10,0)*10,[1]Hugst!$R$4:$W$4,0))))</f>
        <v>3834.6998505220822</v>
      </c>
      <c r="K11" s="169">
        <f>IF($C11-K$1&lt;År1,0,J10*(1-VLOOKUP($A11,[1]Hugst!$R$5:$W$9,MATCH(ROUNDUP((K$1)/10,0)*10,[1]Hugst!$R$4:$W$4,0))))</f>
        <v>3845.350890108019</v>
      </c>
      <c r="L11" s="169">
        <f>IF($C11-L$1&lt;År1,0,K10*(1-VLOOKUP($A11,[1]Hugst!$R$5:$W$9,MATCH(ROUNDUP((L$1)/10,0)*10,[1]Hugst!$R$4:$W$4,0))))</f>
        <v>3856.0554525058674</v>
      </c>
      <c r="M11" s="169">
        <f>IF($C11-M$1&lt;År1,0,L10*(1-VLOOKUP($A11,[1]Hugst!$R$5:$W$9,MATCH(ROUNDUP((M$1)/10,0)*10,[1]Hugst!$R$4:$W$4,0))))</f>
        <v>3866.8138066747183</v>
      </c>
      <c r="N11" s="169">
        <f>IF($C11-N$1&lt;År1,0,M10*(1-VLOOKUP($A11,[1]Hugst!$R$5:$W$9,MATCH(ROUNDUP((N$1)/10,0)*10,[1]Hugst!$R$4:$W$4,0))))</f>
        <v>3877.6262229246627</v>
      </c>
      <c r="O11" s="169">
        <f>IF($C11-O$1&lt;År1,0,N10*(1-VLOOKUP($A11,[1]Hugst!$R$5:$W$9,MATCH(ROUNDUP((O$1)/10,0)*10,[1]Hugst!$R$4:$W$4,0))))</f>
        <v>3888.4929729246492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9">
        <f>IF($C12-G$1&lt;År1,0,F11*(1-VLOOKUP($A12,[1]Hugst!$R$5:$W$9,MATCH(ROUNDUP((G$1)/10,0)*10,[1]Hugst!$R$4:$W$4,0))))</f>
        <v>3792.6255880480589</v>
      </c>
      <c r="H12" s="169">
        <f>IF($C12-H$1&lt;År1,0,G11*(1-VLOOKUP($A12,[1]Hugst!$R$5:$W$9,MATCH(ROUNDUP((H$1)/10,0)*10,[1]Hugst!$R$4:$W$4,0))))</f>
        <v>3803.0651991793261</v>
      </c>
      <c r="I12" s="169">
        <f>IF($C12-I$1&lt;År1,0,H11*(1-VLOOKUP($A12,[1]Hugst!$R$5:$W$9,MATCH(ROUNDUP((I$1)/10,0)*10,[1]Hugst!$R$4:$W$4,0))))</f>
        <v>3813.5572706680819</v>
      </c>
      <c r="J12" s="169">
        <f>IF($C12-J$1&lt;År1,0,I11*(1-VLOOKUP($A12,[1]Hugst!$R$5:$W$9,MATCH(ROUNDUP((J$1)/10,0)*10,[1]Hugst!$R$4:$W$4,0))))</f>
        <v>3824.1020661341449</v>
      </c>
      <c r="K12" s="169">
        <f>IF($C12-K$1&lt;År1,0,J11*(1-VLOOKUP($A12,[1]Hugst!$R$5:$W$9,MATCH(ROUNDUP((K$1)/10,0)*10,[1]Hugst!$R$4:$W$4,0))))</f>
        <v>3834.6998505220822</v>
      </c>
      <c r="L12" s="169">
        <f>IF($C12-L$1&lt;År1,0,K11*(1-VLOOKUP($A12,[1]Hugst!$R$5:$W$9,MATCH(ROUNDUP((L$1)/10,0)*10,[1]Hugst!$R$4:$W$4,0))))</f>
        <v>3845.350890108019</v>
      </c>
      <c r="M12" s="169">
        <f>IF($C12-M$1&lt;År1,0,L11*(1-VLOOKUP($A12,[1]Hugst!$R$5:$W$9,MATCH(ROUNDUP((M$1)/10,0)*10,[1]Hugst!$R$4:$W$4,0))))</f>
        <v>3856.0554525058674</v>
      </c>
      <c r="N12" s="169">
        <f>IF($C12-N$1&lt;År1,0,M11*(1-VLOOKUP($A12,[1]Hugst!$R$5:$W$9,MATCH(ROUNDUP((N$1)/10,0)*10,[1]Hugst!$R$4:$W$4,0))))</f>
        <v>3866.8138066747183</v>
      </c>
      <c r="O12" s="169">
        <f>IF($C12-O$1&lt;År1,0,N11*(1-VLOOKUP($A12,[1]Hugst!$R$5:$W$9,MATCH(ROUNDUP((O$1)/10,0)*10,[1]Hugst!$R$4:$W$4,0))))</f>
        <v>3877.6262229246627</v>
      </c>
      <c r="P12" s="169">
        <f>IF($C12-P$1&lt;År1,0,O11*(1-VLOOKUP($A12,[1]Hugst!$R$5:$W$9,MATCH(ROUNDUP((P$1)/10,0)*10,[1]Hugst!$R$4:$W$4,0))))</f>
        <v>3888.4929729246492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9">
        <f>IF($C13-G$1&lt;År1,0,F12*(1-VLOOKUP($A13,[1]Hugst!$R$5:$W$9,MATCH(ROUNDUP((G$1)/10,0)*10,[1]Hugst!$R$4:$W$4,0))))</f>
        <v>3782.2381749725159</v>
      </c>
      <c r="H13" s="169">
        <f>IF($C13-H$1&lt;År1,0,G12*(1-VLOOKUP($A13,[1]Hugst!$R$5:$W$9,MATCH(ROUNDUP((H$1)/10,0)*10,[1]Hugst!$R$4:$W$4,0))))</f>
        <v>3792.6255880480589</v>
      </c>
      <c r="I13" s="169">
        <f>IF($C13-I$1&lt;År1,0,H12*(1-VLOOKUP($A13,[1]Hugst!$R$5:$W$9,MATCH(ROUNDUP((I$1)/10,0)*10,[1]Hugst!$R$4:$W$4,0))))</f>
        <v>3803.0651991793261</v>
      </c>
      <c r="J13" s="169">
        <f>IF($C13-J$1&lt;År1,0,I12*(1-VLOOKUP($A13,[1]Hugst!$R$5:$W$9,MATCH(ROUNDUP((J$1)/10,0)*10,[1]Hugst!$R$4:$W$4,0))))</f>
        <v>3813.5572706680819</v>
      </c>
      <c r="K13" s="169">
        <f>IF($C13-K$1&lt;År1,0,J12*(1-VLOOKUP($A13,[1]Hugst!$R$5:$W$9,MATCH(ROUNDUP((K$1)/10,0)*10,[1]Hugst!$R$4:$W$4,0))))</f>
        <v>3824.1020661341449</v>
      </c>
      <c r="L13" s="169">
        <f>IF($C13-L$1&lt;År1,0,K12*(1-VLOOKUP($A13,[1]Hugst!$R$5:$W$9,MATCH(ROUNDUP((L$1)/10,0)*10,[1]Hugst!$R$4:$W$4,0))))</f>
        <v>3834.6998505220822</v>
      </c>
      <c r="M13" s="169">
        <f>IF($C13-M$1&lt;År1,0,L12*(1-VLOOKUP($A13,[1]Hugst!$R$5:$W$9,MATCH(ROUNDUP((M$1)/10,0)*10,[1]Hugst!$R$4:$W$4,0))))</f>
        <v>3845.350890108019</v>
      </c>
      <c r="N13" s="169">
        <f>IF($C13-N$1&lt;År1,0,M12*(1-VLOOKUP($A13,[1]Hugst!$R$5:$W$9,MATCH(ROUNDUP((N$1)/10,0)*10,[1]Hugst!$R$4:$W$4,0))))</f>
        <v>3856.0554525058674</v>
      </c>
      <c r="O13" s="169">
        <f>IF($C13-O$1&lt;År1,0,N12*(1-VLOOKUP($A13,[1]Hugst!$R$5:$W$9,MATCH(ROUNDUP((O$1)/10,0)*10,[1]Hugst!$R$4:$W$4,0))))</f>
        <v>3866.8138066747183</v>
      </c>
      <c r="P13" s="169">
        <f>IF($C13-P$1&lt;År1,0,O12*(1-VLOOKUP($A13,[1]Hugst!$R$5:$W$9,MATCH(ROUNDUP((P$1)/10,0)*10,[1]Hugst!$R$4:$W$4,0))))</f>
        <v>3877.6262229246627</v>
      </c>
      <c r="Q13" s="169">
        <f>IF($C13-Q$1&lt;År1,0,P12*(1-VLOOKUP($A13,[1]Hugst!$R$5:$W$9,MATCH(ROUNDUP((Q$1)/10,0)*10,[1]Hugst!$R$4:$W$4,0))))</f>
        <v>3888.4929729246492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9">
        <f>IF($C14-G$1&lt;År1,0,F13*(1-VLOOKUP($A14,[1]Hugst!$R$5:$W$9,MATCH(ROUNDUP((G$1)/10,0)*10,[1]Hugst!$R$4:$W$4,0))))</f>
        <v>3771.902698962178</v>
      </c>
      <c r="H14" s="169">
        <f>IF($C14-H$1&lt;År1,0,G13*(1-VLOOKUP($A14,[1]Hugst!$R$5:$W$9,MATCH(ROUNDUP((H$1)/10,0)*10,[1]Hugst!$R$4:$W$4,0))))</f>
        <v>3782.2381749725159</v>
      </c>
      <c r="I14" s="169">
        <f>IF($C14-I$1&lt;År1,0,H13*(1-VLOOKUP($A14,[1]Hugst!$R$5:$W$9,MATCH(ROUNDUP((I$1)/10,0)*10,[1]Hugst!$R$4:$W$4,0))))</f>
        <v>3792.6255880480589</v>
      </c>
      <c r="J14" s="169">
        <f>IF($C14-J$1&lt;År1,0,I13*(1-VLOOKUP($A14,[1]Hugst!$R$5:$W$9,MATCH(ROUNDUP((J$1)/10,0)*10,[1]Hugst!$R$4:$W$4,0))))</f>
        <v>3803.0651991793261</v>
      </c>
      <c r="K14" s="169">
        <f>IF($C14-K$1&lt;År1,0,J13*(1-VLOOKUP($A14,[1]Hugst!$R$5:$W$9,MATCH(ROUNDUP((K$1)/10,0)*10,[1]Hugst!$R$4:$W$4,0))))</f>
        <v>3813.5572706680819</v>
      </c>
      <c r="L14" s="169">
        <f>IF($C14-L$1&lt;År1,0,K13*(1-VLOOKUP($A14,[1]Hugst!$R$5:$W$9,MATCH(ROUNDUP((L$1)/10,0)*10,[1]Hugst!$R$4:$W$4,0))))</f>
        <v>3824.1020661341449</v>
      </c>
      <c r="M14" s="169">
        <f>IF($C14-M$1&lt;År1,0,L13*(1-VLOOKUP($A14,[1]Hugst!$R$5:$W$9,MATCH(ROUNDUP((M$1)/10,0)*10,[1]Hugst!$R$4:$W$4,0))))</f>
        <v>3834.6998505220822</v>
      </c>
      <c r="N14" s="169">
        <f>IF($C14-N$1&lt;År1,0,M13*(1-VLOOKUP($A14,[1]Hugst!$R$5:$W$9,MATCH(ROUNDUP((N$1)/10,0)*10,[1]Hugst!$R$4:$W$4,0))))</f>
        <v>3845.350890108019</v>
      </c>
      <c r="O14" s="169">
        <f>IF($C14-O$1&lt;År1,0,N13*(1-VLOOKUP($A14,[1]Hugst!$R$5:$W$9,MATCH(ROUNDUP((O$1)/10,0)*10,[1]Hugst!$R$4:$W$4,0))))</f>
        <v>3856.0554525058674</v>
      </c>
      <c r="P14" s="169">
        <f>IF($C14-P$1&lt;År1,0,O13*(1-VLOOKUP($A14,[1]Hugst!$R$5:$W$9,MATCH(ROUNDUP((P$1)/10,0)*10,[1]Hugst!$R$4:$W$4,0))))</f>
        <v>3866.8138066747183</v>
      </c>
      <c r="Q14" s="169">
        <f>IF($C14-Q$1&lt;År1,0,P13*(1-VLOOKUP($A14,[1]Hugst!$R$5:$W$9,MATCH(ROUNDUP((Q$1)/10,0)*10,[1]Hugst!$R$4:$W$4,0))))</f>
        <v>3877.6262229246627</v>
      </c>
      <c r="R14" s="169">
        <f>IF($C14-R$1&lt;År1,0,Q13*(1-VLOOKUP($A14,[1]Hugst!$R$5:$W$9,MATCH(ROUNDUP((R$1)/10,0)*10,[1]Hugst!$R$4:$W$4,0))))</f>
        <v>3888.4929729246492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9">
        <f>IF($C15-G$1&lt;År1,0,F14*(1-VLOOKUP($A15,[1]Hugst!$R$5:$W$9,MATCH(ROUNDUP((G$1)/10,0)*10,[1]Hugst!$R$4:$W$4,0))))</f>
        <v>3761.6189003320032</v>
      </c>
      <c r="H15" s="169">
        <f>IF($C15-H$1&lt;År1,0,G14*(1-VLOOKUP($A15,[1]Hugst!$R$5:$W$9,MATCH(ROUNDUP((H$1)/10,0)*10,[1]Hugst!$R$4:$W$4,0))))</f>
        <v>3771.902698962178</v>
      </c>
      <c r="I15" s="169">
        <f>IF($C15-I$1&lt;År1,0,H14*(1-VLOOKUP($A15,[1]Hugst!$R$5:$W$9,MATCH(ROUNDUP((I$1)/10,0)*10,[1]Hugst!$R$4:$W$4,0))))</f>
        <v>3782.2381749725159</v>
      </c>
      <c r="J15" s="169">
        <f>IF($C15-J$1&lt;År1,0,I14*(1-VLOOKUP($A15,[1]Hugst!$R$5:$W$9,MATCH(ROUNDUP((J$1)/10,0)*10,[1]Hugst!$R$4:$W$4,0))))</f>
        <v>3792.6255880480589</v>
      </c>
      <c r="K15" s="169">
        <f>IF($C15-K$1&lt;År1,0,J14*(1-VLOOKUP($A15,[1]Hugst!$R$5:$W$9,MATCH(ROUNDUP((K$1)/10,0)*10,[1]Hugst!$R$4:$W$4,0))))</f>
        <v>3803.0651991793261</v>
      </c>
      <c r="L15" s="169">
        <f>IF($C15-L$1&lt;År1,0,K14*(1-VLOOKUP($A15,[1]Hugst!$R$5:$W$9,MATCH(ROUNDUP((L$1)/10,0)*10,[1]Hugst!$R$4:$W$4,0))))</f>
        <v>3813.5572706680819</v>
      </c>
      <c r="M15" s="169">
        <f>IF($C15-M$1&lt;År1,0,L14*(1-VLOOKUP($A15,[1]Hugst!$R$5:$W$9,MATCH(ROUNDUP((M$1)/10,0)*10,[1]Hugst!$R$4:$W$4,0))))</f>
        <v>3824.1020661341449</v>
      </c>
      <c r="N15" s="169">
        <f>IF($C15-N$1&lt;År1,0,M14*(1-VLOOKUP($A15,[1]Hugst!$R$5:$W$9,MATCH(ROUNDUP((N$1)/10,0)*10,[1]Hugst!$R$4:$W$4,0))))</f>
        <v>3834.6998505220822</v>
      </c>
      <c r="O15" s="169">
        <f>IF($C15-O$1&lt;År1,0,N14*(1-VLOOKUP($A15,[1]Hugst!$R$5:$W$9,MATCH(ROUNDUP((O$1)/10,0)*10,[1]Hugst!$R$4:$W$4,0))))</f>
        <v>3845.350890108019</v>
      </c>
      <c r="P15" s="169">
        <f>IF($C15-P$1&lt;År1,0,O14*(1-VLOOKUP($A15,[1]Hugst!$R$5:$W$9,MATCH(ROUNDUP((P$1)/10,0)*10,[1]Hugst!$R$4:$W$4,0))))</f>
        <v>3856.0554525058674</v>
      </c>
      <c r="Q15" s="169">
        <f>IF($C15-Q$1&lt;År1,0,P14*(1-VLOOKUP($A15,[1]Hugst!$R$5:$W$9,MATCH(ROUNDUP((Q$1)/10,0)*10,[1]Hugst!$R$4:$W$4,0))))</f>
        <v>3866.8138066747183</v>
      </c>
      <c r="R15" s="169">
        <f>IF($C15-R$1&lt;År1,0,Q14*(1-VLOOKUP($A15,[1]Hugst!$R$5:$W$9,MATCH(ROUNDUP((R$1)/10,0)*10,[1]Hugst!$R$4:$W$4,0))))</f>
        <v>3877.6262229246627</v>
      </c>
      <c r="S15" s="169">
        <f>IF($C15-S$1&lt;År1,0,R14*(1-VLOOKUP($A15,[1]Hugst!$R$5:$W$9,MATCH(ROUNDUP((S$1)/10,0)*10,[1]Hugst!$R$4:$W$4,0))))</f>
        <v>3888.4929729246492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9">
        <f>IF($C16-G$1&lt;År1,0,F15*(1-VLOOKUP($A16,[1]Hugst!$R$5:$W$9,MATCH(ROUNDUP((G$1)/10,0)*10,[1]Hugst!$R$4:$W$4,0))))</f>
        <v>3751.3865206949849</v>
      </c>
      <c r="H16" s="169">
        <f>IF($C16-H$1&lt;År1,0,G15*(1-VLOOKUP($A16,[1]Hugst!$R$5:$W$9,MATCH(ROUNDUP((H$1)/10,0)*10,[1]Hugst!$R$4:$W$4,0))))</f>
        <v>3761.6189003320032</v>
      </c>
      <c r="I16" s="169">
        <f>IF($C16-I$1&lt;År1,0,H15*(1-VLOOKUP($A16,[1]Hugst!$R$5:$W$9,MATCH(ROUNDUP((I$1)/10,0)*10,[1]Hugst!$R$4:$W$4,0))))</f>
        <v>3771.902698962178</v>
      </c>
      <c r="J16" s="169">
        <f>IF($C16-J$1&lt;År1,0,I15*(1-VLOOKUP($A16,[1]Hugst!$R$5:$W$9,MATCH(ROUNDUP((J$1)/10,0)*10,[1]Hugst!$R$4:$W$4,0))))</f>
        <v>3782.2381749725159</v>
      </c>
      <c r="K16" s="169">
        <f>IF($C16-K$1&lt;År1,0,J15*(1-VLOOKUP($A16,[1]Hugst!$R$5:$W$9,MATCH(ROUNDUP((K$1)/10,0)*10,[1]Hugst!$R$4:$W$4,0))))</f>
        <v>3792.6255880480589</v>
      </c>
      <c r="L16" s="169">
        <f>IF($C16-L$1&lt;År1,0,K15*(1-VLOOKUP($A16,[1]Hugst!$R$5:$W$9,MATCH(ROUNDUP((L$1)/10,0)*10,[1]Hugst!$R$4:$W$4,0))))</f>
        <v>3803.0651991793261</v>
      </c>
      <c r="M16" s="169">
        <f>IF($C16-M$1&lt;År1,0,L15*(1-VLOOKUP($A16,[1]Hugst!$R$5:$W$9,MATCH(ROUNDUP((M$1)/10,0)*10,[1]Hugst!$R$4:$W$4,0))))</f>
        <v>3813.5572706680819</v>
      </c>
      <c r="N16" s="169">
        <f>IF($C16-N$1&lt;År1,0,M15*(1-VLOOKUP($A16,[1]Hugst!$R$5:$W$9,MATCH(ROUNDUP((N$1)/10,0)*10,[1]Hugst!$R$4:$W$4,0))))</f>
        <v>3824.1020661341449</v>
      </c>
      <c r="O16" s="169">
        <f>IF($C16-O$1&lt;År1,0,N15*(1-VLOOKUP($A16,[1]Hugst!$R$5:$W$9,MATCH(ROUNDUP((O$1)/10,0)*10,[1]Hugst!$R$4:$W$4,0))))</f>
        <v>3834.6998505220822</v>
      </c>
      <c r="P16" s="169">
        <f>IF($C16-P$1&lt;År1,0,O15*(1-VLOOKUP($A16,[1]Hugst!$R$5:$W$9,MATCH(ROUNDUP((P$1)/10,0)*10,[1]Hugst!$R$4:$W$4,0))))</f>
        <v>3845.350890108019</v>
      </c>
      <c r="Q16" s="169">
        <f>IF($C16-Q$1&lt;År1,0,P15*(1-VLOOKUP($A16,[1]Hugst!$R$5:$W$9,MATCH(ROUNDUP((Q$1)/10,0)*10,[1]Hugst!$R$4:$W$4,0))))</f>
        <v>3856.0554525058674</v>
      </c>
      <c r="R16" s="169">
        <f>IF($C16-R$1&lt;År1,0,Q15*(1-VLOOKUP($A16,[1]Hugst!$R$5:$W$9,MATCH(ROUNDUP((R$1)/10,0)*10,[1]Hugst!$R$4:$W$4,0))))</f>
        <v>3866.8138066747183</v>
      </c>
      <c r="S16" s="169">
        <f>IF($C16-S$1&lt;År1,0,R15*(1-VLOOKUP($A16,[1]Hugst!$R$5:$W$9,MATCH(ROUNDUP((S$1)/10,0)*10,[1]Hugst!$R$4:$W$4,0))))</f>
        <v>3877.6262229246627</v>
      </c>
      <c r="T16" s="169">
        <f>IF($C16-T$1&lt;År1,0,S15*(1-VLOOKUP($A16,[1]Hugst!$R$5:$W$9,MATCH(ROUNDUP((T$1)/10,0)*10,[1]Hugst!$R$4:$W$4,0))))</f>
        <v>3888.4929729246492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9">
        <f>IF($C17-G$1&lt;År1,0,F16*(1-VLOOKUP($A17,[1]Hugst!$R$5:$W$9,MATCH(ROUNDUP((G$1)/10,0)*10,[1]Hugst!$R$4:$W$4,0))))</f>
        <v>3741.2053029561503</v>
      </c>
      <c r="H17" s="169">
        <f>IF($C17-H$1&lt;År1,0,G16*(1-VLOOKUP($A17,[1]Hugst!$R$5:$W$9,MATCH(ROUNDUP((H$1)/10,0)*10,[1]Hugst!$R$4:$W$4,0))))</f>
        <v>3751.3865206949849</v>
      </c>
      <c r="I17" s="169">
        <f>IF($C17-I$1&lt;År1,0,H16*(1-VLOOKUP($A17,[1]Hugst!$R$5:$W$9,MATCH(ROUNDUP((I$1)/10,0)*10,[1]Hugst!$R$4:$W$4,0))))</f>
        <v>3761.6189003320032</v>
      </c>
      <c r="J17" s="169">
        <f>IF($C17-J$1&lt;År1,0,I16*(1-VLOOKUP($A17,[1]Hugst!$R$5:$W$9,MATCH(ROUNDUP((J$1)/10,0)*10,[1]Hugst!$R$4:$W$4,0))))</f>
        <v>3771.902698962178</v>
      </c>
      <c r="K17" s="169">
        <f>IF($C17-K$1&lt;År1,0,J16*(1-VLOOKUP($A17,[1]Hugst!$R$5:$W$9,MATCH(ROUNDUP((K$1)/10,0)*10,[1]Hugst!$R$4:$W$4,0))))</f>
        <v>3782.2381749725159</v>
      </c>
      <c r="L17" s="169">
        <f>IF($C17-L$1&lt;År1,0,K16*(1-VLOOKUP($A17,[1]Hugst!$R$5:$W$9,MATCH(ROUNDUP((L$1)/10,0)*10,[1]Hugst!$R$4:$W$4,0))))</f>
        <v>3792.6255880480589</v>
      </c>
      <c r="M17" s="169">
        <f>IF($C17-M$1&lt;År1,0,L16*(1-VLOOKUP($A17,[1]Hugst!$R$5:$W$9,MATCH(ROUNDUP((M$1)/10,0)*10,[1]Hugst!$R$4:$W$4,0))))</f>
        <v>3803.0651991793261</v>
      </c>
      <c r="N17" s="169">
        <f>IF($C17-N$1&lt;År1,0,M16*(1-VLOOKUP($A17,[1]Hugst!$R$5:$W$9,MATCH(ROUNDUP((N$1)/10,0)*10,[1]Hugst!$R$4:$W$4,0))))</f>
        <v>3813.5572706680819</v>
      </c>
      <c r="O17" s="169">
        <f>IF($C17-O$1&lt;År1,0,N16*(1-VLOOKUP($A17,[1]Hugst!$R$5:$W$9,MATCH(ROUNDUP((O$1)/10,0)*10,[1]Hugst!$R$4:$W$4,0))))</f>
        <v>3824.1020661341449</v>
      </c>
      <c r="P17" s="169">
        <f>IF($C17-P$1&lt;År1,0,O16*(1-VLOOKUP($A17,[1]Hugst!$R$5:$W$9,MATCH(ROUNDUP((P$1)/10,0)*10,[1]Hugst!$R$4:$W$4,0))))</f>
        <v>3834.6998505220822</v>
      </c>
      <c r="Q17" s="169">
        <f>IF($C17-Q$1&lt;År1,0,P16*(1-VLOOKUP($A17,[1]Hugst!$R$5:$W$9,MATCH(ROUNDUP((Q$1)/10,0)*10,[1]Hugst!$R$4:$W$4,0))))</f>
        <v>3845.350890108019</v>
      </c>
      <c r="R17" s="169">
        <f>IF($C17-R$1&lt;År1,0,Q16*(1-VLOOKUP($A17,[1]Hugst!$R$5:$W$9,MATCH(ROUNDUP((R$1)/10,0)*10,[1]Hugst!$R$4:$W$4,0))))</f>
        <v>3856.0554525058674</v>
      </c>
      <c r="S17" s="169">
        <f>IF($C17-S$1&lt;År1,0,R16*(1-VLOOKUP($A17,[1]Hugst!$R$5:$W$9,MATCH(ROUNDUP((S$1)/10,0)*10,[1]Hugst!$R$4:$W$4,0))))</f>
        <v>3866.8138066747183</v>
      </c>
      <c r="T17" s="169">
        <f>IF($C17-T$1&lt;År1,0,S16*(1-VLOOKUP($A17,[1]Hugst!$R$5:$W$9,MATCH(ROUNDUP((T$1)/10,0)*10,[1]Hugst!$R$4:$W$4,0))))</f>
        <v>3877.6262229246627</v>
      </c>
      <c r="U17" s="169">
        <f>IF($C17-U$1&lt;År1,0,T16*(1-VLOOKUP($A17,[1]Hugst!$R$5:$W$9,MATCH(ROUNDUP((U$1)/10,0)*10,[1]Hugst!$R$4:$W$4,0))))</f>
        <v>3888.4929729246492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9">
        <f>IF($C18-G$1&lt;År1,0,F17*(1-VLOOKUP($A18,[1]Hugst!$R$5:$W$9,MATCH(ROUNDUP((G$1)/10,0)*10,[1]Hugst!$R$4:$W$4,0))))</f>
        <v>3731.0749913059844</v>
      </c>
      <c r="H18" s="169">
        <f>IF($C18-H$1&lt;År1,0,G17*(1-VLOOKUP($A18,[1]Hugst!$R$5:$W$9,MATCH(ROUNDUP((H$1)/10,0)*10,[1]Hugst!$R$4:$W$4,0))))</f>
        <v>3741.2053029561503</v>
      </c>
      <c r="I18" s="169">
        <f>IF($C18-I$1&lt;År1,0,H17*(1-VLOOKUP($A18,[1]Hugst!$R$5:$W$9,MATCH(ROUNDUP((I$1)/10,0)*10,[1]Hugst!$R$4:$W$4,0))))</f>
        <v>3751.3865206949849</v>
      </c>
      <c r="J18" s="169">
        <f>IF($C18-J$1&lt;År1,0,I17*(1-VLOOKUP($A18,[1]Hugst!$R$5:$W$9,MATCH(ROUNDUP((J$1)/10,0)*10,[1]Hugst!$R$4:$W$4,0))))</f>
        <v>3761.6189003320032</v>
      </c>
      <c r="K18" s="169">
        <f>IF($C18-K$1&lt;År1,0,J17*(1-VLOOKUP($A18,[1]Hugst!$R$5:$W$9,MATCH(ROUNDUP((K$1)/10,0)*10,[1]Hugst!$R$4:$W$4,0))))</f>
        <v>3771.902698962178</v>
      </c>
      <c r="L18" s="169">
        <f>IF($C18-L$1&lt;År1,0,K17*(1-VLOOKUP($A18,[1]Hugst!$R$5:$W$9,MATCH(ROUNDUP((L$1)/10,0)*10,[1]Hugst!$R$4:$W$4,0))))</f>
        <v>3782.2381749725159</v>
      </c>
      <c r="M18" s="169">
        <f>IF($C18-M$1&lt;År1,0,L17*(1-VLOOKUP($A18,[1]Hugst!$R$5:$W$9,MATCH(ROUNDUP((M$1)/10,0)*10,[1]Hugst!$R$4:$W$4,0))))</f>
        <v>3792.6255880480589</v>
      </c>
      <c r="N18" s="169">
        <f>IF($C18-N$1&lt;År1,0,M17*(1-VLOOKUP($A18,[1]Hugst!$R$5:$W$9,MATCH(ROUNDUP((N$1)/10,0)*10,[1]Hugst!$R$4:$W$4,0))))</f>
        <v>3803.0651991793261</v>
      </c>
      <c r="O18" s="169">
        <f>IF($C18-O$1&lt;År1,0,N17*(1-VLOOKUP($A18,[1]Hugst!$R$5:$W$9,MATCH(ROUNDUP((O$1)/10,0)*10,[1]Hugst!$R$4:$W$4,0))))</f>
        <v>3813.5572706680819</v>
      </c>
      <c r="P18" s="169">
        <f>IF($C18-P$1&lt;År1,0,O17*(1-VLOOKUP($A18,[1]Hugst!$R$5:$W$9,MATCH(ROUNDUP((P$1)/10,0)*10,[1]Hugst!$R$4:$W$4,0))))</f>
        <v>3824.1020661341449</v>
      </c>
      <c r="Q18" s="169">
        <f>IF($C18-Q$1&lt;År1,0,P17*(1-VLOOKUP($A18,[1]Hugst!$R$5:$W$9,MATCH(ROUNDUP((Q$1)/10,0)*10,[1]Hugst!$R$4:$W$4,0))))</f>
        <v>3834.6998505220822</v>
      </c>
      <c r="R18" s="169">
        <f>IF($C18-R$1&lt;År1,0,Q17*(1-VLOOKUP($A18,[1]Hugst!$R$5:$W$9,MATCH(ROUNDUP((R$1)/10,0)*10,[1]Hugst!$R$4:$W$4,0))))</f>
        <v>3845.350890108019</v>
      </c>
      <c r="S18" s="169">
        <f>IF($C18-S$1&lt;År1,0,R17*(1-VLOOKUP($A18,[1]Hugst!$R$5:$W$9,MATCH(ROUNDUP((S$1)/10,0)*10,[1]Hugst!$R$4:$W$4,0))))</f>
        <v>3856.0554525058674</v>
      </c>
      <c r="T18" s="169">
        <f>IF($C18-T$1&lt;År1,0,S17*(1-VLOOKUP($A18,[1]Hugst!$R$5:$W$9,MATCH(ROUNDUP((T$1)/10,0)*10,[1]Hugst!$R$4:$W$4,0))))</f>
        <v>3866.8138066747183</v>
      </c>
      <c r="U18" s="169">
        <f>IF($C18-U$1&lt;År1,0,T17*(1-VLOOKUP($A18,[1]Hugst!$R$5:$W$9,MATCH(ROUNDUP((U$1)/10,0)*10,[1]Hugst!$R$4:$W$4,0))))</f>
        <v>3877.6262229246627</v>
      </c>
      <c r="V18" s="169">
        <f>IF($C18-V$1&lt;År1,0,U17*(1-VLOOKUP($A18,[1]Hugst!$R$5:$W$9,MATCH(ROUNDUP((V$1)/10,0)*10,[1]Hugst!$R$4:$W$4,0))))</f>
        <v>3888.4929729246492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9">
        <f>IF($C19-G$1&lt;År1,0,F18*(1-VLOOKUP($A19,[1]Hugst!$R$5:$W$9,MATCH(ROUNDUP((G$1)/10,0)*10,[1]Hugst!$R$4:$W$4,0))))</f>
        <v>3720.995331214086</v>
      </c>
      <c r="H19" s="169">
        <f>IF($C19-H$1&lt;År1,0,G18*(1-VLOOKUP($A19,[1]Hugst!$R$5:$W$9,MATCH(ROUNDUP((H$1)/10,0)*10,[1]Hugst!$R$4:$W$4,0))))</f>
        <v>3731.0749913059844</v>
      </c>
      <c r="I19" s="169">
        <f>IF($C19-I$1&lt;År1,0,H18*(1-VLOOKUP($A19,[1]Hugst!$R$5:$W$9,MATCH(ROUNDUP((I$1)/10,0)*10,[1]Hugst!$R$4:$W$4,0))))</f>
        <v>3741.2053029561503</v>
      </c>
      <c r="J19" s="169">
        <f>IF($C19-J$1&lt;År1,0,I18*(1-VLOOKUP($A19,[1]Hugst!$R$5:$W$9,MATCH(ROUNDUP((J$1)/10,0)*10,[1]Hugst!$R$4:$W$4,0))))</f>
        <v>3751.3865206949849</v>
      </c>
      <c r="K19" s="169">
        <f>IF($C19-K$1&lt;År1,0,J18*(1-VLOOKUP($A19,[1]Hugst!$R$5:$W$9,MATCH(ROUNDUP((K$1)/10,0)*10,[1]Hugst!$R$4:$W$4,0))))</f>
        <v>3761.6189003320032</v>
      </c>
      <c r="L19" s="169">
        <f>IF($C19-L$1&lt;År1,0,K18*(1-VLOOKUP($A19,[1]Hugst!$R$5:$W$9,MATCH(ROUNDUP((L$1)/10,0)*10,[1]Hugst!$R$4:$W$4,0))))</f>
        <v>3771.902698962178</v>
      </c>
      <c r="M19" s="169">
        <f>IF($C19-M$1&lt;År1,0,L18*(1-VLOOKUP($A19,[1]Hugst!$R$5:$W$9,MATCH(ROUNDUP((M$1)/10,0)*10,[1]Hugst!$R$4:$W$4,0))))</f>
        <v>3782.2381749725159</v>
      </c>
      <c r="N19" s="169">
        <f>IF($C19-N$1&lt;År1,0,M18*(1-VLOOKUP($A19,[1]Hugst!$R$5:$W$9,MATCH(ROUNDUP((N$1)/10,0)*10,[1]Hugst!$R$4:$W$4,0))))</f>
        <v>3792.6255880480589</v>
      </c>
      <c r="O19" s="169">
        <f>IF($C19-O$1&lt;År1,0,N18*(1-VLOOKUP($A19,[1]Hugst!$R$5:$W$9,MATCH(ROUNDUP((O$1)/10,0)*10,[1]Hugst!$R$4:$W$4,0))))</f>
        <v>3803.0651991793261</v>
      </c>
      <c r="P19" s="169">
        <f>IF($C19-P$1&lt;År1,0,O18*(1-VLOOKUP($A19,[1]Hugst!$R$5:$W$9,MATCH(ROUNDUP((P$1)/10,0)*10,[1]Hugst!$R$4:$W$4,0))))</f>
        <v>3813.5572706680819</v>
      </c>
      <c r="Q19" s="169">
        <f>IF($C19-Q$1&lt;År1,0,P18*(1-VLOOKUP($A19,[1]Hugst!$R$5:$W$9,MATCH(ROUNDUP((Q$1)/10,0)*10,[1]Hugst!$R$4:$W$4,0))))</f>
        <v>3824.1020661341449</v>
      </c>
      <c r="R19" s="169">
        <f>IF($C19-R$1&lt;År1,0,Q18*(1-VLOOKUP($A19,[1]Hugst!$R$5:$W$9,MATCH(ROUNDUP((R$1)/10,0)*10,[1]Hugst!$R$4:$W$4,0))))</f>
        <v>3834.6998505220822</v>
      </c>
      <c r="S19" s="169">
        <f>IF($C19-S$1&lt;År1,0,R18*(1-VLOOKUP($A19,[1]Hugst!$R$5:$W$9,MATCH(ROUNDUP((S$1)/10,0)*10,[1]Hugst!$R$4:$W$4,0))))</f>
        <v>3845.350890108019</v>
      </c>
      <c r="T19" s="169">
        <f>IF($C19-T$1&lt;År1,0,S18*(1-VLOOKUP($A19,[1]Hugst!$R$5:$W$9,MATCH(ROUNDUP((T$1)/10,0)*10,[1]Hugst!$R$4:$W$4,0))))</f>
        <v>3856.0554525058674</v>
      </c>
      <c r="U19" s="169">
        <f>IF($C19-U$1&lt;År1,0,T18*(1-VLOOKUP($A19,[1]Hugst!$R$5:$W$9,MATCH(ROUNDUP((U$1)/10,0)*10,[1]Hugst!$R$4:$W$4,0))))</f>
        <v>3866.8138066747183</v>
      </c>
      <c r="V19" s="169">
        <f>IF($C19-V$1&lt;År1,0,U18*(1-VLOOKUP($A19,[1]Hugst!$R$5:$W$9,MATCH(ROUNDUP((V$1)/10,0)*10,[1]Hugst!$R$4:$W$4,0))))</f>
        <v>3877.6262229246627</v>
      </c>
      <c r="W19" s="169">
        <f>IF($C19-W$1&lt;År1,0,V18*(1-VLOOKUP($A19,[1]Hugst!$R$5:$W$9,MATCH(ROUNDUP((W$1)/10,0)*10,[1]Hugst!$R$4:$W$4,0))))</f>
        <v>3888.4929729246492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9">
        <f>IF($C20-G$1&lt;År1,0,F19*(1-VLOOKUP($A20,[1]Hugst!$R$5:$W$9,MATCH(ROUNDUP((G$1)/10,0)*10,[1]Hugst!$R$4:$W$4,0))))</f>
        <v>3710.9660694226477</v>
      </c>
      <c r="H20" s="169">
        <f>IF($C20-H$1&lt;År1,0,G19*(1-VLOOKUP($A20,[1]Hugst!$R$5:$W$9,MATCH(ROUNDUP((H$1)/10,0)*10,[1]Hugst!$R$4:$W$4,0))))</f>
        <v>3720.995331214086</v>
      </c>
      <c r="I20" s="169">
        <f>IF($C20-I$1&lt;År1,0,H19*(1-VLOOKUP($A20,[1]Hugst!$R$5:$W$9,MATCH(ROUNDUP((I$1)/10,0)*10,[1]Hugst!$R$4:$W$4,0))))</f>
        <v>3731.0749913059844</v>
      </c>
      <c r="J20" s="169">
        <f>IF($C20-J$1&lt;År1,0,I19*(1-VLOOKUP($A20,[1]Hugst!$R$5:$W$9,MATCH(ROUNDUP((J$1)/10,0)*10,[1]Hugst!$R$4:$W$4,0))))</f>
        <v>3741.2053029561503</v>
      </c>
      <c r="K20" s="169">
        <f>IF($C20-K$1&lt;År1,0,J19*(1-VLOOKUP($A20,[1]Hugst!$R$5:$W$9,MATCH(ROUNDUP((K$1)/10,0)*10,[1]Hugst!$R$4:$W$4,0))))</f>
        <v>3751.3865206949849</v>
      </c>
      <c r="L20" s="169">
        <f>IF($C20-L$1&lt;År1,0,K19*(1-VLOOKUP($A20,[1]Hugst!$R$5:$W$9,MATCH(ROUNDUP((L$1)/10,0)*10,[1]Hugst!$R$4:$W$4,0))))</f>
        <v>3761.6189003320032</v>
      </c>
      <c r="M20" s="169">
        <f>IF($C20-M$1&lt;År1,0,L19*(1-VLOOKUP($A20,[1]Hugst!$R$5:$W$9,MATCH(ROUNDUP((M$1)/10,0)*10,[1]Hugst!$R$4:$W$4,0))))</f>
        <v>3771.902698962178</v>
      </c>
      <c r="N20" s="169">
        <f>IF($C20-N$1&lt;År1,0,M19*(1-VLOOKUP($A20,[1]Hugst!$R$5:$W$9,MATCH(ROUNDUP((N$1)/10,0)*10,[1]Hugst!$R$4:$W$4,0))))</f>
        <v>3782.2381749725159</v>
      </c>
      <c r="O20" s="169">
        <f>IF($C20-O$1&lt;År1,0,N19*(1-VLOOKUP($A20,[1]Hugst!$R$5:$W$9,MATCH(ROUNDUP((O$1)/10,0)*10,[1]Hugst!$R$4:$W$4,0))))</f>
        <v>3792.6255880480589</v>
      </c>
      <c r="P20" s="169">
        <f>IF($C20-P$1&lt;År1,0,O19*(1-VLOOKUP($A20,[1]Hugst!$R$5:$W$9,MATCH(ROUNDUP((P$1)/10,0)*10,[1]Hugst!$R$4:$W$4,0))))</f>
        <v>3803.0651991793261</v>
      </c>
      <c r="Q20" s="169">
        <f>IF($C20-Q$1&lt;År1,0,P19*(1-VLOOKUP($A20,[1]Hugst!$R$5:$W$9,MATCH(ROUNDUP((Q$1)/10,0)*10,[1]Hugst!$R$4:$W$4,0))))</f>
        <v>3813.5572706680819</v>
      </c>
      <c r="R20" s="169">
        <f>IF($C20-R$1&lt;År1,0,Q19*(1-VLOOKUP($A20,[1]Hugst!$R$5:$W$9,MATCH(ROUNDUP((R$1)/10,0)*10,[1]Hugst!$R$4:$W$4,0))))</f>
        <v>3824.1020661341449</v>
      </c>
      <c r="S20" s="169">
        <f>IF($C20-S$1&lt;År1,0,R19*(1-VLOOKUP($A20,[1]Hugst!$R$5:$W$9,MATCH(ROUNDUP((S$1)/10,0)*10,[1]Hugst!$R$4:$W$4,0))))</f>
        <v>3834.6998505220822</v>
      </c>
      <c r="T20" s="169">
        <f>IF($C20-T$1&lt;År1,0,S19*(1-VLOOKUP($A20,[1]Hugst!$R$5:$W$9,MATCH(ROUNDUP((T$1)/10,0)*10,[1]Hugst!$R$4:$W$4,0))))</f>
        <v>3845.350890108019</v>
      </c>
      <c r="U20" s="169">
        <f>IF($C20-U$1&lt;År1,0,T19*(1-VLOOKUP($A20,[1]Hugst!$R$5:$W$9,MATCH(ROUNDUP((U$1)/10,0)*10,[1]Hugst!$R$4:$W$4,0))))</f>
        <v>3856.0554525058674</v>
      </c>
      <c r="V20" s="169">
        <f>IF($C20-V$1&lt;År1,0,U19*(1-VLOOKUP($A20,[1]Hugst!$R$5:$W$9,MATCH(ROUNDUP((V$1)/10,0)*10,[1]Hugst!$R$4:$W$4,0))))</f>
        <v>3866.8138066747183</v>
      </c>
      <c r="W20" s="169">
        <f>IF($C20-W$1&lt;År1,0,V19*(1-VLOOKUP($A20,[1]Hugst!$R$5:$W$9,MATCH(ROUNDUP((W$1)/10,0)*10,[1]Hugst!$R$4:$W$4,0))))</f>
        <v>3877.6262229246627</v>
      </c>
      <c r="X20" s="169">
        <f>IF($C20-X$1&lt;År1,0,W19*(1-VLOOKUP($A20,[1]Hugst!$R$5:$W$9,MATCH(ROUNDUP((X$1)/10,0)*10,[1]Hugst!$R$4:$W$4,0))))</f>
        <v>3888.4929729246492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9">
        <f>IF($C21-G$1&lt;År1,0,F20*(1-VLOOKUP($A21,[1]Hugst!$R$5:$W$9,MATCH(ROUNDUP((G$1)/10,0)*10,[1]Hugst!$R$4:$W$4,0))))</f>
        <v>3700.9869539401698</v>
      </c>
      <c r="H21" s="169">
        <f>IF($C21-H$1&lt;År1,0,G20*(1-VLOOKUP($A21,[1]Hugst!$R$5:$W$9,MATCH(ROUNDUP((H$1)/10,0)*10,[1]Hugst!$R$4:$W$4,0))))</f>
        <v>3710.9660694226477</v>
      </c>
      <c r="I21" s="169">
        <f>IF($C21-I$1&lt;År1,0,H20*(1-VLOOKUP($A21,[1]Hugst!$R$5:$W$9,MATCH(ROUNDUP((I$1)/10,0)*10,[1]Hugst!$R$4:$W$4,0))))</f>
        <v>3720.995331214086</v>
      </c>
      <c r="J21" s="169">
        <f>IF($C21-J$1&lt;År1,0,I20*(1-VLOOKUP($A21,[1]Hugst!$R$5:$W$9,MATCH(ROUNDUP((J$1)/10,0)*10,[1]Hugst!$R$4:$W$4,0))))</f>
        <v>3731.0749913059844</v>
      </c>
      <c r="K21" s="169">
        <f>IF($C21-K$1&lt;År1,0,J20*(1-VLOOKUP($A21,[1]Hugst!$R$5:$W$9,MATCH(ROUNDUP((K$1)/10,0)*10,[1]Hugst!$R$4:$W$4,0))))</f>
        <v>3741.2053029561503</v>
      </c>
      <c r="L21" s="169">
        <f>IF($C21-L$1&lt;År1,0,K20*(1-VLOOKUP($A21,[1]Hugst!$R$5:$W$9,MATCH(ROUNDUP((L$1)/10,0)*10,[1]Hugst!$R$4:$W$4,0))))</f>
        <v>3751.3865206949849</v>
      </c>
      <c r="M21" s="169">
        <f>IF($C21-M$1&lt;År1,0,L20*(1-VLOOKUP($A21,[1]Hugst!$R$5:$W$9,MATCH(ROUNDUP((M$1)/10,0)*10,[1]Hugst!$R$4:$W$4,0))))</f>
        <v>3761.6189003320032</v>
      </c>
      <c r="N21" s="169">
        <f>IF($C21-N$1&lt;År1,0,M20*(1-VLOOKUP($A21,[1]Hugst!$R$5:$W$9,MATCH(ROUNDUP((N$1)/10,0)*10,[1]Hugst!$R$4:$W$4,0))))</f>
        <v>3771.902698962178</v>
      </c>
      <c r="O21" s="169">
        <f>IF($C21-O$1&lt;År1,0,N20*(1-VLOOKUP($A21,[1]Hugst!$R$5:$W$9,MATCH(ROUNDUP((O$1)/10,0)*10,[1]Hugst!$R$4:$W$4,0))))</f>
        <v>3782.2381749725159</v>
      </c>
      <c r="P21" s="169">
        <f>IF($C21-P$1&lt;År1,0,O20*(1-VLOOKUP($A21,[1]Hugst!$R$5:$W$9,MATCH(ROUNDUP((P$1)/10,0)*10,[1]Hugst!$R$4:$W$4,0))))</f>
        <v>3792.6255880480589</v>
      </c>
      <c r="Q21" s="169">
        <f>IF($C21-Q$1&lt;År1,0,P20*(1-VLOOKUP($A21,[1]Hugst!$R$5:$W$9,MATCH(ROUNDUP((Q$1)/10,0)*10,[1]Hugst!$R$4:$W$4,0))))</f>
        <v>3803.0651991793261</v>
      </c>
      <c r="R21" s="169">
        <f>IF($C21-R$1&lt;År1,0,Q20*(1-VLOOKUP($A21,[1]Hugst!$R$5:$W$9,MATCH(ROUNDUP((R$1)/10,0)*10,[1]Hugst!$R$4:$W$4,0))))</f>
        <v>3813.5572706680819</v>
      </c>
      <c r="S21" s="169">
        <f>IF($C21-S$1&lt;År1,0,R20*(1-VLOOKUP($A21,[1]Hugst!$R$5:$W$9,MATCH(ROUNDUP((S$1)/10,0)*10,[1]Hugst!$R$4:$W$4,0))))</f>
        <v>3824.1020661341449</v>
      </c>
      <c r="T21" s="169">
        <f>IF($C21-T$1&lt;År1,0,S20*(1-VLOOKUP($A21,[1]Hugst!$R$5:$W$9,MATCH(ROUNDUP((T$1)/10,0)*10,[1]Hugst!$R$4:$W$4,0))))</f>
        <v>3834.6998505220822</v>
      </c>
      <c r="U21" s="169">
        <f>IF($C21-U$1&lt;År1,0,T20*(1-VLOOKUP($A21,[1]Hugst!$R$5:$W$9,MATCH(ROUNDUP((U$1)/10,0)*10,[1]Hugst!$R$4:$W$4,0))))</f>
        <v>3845.350890108019</v>
      </c>
      <c r="V21" s="169">
        <f>IF($C21-V$1&lt;År1,0,U20*(1-VLOOKUP($A21,[1]Hugst!$R$5:$W$9,MATCH(ROUNDUP((V$1)/10,0)*10,[1]Hugst!$R$4:$W$4,0))))</f>
        <v>3856.0554525058674</v>
      </c>
      <c r="W21" s="169">
        <f>IF($C21-W$1&lt;År1,0,V20*(1-VLOOKUP($A21,[1]Hugst!$R$5:$W$9,MATCH(ROUNDUP((W$1)/10,0)*10,[1]Hugst!$R$4:$W$4,0))))</f>
        <v>3866.8138066747183</v>
      </c>
      <c r="X21" s="169">
        <f>IF($C21-X$1&lt;År1,0,W20*(1-VLOOKUP($A21,[1]Hugst!$R$5:$W$9,MATCH(ROUNDUP((X$1)/10,0)*10,[1]Hugst!$R$4:$W$4,0))))</f>
        <v>3877.6262229246627</v>
      </c>
      <c r="Y21" s="169">
        <f>IF($C21-Y$1&lt;År1,0,X20*(1-VLOOKUP($A21,[1]Hugst!$R$5:$W$9,MATCH(ROUNDUP((Y$1)/10,0)*10,[1]Hugst!$R$4:$W$4,0))))</f>
        <v>3888.4929729246492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9">
        <f>IF($C22-G$1&lt;År1,0,F21*(1-VLOOKUP($A22,[1]Hugst!$R$5:$W$9,MATCH(ROUNDUP((G$1)/10,0)*10,[1]Hugst!$R$4:$W$4,0))))</f>
        <v>3691.0577340349992</v>
      </c>
      <c r="H22" s="169">
        <f>IF($C22-H$1&lt;År1,0,G21*(1-VLOOKUP($A22,[1]Hugst!$R$5:$W$9,MATCH(ROUNDUP((H$1)/10,0)*10,[1]Hugst!$R$4:$W$4,0))))</f>
        <v>3700.9869539401698</v>
      </c>
      <c r="I22" s="169">
        <f>IF($C22-I$1&lt;År1,0,H21*(1-VLOOKUP($A22,[1]Hugst!$R$5:$W$9,MATCH(ROUNDUP((I$1)/10,0)*10,[1]Hugst!$R$4:$W$4,0))))</f>
        <v>3710.9660694226477</v>
      </c>
      <c r="J22" s="169">
        <f>IF($C22-J$1&lt;År1,0,I21*(1-VLOOKUP($A22,[1]Hugst!$R$5:$W$9,MATCH(ROUNDUP((J$1)/10,0)*10,[1]Hugst!$R$4:$W$4,0))))</f>
        <v>3720.995331214086</v>
      </c>
      <c r="K22" s="169">
        <f>IF($C22-K$1&lt;År1,0,J21*(1-VLOOKUP($A22,[1]Hugst!$R$5:$W$9,MATCH(ROUNDUP((K$1)/10,0)*10,[1]Hugst!$R$4:$W$4,0))))</f>
        <v>3731.0749913059844</v>
      </c>
      <c r="L22" s="169">
        <f>IF($C22-L$1&lt;År1,0,K21*(1-VLOOKUP($A22,[1]Hugst!$R$5:$W$9,MATCH(ROUNDUP((L$1)/10,0)*10,[1]Hugst!$R$4:$W$4,0))))</f>
        <v>3741.2053029561503</v>
      </c>
      <c r="M22" s="169">
        <f>IF($C22-M$1&lt;År1,0,L21*(1-VLOOKUP($A22,[1]Hugst!$R$5:$W$9,MATCH(ROUNDUP((M$1)/10,0)*10,[1]Hugst!$R$4:$W$4,0))))</f>
        <v>3751.3865206949849</v>
      </c>
      <c r="N22" s="169">
        <f>IF($C22-N$1&lt;År1,0,M21*(1-VLOOKUP($A22,[1]Hugst!$R$5:$W$9,MATCH(ROUNDUP((N$1)/10,0)*10,[1]Hugst!$R$4:$W$4,0))))</f>
        <v>3761.6189003320032</v>
      </c>
      <c r="O22" s="169">
        <f>IF($C22-O$1&lt;År1,0,N21*(1-VLOOKUP($A22,[1]Hugst!$R$5:$W$9,MATCH(ROUNDUP((O$1)/10,0)*10,[1]Hugst!$R$4:$W$4,0))))</f>
        <v>3771.902698962178</v>
      </c>
      <c r="P22" s="169">
        <f>IF($C22-P$1&lt;År1,0,O21*(1-VLOOKUP($A22,[1]Hugst!$R$5:$W$9,MATCH(ROUNDUP((P$1)/10,0)*10,[1]Hugst!$R$4:$W$4,0))))</f>
        <v>3782.2381749725159</v>
      </c>
      <c r="Q22" s="169">
        <f>IF($C22-Q$1&lt;År1,0,P21*(1-VLOOKUP($A22,[1]Hugst!$R$5:$W$9,MATCH(ROUNDUP((Q$1)/10,0)*10,[1]Hugst!$R$4:$W$4,0))))</f>
        <v>3792.6255880480589</v>
      </c>
      <c r="R22" s="169">
        <f>IF($C22-R$1&lt;År1,0,Q21*(1-VLOOKUP($A22,[1]Hugst!$R$5:$W$9,MATCH(ROUNDUP((R$1)/10,0)*10,[1]Hugst!$R$4:$W$4,0))))</f>
        <v>3803.0651991793261</v>
      </c>
      <c r="S22" s="169">
        <f>IF($C22-S$1&lt;År1,0,R21*(1-VLOOKUP($A22,[1]Hugst!$R$5:$W$9,MATCH(ROUNDUP((S$1)/10,0)*10,[1]Hugst!$R$4:$W$4,0))))</f>
        <v>3813.5572706680819</v>
      </c>
      <c r="T22" s="169">
        <f>IF($C22-T$1&lt;År1,0,S21*(1-VLOOKUP($A22,[1]Hugst!$R$5:$W$9,MATCH(ROUNDUP((T$1)/10,0)*10,[1]Hugst!$R$4:$W$4,0))))</f>
        <v>3824.1020661341449</v>
      </c>
      <c r="U22" s="169">
        <f>IF($C22-U$1&lt;År1,0,T21*(1-VLOOKUP($A22,[1]Hugst!$R$5:$W$9,MATCH(ROUNDUP((U$1)/10,0)*10,[1]Hugst!$R$4:$W$4,0))))</f>
        <v>3834.6998505220822</v>
      </c>
      <c r="V22" s="169">
        <f>IF($C22-V$1&lt;År1,0,U21*(1-VLOOKUP($A22,[1]Hugst!$R$5:$W$9,MATCH(ROUNDUP((V$1)/10,0)*10,[1]Hugst!$R$4:$W$4,0))))</f>
        <v>3845.350890108019</v>
      </c>
      <c r="W22" s="169">
        <f>IF($C22-W$1&lt;År1,0,V21*(1-VLOOKUP($A22,[1]Hugst!$R$5:$W$9,MATCH(ROUNDUP((W$1)/10,0)*10,[1]Hugst!$R$4:$W$4,0))))</f>
        <v>3856.0554525058674</v>
      </c>
      <c r="X22" s="169">
        <f>IF($C22-X$1&lt;År1,0,W21*(1-VLOOKUP($A22,[1]Hugst!$R$5:$W$9,MATCH(ROUNDUP((X$1)/10,0)*10,[1]Hugst!$R$4:$W$4,0))))</f>
        <v>3866.8138066747183</v>
      </c>
      <c r="Y22" s="169">
        <f>IF($C22-Y$1&lt;År1,0,X21*(1-VLOOKUP($A22,[1]Hugst!$R$5:$W$9,MATCH(ROUNDUP((Y$1)/10,0)*10,[1]Hugst!$R$4:$W$4,0))))</f>
        <v>3877.6262229246627</v>
      </c>
      <c r="Z22" s="169">
        <f>IF($C22-Z$1&lt;År1,0,Y21*(1-VLOOKUP($A22,[1]Hugst!$R$5:$W$9,MATCH(ROUNDUP((Z$1)/10,0)*10,[1]Hugst!$R$4:$W$4,0))))</f>
        <v>3888.4929729246492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9">
        <f>IF($C23-G$1&lt;År1,0,F22*(1-VLOOKUP($A23,[1]Hugst!$R$5:$W$9,MATCH(ROUNDUP((G$1)/10,0)*10,[1]Hugst!$R$4:$W$4,0))))</f>
        <v>3681.1781602295086</v>
      </c>
      <c r="H23" s="169">
        <f>IF($C23-H$1&lt;År1,0,G22*(1-VLOOKUP($A23,[1]Hugst!$R$5:$W$9,MATCH(ROUNDUP((H$1)/10,0)*10,[1]Hugst!$R$4:$W$4,0))))</f>
        <v>3691.0577340349992</v>
      </c>
      <c r="I23" s="169">
        <f>IF($C23-I$1&lt;År1,0,H22*(1-VLOOKUP($A23,[1]Hugst!$R$5:$W$9,MATCH(ROUNDUP((I$1)/10,0)*10,[1]Hugst!$R$4:$W$4,0))))</f>
        <v>3700.9869539401698</v>
      </c>
      <c r="J23" s="169">
        <f>IF($C23-J$1&lt;År1,0,I22*(1-VLOOKUP($A23,[1]Hugst!$R$5:$W$9,MATCH(ROUNDUP((J$1)/10,0)*10,[1]Hugst!$R$4:$W$4,0))))</f>
        <v>3710.9660694226477</v>
      </c>
      <c r="K23" s="169">
        <f>IF($C23-K$1&lt;År1,0,J22*(1-VLOOKUP($A23,[1]Hugst!$R$5:$W$9,MATCH(ROUNDUP((K$1)/10,0)*10,[1]Hugst!$R$4:$W$4,0))))</f>
        <v>3720.995331214086</v>
      </c>
      <c r="L23" s="169">
        <f>IF($C23-L$1&lt;År1,0,K22*(1-VLOOKUP($A23,[1]Hugst!$R$5:$W$9,MATCH(ROUNDUP((L$1)/10,0)*10,[1]Hugst!$R$4:$W$4,0))))</f>
        <v>3731.0749913059844</v>
      </c>
      <c r="M23" s="169">
        <f>IF($C23-M$1&lt;År1,0,L22*(1-VLOOKUP($A23,[1]Hugst!$R$5:$W$9,MATCH(ROUNDUP((M$1)/10,0)*10,[1]Hugst!$R$4:$W$4,0))))</f>
        <v>3741.2053029561503</v>
      </c>
      <c r="N23" s="169">
        <f>IF($C23-N$1&lt;År1,0,M22*(1-VLOOKUP($A23,[1]Hugst!$R$5:$W$9,MATCH(ROUNDUP((N$1)/10,0)*10,[1]Hugst!$R$4:$W$4,0))))</f>
        <v>3751.3865206949849</v>
      </c>
      <c r="O23" s="169">
        <f>IF($C23-O$1&lt;År1,0,N22*(1-VLOOKUP($A23,[1]Hugst!$R$5:$W$9,MATCH(ROUNDUP((O$1)/10,0)*10,[1]Hugst!$R$4:$W$4,0))))</f>
        <v>3761.6189003320032</v>
      </c>
      <c r="P23" s="169">
        <f>IF($C23-P$1&lt;År1,0,O22*(1-VLOOKUP($A23,[1]Hugst!$R$5:$W$9,MATCH(ROUNDUP((P$1)/10,0)*10,[1]Hugst!$R$4:$W$4,0))))</f>
        <v>3771.902698962178</v>
      </c>
      <c r="Q23" s="169">
        <f>IF($C23-Q$1&lt;År1,0,P22*(1-VLOOKUP($A23,[1]Hugst!$R$5:$W$9,MATCH(ROUNDUP((Q$1)/10,0)*10,[1]Hugst!$R$4:$W$4,0))))</f>
        <v>3782.2381749725159</v>
      </c>
      <c r="R23" s="169">
        <f>IF($C23-R$1&lt;År1,0,Q22*(1-VLOOKUP($A23,[1]Hugst!$R$5:$W$9,MATCH(ROUNDUP((R$1)/10,0)*10,[1]Hugst!$R$4:$W$4,0))))</f>
        <v>3792.6255880480589</v>
      </c>
      <c r="S23" s="169">
        <f>IF($C23-S$1&lt;År1,0,R22*(1-VLOOKUP($A23,[1]Hugst!$R$5:$W$9,MATCH(ROUNDUP((S$1)/10,0)*10,[1]Hugst!$R$4:$W$4,0))))</f>
        <v>3803.0651991793261</v>
      </c>
      <c r="T23" s="169">
        <f>IF($C23-T$1&lt;År1,0,S22*(1-VLOOKUP($A23,[1]Hugst!$R$5:$W$9,MATCH(ROUNDUP((T$1)/10,0)*10,[1]Hugst!$R$4:$W$4,0))))</f>
        <v>3813.5572706680819</v>
      </c>
      <c r="U23" s="169">
        <f>IF($C23-U$1&lt;År1,0,T22*(1-VLOOKUP($A23,[1]Hugst!$R$5:$W$9,MATCH(ROUNDUP((U$1)/10,0)*10,[1]Hugst!$R$4:$W$4,0))))</f>
        <v>3824.1020661341449</v>
      </c>
      <c r="V23" s="169">
        <f>IF($C23-V$1&lt;År1,0,U22*(1-VLOOKUP($A23,[1]Hugst!$R$5:$W$9,MATCH(ROUNDUP((V$1)/10,0)*10,[1]Hugst!$R$4:$W$4,0))))</f>
        <v>3834.6998505220822</v>
      </c>
      <c r="W23" s="169">
        <f>IF($C23-W$1&lt;År1,0,V22*(1-VLOOKUP($A23,[1]Hugst!$R$5:$W$9,MATCH(ROUNDUP((W$1)/10,0)*10,[1]Hugst!$R$4:$W$4,0))))</f>
        <v>3845.350890108019</v>
      </c>
      <c r="X23" s="169">
        <f>IF($C23-X$1&lt;År1,0,W22*(1-VLOOKUP($A23,[1]Hugst!$R$5:$W$9,MATCH(ROUNDUP((X$1)/10,0)*10,[1]Hugst!$R$4:$W$4,0))))</f>
        <v>3856.0554525058674</v>
      </c>
      <c r="Y23" s="169">
        <f>IF($C23-Y$1&lt;År1,0,X22*(1-VLOOKUP($A23,[1]Hugst!$R$5:$W$9,MATCH(ROUNDUP((Y$1)/10,0)*10,[1]Hugst!$R$4:$W$4,0))))</f>
        <v>3866.8138066747183</v>
      </c>
      <c r="Z23" s="169">
        <f>IF($C23-Z$1&lt;År1,0,Y22*(1-VLOOKUP($A23,[1]Hugst!$R$5:$W$9,MATCH(ROUNDUP((Z$1)/10,0)*10,[1]Hugst!$R$4:$W$4,0))))</f>
        <v>3877.6262229246627</v>
      </c>
      <c r="AA23" s="169">
        <f>IF($C23-AA$1&lt;År1,0,Z22*(1-VLOOKUP($A23,[1]Hugst!$R$5:$W$9,MATCH(ROUNDUP((AA$1)/10,0)*10,[1]Hugst!$R$4:$W$4,0))))</f>
        <v>3888.4929729246492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9">
        <f>IF($C24-G$1&lt;År1,0,F23*(1-VLOOKUP($A24,[1]Hugst!$R$5:$W$9,MATCH(ROUNDUP((G$1)/10,0)*10,[1]Hugst!$R$4:$W$4,0))))</f>
        <v>3671.3479842929955</v>
      </c>
      <c r="H24" s="169">
        <f>IF($C24-H$1&lt;År1,0,G23*(1-VLOOKUP($A24,[1]Hugst!$R$5:$W$9,MATCH(ROUNDUP((H$1)/10,0)*10,[1]Hugst!$R$4:$W$4,0))))</f>
        <v>3681.1781602295086</v>
      </c>
      <c r="I24" s="169">
        <f>IF($C24-I$1&lt;År1,0,H23*(1-VLOOKUP($A24,[1]Hugst!$R$5:$W$9,MATCH(ROUNDUP((I$1)/10,0)*10,[1]Hugst!$R$4:$W$4,0))))</f>
        <v>3691.0577340349992</v>
      </c>
      <c r="J24" s="169">
        <f>IF($C24-J$1&lt;År1,0,I23*(1-VLOOKUP($A24,[1]Hugst!$R$5:$W$9,MATCH(ROUNDUP((J$1)/10,0)*10,[1]Hugst!$R$4:$W$4,0))))</f>
        <v>3700.9869539401698</v>
      </c>
      <c r="K24" s="169">
        <f>IF($C24-K$1&lt;År1,0,J23*(1-VLOOKUP($A24,[1]Hugst!$R$5:$W$9,MATCH(ROUNDUP((K$1)/10,0)*10,[1]Hugst!$R$4:$W$4,0))))</f>
        <v>3710.9660694226477</v>
      </c>
      <c r="L24" s="169">
        <f>IF($C24-L$1&lt;År1,0,K23*(1-VLOOKUP($A24,[1]Hugst!$R$5:$W$9,MATCH(ROUNDUP((L$1)/10,0)*10,[1]Hugst!$R$4:$W$4,0))))</f>
        <v>3720.995331214086</v>
      </c>
      <c r="M24" s="169">
        <f>IF($C24-M$1&lt;År1,0,L23*(1-VLOOKUP($A24,[1]Hugst!$R$5:$W$9,MATCH(ROUNDUP((M$1)/10,0)*10,[1]Hugst!$R$4:$W$4,0))))</f>
        <v>3731.0749913059844</v>
      </c>
      <c r="N24" s="169">
        <f>IF($C24-N$1&lt;År1,0,M23*(1-VLOOKUP($A24,[1]Hugst!$R$5:$W$9,MATCH(ROUNDUP((N$1)/10,0)*10,[1]Hugst!$R$4:$W$4,0))))</f>
        <v>3741.2053029561503</v>
      </c>
      <c r="O24" s="169">
        <f>IF($C24-O$1&lt;År1,0,N23*(1-VLOOKUP($A24,[1]Hugst!$R$5:$W$9,MATCH(ROUNDUP((O$1)/10,0)*10,[1]Hugst!$R$4:$W$4,0))))</f>
        <v>3751.3865206949849</v>
      </c>
      <c r="P24" s="169">
        <f>IF($C24-P$1&lt;År1,0,O23*(1-VLOOKUP($A24,[1]Hugst!$R$5:$W$9,MATCH(ROUNDUP((P$1)/10,0)*10,[1]Hugst!$R$4:$W$4,0))))</f>
        <v>3761.6189003320032</v>
      </c>
      <c r="Q24" s="169">
        <f>IF($C24-Q$1&lt;År1,0,P23*(1-VLOOKUP($A24,[1]Hugst!$R$5:$W$9,MATCH(ROUNDUP((Q$1)/10,0)*10,[1]Hugst!$R$4:$W$4,0))))</f>
        <v>3771.902698962178</v>
      </c>
      <c r="R24" s="169">
        <f>IF($C24-R$1&lt;År1,0,Q23*(1-VLOOKUP($A24,[1]Hugst!$R$5:$W$9,MATCH(ROUNDUP((R$1)/10,0)*10,[1]Hugst!$R$4:$W$4,0))))</f>
        <v>3782.2381749725159</v>
      </c>
      <c r="S24" s="169">
        <f>IF($C24-S$1&lt;År1,0,R23*(1-VLOOKUP($A24,[1]Hugst!$R$5:$W$9,MATCH(ROUNDUP((S$1)/10,0)*10,[1]Hugst!$R$4:$W$4,0))))</f>
        <v>3792.6255880480589</v>
      </c>
      <c r="T24" s="169">
        <f>IF($C24-T$1&lt;År1,0,S23*(1-VLOOKUP($A24,[1]Hugst!$R$5:$W$9,MATCH(ROUNDUP((T$1)/10,0)*10,[1]Hugst!$R$4:$W$4,0))))</f>
        <v>3803.0651991793261</v>
      </c>
      <c r="U24" s="169">
        <f>IF($C24-U$1&lt;År1,0,T23*(1-VLOOKUP($A24,[1]Hugst!$R$5:$W$9,MATCH(ROUNDUP((U$1)/10,0)*10,[1]Hugst!$R$4:$W$4,0))))</f>
        <v>3813.5572706680819</v>
      </c>
      <c r="V24" s="169">
        <f>IF($C24-V$1&lt;År1,0,U23*(1-VLOOKUP($A24,[1]Hugst!$R$5:$W$9,MATCH(ROUNDUP((V$1)/10,0)*10,[1]Hugst!$R$4:$W$4,0))))</f>
        <v>3824.1020661341449</v>
      </c>
      <c r="W24" s="169">
        <f>IF($C24-W$1&lt;År1,0,V23*(1-VLOOKUP($A24,[1]Hugst!$R$5:$W$9,MATCH(ROUNDUP((W$1)/10,0)*10,[1]Hugst!$R$4:$W$4,0))))</f>
        <v>3834.6998505220822</v>
      </c>
      <c r="X24" s="169">
        <f>IF($C24-X$1&lt;År1,0,W23*(1-VLOOKUP($A24,[1]Hugst!$R$5:$W$9,MATCH(ROUNDUP((X$1)/10,0)*10,[1]Hugst!$R$4:$W$4,0))))</f>
        <v>3845.350890108019</v>
      </c>
      <c r="Y24" s="169">
        <f>IF($C24-Y$1&lt;År1,0,X23*(1-VLOOKUP($A24,[1]Hugst!$R$5:$W$9,MATCH(ROUNDUP((Y$1)/10,0)*10,[1]Hugst!$R$4:$W$4,0))))</f>
        <v>3856.0554525058674</v>
      </c>
      <c r="Z24" s="169">
        <f>IF($C24-Z$1&lt;År1,0,Y23*(1-VLOOKUP($A24,[1]Hugst!$R$5:$W$9,MATCH(ROUNDUP((Z$1)/10,0)*10,[1]Hugst!$R$4:$W$4,0))))</f>
        <v>3866.8138066747183</v>
      </c>
      <c r="AA24" s="169">
        <f>IF($C24-AA$1&lt;År1,0,Z23*(1-VLOOKUP($A24,[1]Hugst!$R$5:$W$9,MATCH(ROUNDUP((AA$1)/10,0)*10,[1]Hugst!$R$4:$W$4,0))))</f>
        <v>3877.6262229246627</v>
      </c>
      <c r="AB24" s="169">
        <f>IF($C24-AB$1&lt;År1,0,AA23*(1-VLOOKUP($A24,[1]Hugst!$R$5:$W$9,MATCH(ROUNDUP((AB$1)/10,0)*10,[1]Hugst!$R$4:$W$4,0))))</f>
        <v>3888.4929729246492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9">
        <f>IF($C25-G$1&lt;År1,0,F24*(1-VLOOKUP($A25,[1]Hugst!$R$5:$W$9,MATCH(ROUNDUP((G$1)/10,0)*10,[1]Hugst!$R$4:$W$4,0))))</f>
        <v>3661.5669592362101</v>
      </c>
      <c r="H25" s="169">
        <f>IF($C25-H$1&lt;År1,0,G24*(1-VLOOKUP($A25,[1]Hugst!$R$5:$W$9,MATCH(ROUNDUP((H$1)/10,0)*10,[1]Hugst!$R$4:$W$4,0))))</f>
        <v>3671.3479842929955</v>
      </c>
      <c r="I25" s="169">
        <f>IF($C25-I$1&lt;År1,0,H24*(1-VLOOKUP($A25,[1]Hugst!$R$5:$W$9,MATCH(ROUNDUP((I$1)/10,0)*10,[1]Hugst!$R$4:$W$4,0))))</f>
        <v>3681.1781602295086</v>
      </c>
      <c r="J25" s="169">
        <f>IF($C25-J$1&lt;År1,0,I24*(1-VLOOKUP($A25,[1]Hugst!$R$5:$W$9,MATCH(ROUNDUP((J$1)/10,0)*10,[1]Hugst!$R$4:$W$4,0))))</f>
        <v>3691.0577340349992</v>
      </c>
      <c r="K25" s="169">
        <f>IF($C25-K$1&lt;År1,0,J24*(1-VLOOKUP($A25,[1]Hugst!$R$5:$W$9,MATCH(ROUNDUP((K$1)/10,0)*10,[1]Hugst!$R$4:$W$4,0))))</f>
        <v>3700.9869539401698</v>
      </c>
      <c r="L25" s="169">
        <f>IF($C25-L$1&lt;År1,0,K24*(1-VLOOKUP($A25,[1]Hugst!$R$5:$W$9,MATCH(ROUNDUP((L$1)/10,0)*10,[1]Hugst!$R$4:$W$4,0))))</f>
        <v>3710.9660694226477</v>
      </c>
      <c r="M25" s="169">
        <f>IF($C25-M$1&lt;År1,0,L24*(1-VLOOKUP($A25,[1]Hugst!$R$5:$W$9,MATCH(ROUNDUP((M$1)/10,0)*10,[1]Hugst!$R$4:$W$4,0))))</f>
        <v>3720.995331214086</v>
      </c>
      <c r="N25" s="169">
        <f>IF($C25-N$1&lt;År1,0,M24*(1-VLOOKUP($A25,[1]Hugst!$R$5:$W$9,MATCH(ROUNDUP((N$1)/10,0)*10,[1]Hugst!$R$4:$W$4,0))))</f>
        <v>3731.0749913059844</v>
      </c>
      <c r="O25" s="169">
        <f>IF($C25-O$1&lt;År1,0,N24*(1-VLOOKUP($A25,[1]Hugst!$R$5:$W$9,MATCH(ROUNDUP((O$1)/10,0)*10,[1]Hugst!$R$4:$W$4,0))))</f>
        <v>3741.2053029561503</v>
      </c>
      <c r="P25" s="169">
        <f>IF($C25-P$1&lt;År1,0,O24*(1-VLOOKUP($A25,[1]Hugst!$R$5:$W$9,MATCH(ROUNDUP((P$1)/10,0)*10,[1]Hugst!$R$4:$W$4,0))))</f>
        <v>3751.3865206949849</v>
      </c>
      <c r="Q25" s="169">
        <f>IF($C25-Q$1&lt;År1,0,P24*(1-VLOOKUP($A25,[1]Hugst!$R$5:$W$9,MATCH(ROUNDUP((Q$1)/10,0)*10,[1]Hugst!$R$4:$W$4,0))))</f>
        <v>3761.6189003320032</v>
      </c>
      <c r="R25" s="169">
        <f>IF($C25-R$1&lt;År1,0,Q24*(1-VLOOKUP($A25,[1]Hugst!$R$5:$W$9,MATCH(ROUNDUP((R$1)/10,0)*10,[1]Hugst!$R$4:$W$4,0))))</f>
        <v>3771.902698962178</v>
      </c>
      <c r="S25" s="169">
        <f>IF($C25-S$1&lt;År1,0,R24*(1-VLOOKUP($A25,[1]Hugst!$R$5:$W$9,MATCH(ROUNDUP((S$1)/10,0)*10,[1]Hugst!$R$4:$W$4,0))))</f>
        <v>3782.2381749725159</v>
      </c>
      <c r="T25" s="169">
        <f>IF($C25-T$1&lt;År1,0,S24*(1-VLOOKUP($A25,[1]Hugst!$R$5:$W$9,MATCH(ROUNDUP((T$1)/10,0)*10,[1]Hugst!$R$4:$W$4,0))))</f>
        <v>3792.6255880480589</v>
      </c>
      <c r="U25" s="169">
        <f>IF($C25-U$1&lt;År1,0,T24*(1-VLOOKUP($A25,[1]Hugst!$R$5:$W$9,MATCH(ROUNDUP((U$1)/10,0)*10,[1]Hugst!$R$4:$W$4,0))))</f>
        <v>3803.0651991793261</v>
      </c>
      <c r="V25" s="169">
        <f>IF($C25-V$1&lt;År1,0,U24*(1-VLOOKUP($A25,[1]Hugst!$R$5:$W$9,MATCH(ROUNDUP((V$1)/10,0)*10,[1]Hugst!$R$4:$W$4,0))))</f>
        <v>3813.5572706680819</v>
      </c>
      <c r="W25" s="169">
        <f>IF($C25-W$1&lt;År1,0,V24*(1-VLOOKUP($A25,[1]Hugst!$R$5:$W$9,MATCH(ROUNDUP((W$1)/10,0)*10,[1]Hugst!$R$4:$W$4,0))))</f>
        <v>3824.1020661341449</v>
      </c>
      <c r="X25" s="169">
        <f>IF($C25-X$1&lt;År1,0,W24*(1-VLOOKUP($A25,[1]Hugst!$R$5:$W$9,MATCH(ROUNDUP((X$1)/10,0)*10,[1]Hugst!$R$4:$W$4,0))))</f>
        <v>3834.6998505220822</v>
      </c>
      <c r="Y25" s="169">
        <f>IF($C25-Y$1&lt;År1,0,X24*(1-VLOOKUP($A25,[1]Hugst!$R$5:$W$9,MATCH(ROUNDUP((Y$1)/10,0)*10,[1]Hugst!$R$4:$W$4,0))))</f>
        <v>3845.350890108019</v>
      </c>
      <c r="Z25" s="169">
        <f>IF($C25-Z$1&lt;År1,0,Y24*(1-VLOOKUP($A25,[1]Hugst!$R$5:$W$9,MATCH(ROUNDUP((Z$1)/10,0)*10,[1]Hugst!$R$4:$W$4,0))))</f>
        <v>3856.0554525058674</v>
      </c>
      <c r="AA25" s="169">
        <f>IF($C25-AA$1&lt;År1,0,Z24*(1-VLOOKUP($A25,[1]Hugst!$R$5:$W$9,MATCH(ROUNDUP((AA$1)/10,0)*10,[1]Hugst!$R$4:$W$4,0))))</f>
        <v>3866.8138066747183</v>
      </c>
      <c r="AB25" s="169">
        <f>IF($C25-AB$1&lt;År1,0,AA24*(1-VLOOKUP($A25,[1]Hugst!$R$5:$W$9,MATCH(ROUNDUP((AB$1)/10,0)*10,[1]Hugst!$R$4:$W$4,0))))</f>
        <v>3877.6262229246627</v>
      </c>
      <c r="AC25" s="169">
        <f>IF($C25-AC$1&lt;År1,0,AB24*(1-VLOOKUP($A25,[1]Hugst!$R$5:$W$9,MATCH(ROUNDUP((AC$1)/10,0)*10,[1]Hugst!$R$4:$W$4,0))))</f>
        <v>3888.4929729246492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9">
        <f>IF($C26-G$1&lt;År1,0,F25*(1-VLOOKUP($A26,[1]Hugst!$R$5:$W$9,MATCH(ROUNDUP((G$1)/10,0)*10,[1]Hugst!$R$4:$W$4,0))))</f>
        <v>3651.8348393045453</v>
      </c>
      <c r="H26" s="169">
        <f>IF($C26-H$1&lt;År1,0,G25*(1-VLOOKUP($A26,[1]Hugst!$R$5:$W$9,MATCH(ROUNDUP((H$1)/10,0)*10,[1]Hugst!$R$4:$W$4,0))))</f>
        <v>3661.5669592362101</v>
      </c>
      <c r="I26" s="169">
        <f>IF($C26-I$1&lt;År1,0,H25*(1-VLOOKUP($A26,[1]Hugst!$R$5:$W$9,MATCH(ROUNDUP((I$1)/10,0)*10,[1]Hugst!$R$4:$W$4,0))))</f>
        <v>3671.3479842929955</v>
      </c>
      <c r="J26" s="169">
        <f>IF($C26-J$1&lt;År1,0,I25*(1-VLOOKUP($A26,[1]Hugst!$R$5:$W$9,MATCH(ROUNDUP((J$1)/10,0)*10,[1]Hugst!$R$4:$W$4,0))))</f>
        <v>3681.1781602295086</v>
      </c>
      <c r="K26" s="169">
        <f>IF($C26-K$1&lt;År1,0,J25*(1-VLOOKUP($A26,[1]Hugst!$R$5:$W$9,MATCH(ROUNDUP((K$1)/10,0)*10,[1]Hugst!$R$4:$W$4,0))))</f>
        <v>3691.0577340349992</v>
      </c>
      <c r="L26" s="169">
        <f>IF($C26-L$1&lt;År1,0,K25*(1-VLOOKUP($A26,[1]Hugst!$R$5:$W$9,MATCH(ROUNDUP((L$1)/10,0)*10,[1]Hugst!$R$4:$W$4,0))))</f>
        <v>3700.9869539401698</v>
      </c>
      <c r="M26" s="169">
        <f>IF($C26-M$1&lt;År1,0,L25*(1-VLOOKUP($A26,[1]Hugst!$R$5:$W$9,MATCH(ROUNDUP((M$1)/10,0)*10,[1]Hugst!$R$4:$W$4,0))))</f>
        <v>3710.9660694226477</v>
      </c>
      <c r="N26" s="169">
        <f>IF($C26-N$1&lt;År1,0,M25*(1-VLOOKUP($A26,[1]Hugst!$R$5:$W$9,MATCH(ROUNDUP((N$1)/10,0)*10,[1]Hugst!$R$4:$W$4,0))))</f>
        <v>3720.995331214086</v>
      </c>
      <c r="O26" s="169">
        <f>IF($C26-O$1&lt;År1,0,N25*(1-VLOOKUP($A26,[1]Hugst!$R$5:$W$9,MATCH(ROUNDUP((O$1)/10,0)*10,[1]Hugst!$R$4:$W$4,0))))</f>
        <v>3731.0749913059844</v>
      </c>
      <c r="P26" s="169">
        <f>IF($C26-P$1&lt;År1,0,O25*(1-VLOOKUP($A26,[1]Hugst!$R$5:$W$9,MATCH(ROUNDUP((P$1)/10,0)*10,[1]Hugst!$R$4:$W$4,0))))</f>
        <v>3741.2053029561503</v>
      </c>
      <c r="Q26" s="169">
        <f>IF($C26-Q$1&lt;År1,0,P25*(1-VLOOKUP($A26,[1]Hugst!$R$5:$W$9,MATCH(ROUNDUP((Q$1)/10,0)*10,[1]Hugst!$R$4:$W$4,0))))</f>
        <v>3751.3865206949849</v>
      </c>
      <c r="R26" s="169">
        <f>IF($C26-R$1&lt;År1,0,Q25*(1-VLOOKUP($A26,[1]Hugst!$R$5:$W$9,MATCH(ROUNDUP((R$1)/10,0)*10,[1]Hugst!$R$4:$W$4,0))))</f>
        <v>3761.6189003320032</v>
      </c>
      <c r="S26" s="169">
        <f>IF($C26-S$1&lt;År1,0,R25*(1-VLOOKUP($A26,[1]Hugst!$R$5:$W$9,MATCH(ROUNDUP((S$1)/10,0)*10,[1]Hugst!$R$4:$W$4,0))))</f>
        <v>3771.902698962178</v>
      </c>
      <c r="T26" s="169">
        <f>IF($C26-T$1&lt;År1,0,S25*(1-VLOOKUP($A26,[1]Hugst!$R$5:$W$9,MATCH(ROUNDUP((T$1)/10,0)*10,[1]Hugst!$R$4:$W$4,0))))</f>
        <v>3782.2381749725159</v>
      </c>
      <c r="U26" s="169">
        <f>IF($C26-U$1&lt;År1,0,T25*(1-VLOOKUP($A26,[1]Hugst!$R$5:$W$9,MATCH(ROUNDUP((U$1)/10,0)*10,[1]Hugst!$R$4:$W$4,0))))</f>
        <v>3792.6255880480589</v>
      </c>
      <c r="V26" s="169">
        <f>IF($C26-V$1&lt;År1,0,U25*(1-VLOOKUP($A26,[1]Hugst!$R$5:$W$9,MATCH(ROUNDUP((V$1)/10,0)*10,[1]Hugst!$R$4:$W$4,0))))</f>
        <v>3803.0651991793261</v>
      </c>
      <c r="W26" s="169">
        <f>IF($C26-W$1&lt;År1,0,V25*(1-VLOOKUP($A26,[1]Hugst!$R$5:$W$9,MATCH(ROUNDUP((W$1)/10,0)*10,[1]Hugst!$R$4:$W$4,0))))</f>
        <v>3813.5572706680819</v>
      </c>
      <c r="X26" s="169">
        <f>IF($C26-X$1&lt;År1,0,W25*(1-VLOOKUP($A26,[1]Hugst!$R$5:$W$9,MATCH(ROUNDUP((X$1)/10,0)*10,[1]Hugst!$R$4:$W$4,0))))</f>
        <v>3824.1020661341449</v>
      </c>
      <c r="Y26" s="169">
        <f>IF($C26-Y$1&lt;År1,0,X25*(1-VLOOKUP($A26,[1]Hugst!$R$5:$W$9,MATCH(ROUNDUP((Y$1)/10,0)*10,[1]Hugst!$R$4:$W$4,0))))</f>
        <v>3834.6998505220822</v>
      </c>
      <c r="Z26" s="169">
        <f>IF($C26-Z$1&lt;År1,0,Y25*(1-VLOOKUP($A26,[1]Hugst!$R$5:$W$9,MATCH(ROUNDUP((Z$1)/10,0)*10,[1]Hugst!$R$4:$W$4,0))))</f>
        <v>3845.350890108019</v>
      </c>
      <c r="AA26" s="169">
        <f>IF($C26-AA$1&lt;År1,0,Z25*(1-VLOOKUP($A26,[1]Hugst!$R$5:$W$9,MATCH(ROUNDUP((AA$1)/10,0)*10,[1]Hugst!$R$4:$W$4,0))))</f>
        <v>3856.0554525058674</v>
      </c>
      <c r="AB26" s="169">
        <f>IF($C26-AB$1&lt;År1,0,AA25*(1-VLOOKUP($A26,[1]Hugst!$R$5:$W$9,MATCH(ROUNDUP((AB$1)/10,0)*10,[1]Hugst!$R$4:$W$4,0))))</f>
        <v>3866.8138066747183</v>
      </c>
      <c r="AC26" s="169">
        <f>IF($C26-AC$1&lt;År1,0,AB25*(1-VLOOKUP($A26,[1]Hugst!$R$5:$W$9,MATCH(ROUNDUP((AC$1)/10,0)*10,[1]Hugst!$R$4:$W$4,0))))</f>
        <v>3877.6262229246627</v>
      </c>
      <c r="AD26" s="169">
        <f>IF($C26-AD$1&lt;År1,0,AC25*(1-VLOOKUP($A26,[1]Hugst!$R$5:$W$9,MATCH(ROUNDUP((AD$1)/10,0)*10,[1]Hugst!$R$4:$W$4,0))))</f>
        <v>3888.4929729246492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9">
        <f>IF($C27-G$1&lt;År1,0,F26*(1-VLOOKUP($A27,[1]Hugst!$R$5:$W$9,MATCH(ROUNDUP((G$1)/10,0)*10,[1]Hugst!$R$4:$W$4,0))))</f>
        <v>3642.1513799726818</v>
      </c>
      <c r="H27" s="169">
        <f>IF($C27-H$1&lt;År1,0,G26*(1-VLOOKUP($A27,[1]Hugst!$R$5:$W$9,MATCH(ROUNDUP((H$1)/10,0)*10,[1]Hugst!$R$4:$W$4,0))))</f>
        <v>3651.8348393045453</v>
      </c>
      <c r="I27" s="169">
        <f>IF($C27-I$1&lt;År1,0,H26*(1-VLOOKUP($A27,[1]Hugst!$R$5:$W$9,MATCH(ROUNDUP((I$1)/10,0)*10,[1]Hugst!$R$4:$W$4,0))))</f>
        <v>3661.5669592362101</v>
      </c>
      <c r="J27" s="169">
        <f>IF($C27-J$1&lt;År1,0,I26*(1-VLOOKUP($A27,[1]Hugst!$R$5:$W$9,MATCH(ROUNDUP((J$1)/10,0)*10,[1]Hugst!$R$4:$W$4,0))))</f>
        <v>3671.3479842929955</v>
      </c>
      <c r="K27" s="169">
        <f>IF($C27-K$1&lt;År1,0,J26*(1-VLOOKUP($A27,[1]Hugst!$R$5:$W$9,MATCH(ROUNDUP((K$1)/10,0)*10,[1]Hugst!$R$4:$W$4,0))))</f>
        <v>3681.1781602295086</v>
      </c>
      <c r="L27" s="169">
        <f>IF($C27-L$1&lt;År1,0,K26*(1-VLOOKUP($A27,[1]Hugst!$R$5:$W$9,MATCH(ROUNDUP((L$1)/10,0)*10,[1]Hugst!$R$4:$W$4,0))))</f>
        <v>3691.0577340349992</v>
      </c>
      <c r="M27" s="169">
        <f>IF($C27-M$1&lt;År1,0,L26*(1-VLOOKUP($A27,[1]Hugst!$R$5:$W$9,MATCH(ROUNDUP((M$1)/10,0)*10,[1]Hugst!$R$4:$W$4,0))))</f>
        <v>3700.9869539401698</v>
      </c>
      <c r="N27" s="169">
        <f>IF($C27-N$1&lt;År1,0,M26*(1-VLOOKUP($A27,[1]Hugst!$R$5:$W$9,MATCH(ROUNDUP((N$1)/10,0)*10,[1]Hugst!$R$4:$W$4,0))))</f>
        <v>3710.9660694226477</v>
      </c>
      <c r="O27" s="169">
        <f>IF($C27-O$1&lt;År1,0,N26*(1-VLOOKUP($A27,[1]Hugst!$R$5:$W$9,MATCH(ROUNDUP((O$1)/10,0)*10,[1]Hugst!$R$4:$W$4,0))))</f>
        <v>3720.995331214086</v>
      </c>
      <c r="P27" s="169">
        <f>IF($C27-P$1&lt;År1,0,O26*(1-VLOOKUP($A27,[1]Hugst!$R$5:$W$9,MATCH(ROUNDUP((P$1)/10,0)*10,[1]Hugst!$R$4:$W$4,0))))</f>
        <v>3731.0749913059844</v>
      </c>
      <c r="Q27" s="169">
        <f>IF($C27-Q$1&lt;År1,0,P26*(1-VLOOKUP($A27,[1]Hugst!$R$5:$W$9,MATCH(ROUNDUP((Q$1)/10,0)*10,[1]Hugst!$R$4:$W$4,0))))</f>
        <v>3741.2053029561503</v>
      </c>
      <c r="R27" s="169">
        <f>IF($C27-R$1&lt;År1,0,Q26*(1-VLOOKUP($A27,[1]Hugst!$R$5:$W$9,MATCH(ROUNDUP((R$1)/10,0)*10,[1]Hugst!$R$4:$W$4,0))))</f>
        <v>3751.3865206949849</v>
      </c>
      <c r="S27" s="169">
        <f>IF($C27-S$1&lt;År1,0,R26*(1-VLOOKUP($A27,[1]Hugst!$R$5:$W$9,MATCH(ROUNDUP((S$1)/10,0)*10,[1]Hugst!$R$4:$W$4,0))))</f>
        <v>3761.6189003320032</v>
      </c>
      <c r="T27" s="169">
        <f>IF($C27-T$1&lt;År1,0,S26*(1-VLOOKUP($A27,[1]Hugst!$R$5:$W$9,MATCH(ROUNDUP((T$1)/10,0)*10,[1]Hugst!$R$4:$W$4,0))))</f>
        <v>3771.902698962178</v>
      </c>
      <c r="U27" s="169">
        <f>IF($C27-U$1&lt;År1,0,T26*(1-VLOOKUP($A27,[1]Hugst!$R$5:$W$9,MATCH(ROUNDUP((U$1)/10,0)*10,[1]Hugst!$R$4:$W$4,0))))</f>
        <v>3782.2381749725159</v>
      </c>
      <c r="V27" s="169">
        <f>IF($C27-V$1&lt;År1,0,U26*(1-VLOOKUP($A27,[1]Hugst!$R$5:$W$9,MATCH(ROUNDUP((V$1)/10,0)*10,[1]Hugst!$R$4:$W$4,0))))</f>
        <v>3792.6255880480589</v>
      </c>
      <c r="W27" s="169">
        <f>IF($C27-W$1&lt;År1,0,V26*(1-VLOOKUP($A27,[1]Hugst!$R$5:$W$9,MATCH(ROUNDUP((W$1)/10,0)*10,[1]Hugst!$R$4:$W$4,0))))</f>
        <v>3803.0651991793261</v>
      </c>
      <c r="X27" s="169">
        <f>IF($C27-X$1&lt;År1,0,W26*(1-VLOOKUP($A27,[1]Hugst!$R$5:$W$9,MATCH(ROUNDUP((X$1)/10,0)*10,[1]Hugst!$R$4:$W$4,0))))</f>
        <v>3813.5572706680819</v>
      </c>
      <c r="Y27" s="169">
        <f>IF($C27-Y$1&lt;År1,0,X26*(1-VLOOKUP($A27,[1]Hugst!$R$5:$W$9,MATCH(ROUNDUP((Y$1)/10,0)*10,[1]Hugst!$R$4:$W$4,0))))</f>
        <v>3824.1020661341449</v>
      </c>
      <c r="Z27" s="169">
        <f>IF($C27-Z$1&lt;År1,0,Y26*(1-VLOOKUP($A27,[1]Hugst!$R$5:$W$9,MATCH(ROUNDUP((Z$1)/10,0)*10,[1]Hugst!$R$4:$W$4,0))))</f>
        <v>3834.6998505220822</v>
      </c>
      <c r="AA27" s="169">
        <f>IF($C27-AA$1&lt;År1,0,Z26*(1-VLOOKUP($A27,[1]Hugst!$R$5:$W$9,MATCH(ROUNDUP((AA$1)/10,0)*10,[1]Hugst!$R$4:$W$4,0))))</f>
        <v>3845.350890108019</v>
      </c>
      <c r="AB27" s="169">
        <f>IF($C27-AB$1&lt;År1,0,AA26*(1-VLOOKUP($A27,[1]Hugst!$R$5:$W$9,MATCH(ROUNDUP((AB$1)/10,0)*10,[1]Hugst!$R$4:$W$4,0))))</f>
        <v>3856.0554525058674</v>
      </c>
      <c r="AC27" s="169">
        <f>IF($C27-AC$1&lt;År1,0,AB26*(1-VLOOKUP($A27,[1]Hugst!$R$5:$W$9,MATCH(ROUNDUP((AC$1)/10,0)*10,[1]Hugst!$R$4:$W$4,0))))</f>
        <v>3866.8138066747183</v>
      </c>
      <c r="AD27" s="169">
        <f>IF($C27-AD$1&lt;År1,0,AC26*(1-VLOOKUP($A27,[1]Hugst!$R$5:$W$9,MATCH(ROUNDUP((AD$1)/10,0)*10,[1]Hugst!$R$4:$W$4,0))))</f>
        <v>3877.6262229246627</v>
      </c>
      <c r="AE27" s="169">
        <f>IF($C27-AE$1&lt;År1,0,AD26*(1-VLOOKUP($A27,[1]Hugst!$R$5:$W$9,MATCH(ROUNDUP((AE$1)/10,0)*10,[1]Hugst!$R$4:$W$4,0))))</f>
        <v>3888.4929729246492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9">
        <f>IF($C28-G$1&lt;År1,0,F27*(1-VLOOKUP($A28,[1]Hugst!$R$5:$W$9,MATCH(ROUNDUP((G$1)/10,0)*10,[1]Hugst!$R$4:$W$4,0))))</f>
        <v>3632.516337937428</v>
      </c>
      <c r="H28" s="169">
        <f>IF($C28-H$1&lt;År1,0,G27*(1-VLOOKUP($A28,[1]Hugst!$R$5:$W$9,MATCH(ROUNDUP((H$1)/10,0)*10,[1]Hugst!$R$4:$W$4,0))))</f>
        <v>3642.1513799726818</v>
      </c>
      <c r="I28" s="169">
        <f>IF($C28-I$1&lt;År1,0,H27*(1-VLOOKUP($A28,[1]Hugst!$R$5:$W$9,MATCH(ROUNDUP((I$1)/10,0)*10,[1]Hugst!$R$4:$W$4,0))))</f>
        <v>3651.8348393045453</v>
      </c>
      <c r="J28" s="169">
        <f>IF($C28-J$1&lt;År1,0,I27*(1-VLOOKUP($A28,[1]Hugst!$R$5:$W$9,MATCH(ROUNDUP((J$1)/10,0)*10,[1]Hugst!$R$4:$W$4,0))))</f>
        <v>3661.5669592362101</v>
      </c>
      <c r="K28" s="169">
        <f>IF($C28-K$1&lt;År1,0,J27*(1-VLOOKUP($A28,[1]Hugst!$R$5:$W$9,MATCH(ROUNDUP((K$1)/10,0)*10,[1]Hugst!$R$4:$W$4,0))))</f>
        <v>3671.3479842929955</v>
      </c>
      <c r="L28" s="169">
        <f>IF($C28-L$1&lt;År1,0,K27*(1-VLOOKUP($A28,[1]Hugst!$R$5:$W$9,MATCH(ROUNDUP((L$1)/10,0)*10,[1]Hugst!$R$4:$W$4,0))))</f>
        <v>3681.1781602295086</v>
      </c>
      <c r="M28" s="169">
        <f>IF($C28-M$1&lt;År1,0,L27*(1-VLOOKUP($A28,[1]Hugst!$R$5:$W$9,MATCH(ROUNDUP((M$1)/10,0)*10,[1]Hugst!$R$4:$W$4,0))))</f>
        <v>3691.0577340349992</v>
      </c>
      <c r="N28" s="169">
        <f>IF($C28-N$1&lt;År1,0,M27*(1-VLOOKUP($A28,[1]Hugst!$R$5:$W$9,MATCH(ROUNDUP((N$1)/10,0)*10,[1]Hugst!$R$4:$W$4,0))))</f>
        <v>3700.9869539401698</v>
      </c>
      <c r="O28" s="169">
        <f>IF($C28-O$1&lt;År1,0,N27*(1-VLOOKUP($A28,[1]Hugst!$R$5:$W$9,MATCH(ROUNDUP((O$1)/10,0)*10,[1]Hugst!$R$4:$W$4,0))))</f>
        <v>3710.9660694226477</v>
      </c>
      <c r="P28" s="169">
        <f>IF($C28-P$1&lt;År1,0,O27*(1-VLOOKUP($A28,[1]Hugst!$R$5:$W$9,MATCH(ROUNDUP((P$1)/10,0)*10,[1]Hugst!$R$4:$W$4,0))))</f>
        <v>3720.995331214086</v>
      </c>
      <c r="Q28" s="169">
        <f>IF($C28-Q$1&lt;År1,0,P27*(1-VLOOKUP($A28,[1]Hugst!$R$5:$W$9,MATCH(ROUNDUP((Q$1)/10,0)*10,[1]Hugst!$R$4:$W$4,0))))</f>
        <v>3731.0749913059844</v>
      </c>
      <c r="R28" s="169">
        <f>IF($C28-R$1&lt;År1,0,Q27*(1-VLOOKUP($A28,[1]Hugst!$R$5:$W$9,MATCH(ROUNDUP((R$1)/10,0)*10,[1]Hugst!$R$4:$W$4,0))))</f>
        <v>3741.2053029561503</v>
      </c>
      <c r="S28" s="169">
        <f>IF($C28-S$1&lt;År1,0,R27*(1-VLOOKUP($A28,[1]Hugst!$R$5:$W$9,MATCH(ROUNDUP((S$1)/10,0)*10,[1]Hugst!$R$4:$W$4,0))))</f>
        <v>3751.3865206949849</v>
      </c>
      <c r="T28" s="169">
        <f>IF($C28-T$1&lt;År1,0,S27*(1-VLOOKUP($A28,[1]Hugst!$R$5:$W$9,MATCH(ROUNDUP((T$1)/10,0)*10,[1]Hugst!$R$4:$W$4,0))))</f>
        <v>3761.6189003320032</v>
      </c>
      <c r="U28" s="169">
        <f>IF($C28-U$1&lt;År1,0,T27*(1-VLOOKUP($A28,[1]Hugst!$R$5:$W$9,MATCH(ROUNDUP((U$1)/10,0)*10,[1]Hugst!$R$4:$W$4,0))))</f>
        <v>3771.902698962178</v>
      </c>
      <c r="V28" s="169">
        <f>IF($C28-V$1&lt;År1,0,U27*(1-VLOOKUP($A28,[1]Hugst!$R$5:$W$9,MATCH(ROUNDUP((V$1)/10,0)*10,[1]Hugst!$R$4:$W$4,0))))</f>
        <v>3782.2381749725159</v>
      </c>
      <c r="W28" s="169">
        <f>IF($C28-W$1&lt;År1,0,V27*(1-VLOOKUP($A28,[1]Hugst!$R$5:$W$9,MATCH(ROUNDUP((W$1)/10,0)*10,[1]Hugst!$R$4:$W$4,0))))</f>
        <v>3792.6255880480589</v>
      </c>
      <c r="X28" s="169">
        <f>IF($C28-X$1&lt;År1,0,W27*(1-VLOOKUP($A28,[1]Hugst!$R$5:$W$9,MATCH(ROUNDUP((X$1)/10,0)*10,[1]Hugst!$R$4:$W$4,0))))</f>
        <v>3803.0651991793261</v>
      </c>
      <c r="Y28" s="169">
        <f>IF($C28-Y$1&lt;År1,0,X27*(1-VLOOKUP($A28,[1]Hugst!$R$5:$W$9,MATCH(ROUNDUP((Y$1)/10,0)*10,[1]Hugst!$R$4:$W$4,0))))</f>
        <v>3813.5572706680819</v>
      </c>
      <c r="Z28" s="169">
        <f>IF($C28-Z$1&lt;År1,0,Y27*(1-VLOOKUP($A28,[1]Hugst!$R$5:$W$9,MATCH(ROUNDUP((Z$1)/10,0)*10,[1]Hugst!$R$4:$W$4,0))))</f>
        <v>3824.1020661341449</v>
      </c>
      <c r="AA28" s="169">
        <f>IF($C28-AA$1&lt;År1,0,Z27*(1-VLOOKUP($A28,[1]Hugst!$R$5:$W$9,MATCH(ROUNDUP((AA$1)/10,0)*10,[1]Hugst!$R$4:$W$4,0))))</f>
        <v>3834.6998505220822</v>
      </c>
      <c r="AB28" s="169">
        <f>IF($C28-AB$1&lt;År1,0,AA27*(1-VLOOKUP($A28,[1]Hugst!$R$5:$W$9,MATCH(ROUNDUP((AB$1)/10,0)*10,[1]Hugst!$R$4:$W$4,0))))</f>
        <v>3845.350890108019</v>
      </c>
      <c r="AC28" s="169">
        <f>IF($C28-AC$1&lt;År1,0,AB27*(1-VLOOKUP($A28,[1]Hugst!$R$5:$W$9,MATCH(ROUNDUP((AC$1)/10,0)*10,[1]Hugst!$R$4:$W$4,0))))</f>
        <v>3856.0554525058674</v>
      </c>
      <c r="AD28" s="169">
        <f>IF($C28-AD$1&lt;År1,0,AC27*(1-VLOOKUP($A28,[1]Hugst!$R$5:$W$9,MATCH(ROUNDUP((AD$1)/10,0)*10,[1]Hugst!$R$4:$W$4,0))))</f>
        <v>3866.8138066747183</v>
      </c>
      <c r="AE28" s="169">
        <f>IF($C28-AE$1&lt;År1,0,AD27*(1-VLOOKUP($A28,[1]Hugst!$R$5:$W$9,MATCH(ROUNDUP((AE$1)/10,0)*10,[1]Hugst!$R$4:$W$4,0))))</f>
        <v>3877.6262229246627</v>
      </c>
      <c r="AF28" s="169">
        <f>IF($C28-AF$1&lt;År1,0,AE27*(1-VLOOKUP($A28,[1]Hugst!$R$5:$W$9,MATCH(ROUNDUP((AF$1)/10,0)*10,[1]Hugst!$R$4:$W$4,0))))</f>
        <v>3888.4929729246492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9">
        <f>IF($C29-G$1&lt;År1,0,F28*(1-VLOOKUP($A29,[1]Hugst!$R$5:$W$9,MATCH(ROUNDUP((G$1)/10,0)*10,[1]Hugst!$R$4:$W$4,0))))</f>
        <v>3622.9294711124239</v>
      </c>
      <c r="H29" s="169">
        <f>IF($C29-H$1&lt;År1,0,G28*(1-VLOOKUP($A29,[1]Hugst!$R$5:$W$9,MATCH(ROUNDUP((H$1)/10,0)*10,[1]Hugst!$R$4:$W$4,0))))</f>
        <v>3632.516337937428</v>
      </c>
      <c r="I29" s="169">
        <f>IF($C29-I$1&lt;År1,0,H28*(1-VLOOKUP($A29,[1]Hugst!$R$5:$W$9,MATCH(ROUNDUP((I$1)/10,0)*10,[1]Hugst!$R$4:$W$4,0))))</f>
        <v>3642.1513799726818</v>
      </c>
      <c r="J29" s="169">
        <f>IF($C29-J$1&lt;År1,0,I28*(1-VLOOKUP($A29,[1]Hugst!$R$5:$W$9,MATCH(ROUNDUP((J$1)/10,0)*10,[1]Hugst!$R$4:$W$4,0))))</f>
        <v>3651.8348393045453</v>
      </c>
      <c r="K29" s="169">
        <f>IF($C29-K$1&lt;År1,0,J28*(1-VLOOKUP($A29,[1]Hugst!$R$5:$W$9,MATCH(ROUNDUP((K$1)/10,0)*10,[1]Hugst!$R$4:$W$4,0))))</f>
        <v>3661.5669592362101</v>
      </c>
      <c r="L29" s="169">
        <f>IF($C29-L$1&lt;År1,0,K28*(1-VLOOKUP($A29,[1]Hugst!$R$5:$W$9,MATCH(ROUNDUP((L$1)/10,0)*10,[1]Hugst!$R$4:$W$4,0))))</f>
        <v>3671.3479842929955</v>
      </c>
      <c r="M29" s="169">
        <f>IF($C29-M$1&lt;År1,0,L28*(1-VLOOKUP($A29,[1]Hugst!$R$5:$W$9,MATCH(ROUNDUP((M$1)/10,0)*10,[1]Hugst!$R$4:$W$4,0))))</f>
        <v>3681.1781602295086</v>
      </c>
      <c r="N29" s="169">
        <f>IF($C29-N$1&lt;År1,0,M28*(1-VLOOKUP($A29,[1]Hugst!$R$5:$W$9,MATCH(ROUNDUP((N$1)/10,0)*10,[1]Hugst!$R$4:$W$4,0))))</f>
        <v>3691.0577340349992</v>
      </c>
      <c r="O29" s="169">
        <f>IF($C29-O$1&lt;År1,0,N28*(1-VLOOKUP($A29,[1]Hugst!$R$5:$W$9,MATCH(ROUNDUP((O$1)/10,0)*10,[1]Hugst!$R$4:$W$4,0))))</f>
        <v>3700.9869539401698</v>
      </c>
      <c r="P29" s="169">
        <f>IF($C29-P$1&lt;År1,0,O28*(1-VLOOKUP($A29,[1]Hugst!$R$5:$W$9,MATCH(ROUNDUP((P$1)/10,0)*10,[1]Hugst!$R$4:$W$4,0))))</f>
        <v>3710.9660694226477</v>
      </c>
      <c r="Q29" s="169">
        <f>IF($C29-Q$1&lt;År1,0,P28*(1-VLOOKUP($A29,[1]Hugst!$R$5:$W$9,MATCH(ROUNDUP((Q$1)/10,0)*10,[1]Hugst!$R$4:$W$4,0))))</f>
        <v>3720.995331214086</v>
      </c>
      <c r="R29" s="169">
        <f>IF($C29-R$1&lt;År1,0,Q28*(1-VLOOKUP($A29,[1]Hugst!$R$5:$W$9,MATCH(ROUNDUP((R$1)/10,0)*10,[1]Hugst!$R$4:$W$4,0))))</f>
        <v>3731.0749913059844</v>
      </c>
      <c r="S29" s="169">
        <f>IF($C29-S$1&lt;År1,0,R28*(1-VLOOKUP($A29,[1]Hugst!$R$5:$W$9,MATCH(ROUNDUP((S$1)/10,0)*10,[1]Hugst!$R$4:$W$4,0))))</f>
        <v>3741.2053029561503</v>
      </c>
      <c r="T29" s="169">
        <f>IF($C29-T$1&lt;År1,0,S28*(1-VLOOKUP($A29,[1]Hugst!$R$5:$W$9,MATCH(ROUNDUP((T$1)/10,0)*10,[1]Hugst!$R$4:$W$4,0))))</f>
        <v>3751.3865206949849</v>
      </c>
      <c r="U29" s="169">
        <f>IF($C29-U$1&lt;År1,0,T28*(1-VLOOKUP($A29,[1]Hugst!$R$5:$W$9,MATCH(ROUNDUP((U$1)/10,0)*10,[1]Hugst!$R$4:$W$4,0))))</f>
        <v>3761.6189003320032</v>
      </c>
      <c r="V29" s="169">
        <f>IF($C29-V$1&lt;År1,0,U28*(1-VLOOKUP($A29,[1]Hugst!$R$5:$W$9,MATCH(ROUNDUP((V$1)/10,0)*10,[1]Hugst!$R$4:$W$4,0))))</f>
        <v>3771.902698962178</v>
      </c>
      <c r="W29" s="169">
        <f>IF($C29-W$1&lt;År1,0,V28*(1-VLOOKUP($A29,[1]Hugst!$R$5:$W$9,MATCH(ROUNDUP((W$1)/10,0)*10,[1]Hugst!$R$4:$W$4,0))))</f>
        <v>3782.2381749725159</v>
      </c>
      <c r="X29" s="169">
        <f>IF($C29-X$1&lt;År1,0,W28*(1-VLOOKUP($A29,[1]Hugst!$R$5:$W$9,MATCH(ROUNDUP((X$1)/10,0)*10,[1]Hugst!$R$4:$W$4,0))))</f>
        <v>3792.6255880480589</v>
      </c>
      <c r="Y29" s="169">
        <f>IF($C29-Y$1&lt;År1,0,X28*(1-VLOOKUP($A29,[1]Hugst!$R$5:$W$9,MATCH(ROUNDUP((Y$1)/10,0)*10,[1]Hugst!$R$4:$W$4,0))))</f>
        <v>3803.0651991793261</v>
      </c>
      <c r="Z29" s="169">
        <f>IF($C29-Z$1&lt;År1,0,Y28*(1-VLOOKUP($A29,[1]Hugst!$R$5:$W$9,MATCH(ROUNDUP((Z$1)/10,0)*10,[1]Hugst!$R$4:$W$4,0))))</f>
        <v>3813.5572706680819</v>
      </c>
      <c r="AA29" s="169">
        <f>IF($C29-AA$1&lt;År1,0,Z28*(1-VLOOKUP($A29,[1]Hugst!$R$5:$W$9,MATCH(ROUNDUP((AA$1)/10,0)*10,[1]Hugst!$R$4:$W$4,0))))</f>
        <v>3824.1020661341449</v>
      </c>
      <c r="AB29" s="169">
        <f>IF($C29-AB$1&lt;År1,0,AA28*(1-VLOOKUP($A29,[1]Hugst!$R$5:$W$9,MATCH(ROUNDUP((AB$1)/10,0)*10,[1]Hugst!$R$4:$W$4,0))))</f>
        <v>3834.6998505220822</v>
      </c>
      <c r="AC29" s="169">
        <f>IF($C29-AC$1&lt;År1,0,AB28*(1-VLOOKUP($A29,[1]Hugst!$R$5:$W$9,MATCH(ROUNDUP((AC$1)/10,0)*10,[1]Hugst!$R$4:$W$4,0))))</f>
        <v>3845.350890108019</v>
      </c>
      <c r="AD29" s="169">
        <f>IF($C29-AD$1&lt;År1,0,AC28*(1-VLOOKUP($A29,[1]Hugst!$R$5:$W$9,MATCH(ROUNDUP((AD$1)/10,0)*10,[1]Hugst!$R$4:$W$4,0))))</f>
        <v>3856.0554525058674</v>
      </c>
      <c r="AE29" s="169">
        <f>IF($C29-AE$1&lt;År1,0,AD28*(1-VLOOKUP($A29,[1]Hugst!$R$5:$W$9,MATCH(ROUNDUP((AE$1)/10,0)*10,[1]Hugst!$R$4:$W$4,0))))</f>
        <v>3866.8138066747183</v>
      </c>
      <c r="AF29" s="169">
        <f>IF($C29-AF$1&lt;År1,0,AE28*(1-VLOOKUP($A29,[1]Hugst!$R$5:$W$9,MATCH(ROUNDUP((AF$1)/10,0)*10,[1]Hugst!$R$4:$W$4,0))))</f>
        <v>3877.6262229246627</v>
      </c>
      <c r="AG29" s="169">
        <f>IF($C29-AG$1&lt;År1,0,AF28*(1-VLOOKUP($A29,[1]Hugst!$R$5:$W$9,MATCH(ROUNDUP((AG$1)/10,0)*10,[1]Hugst!$R$4:$W$4,0))))</f>
        <v>3888.4929729246492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9">
        <f>IF($C30-G$1&lt;År1,0,F29*(1-VLOOKUP($A30,[1]Hugst!$R$5:$W$9,MATCH(ROUNDUP((G$1)/10,0)*10,[1]Hugst!$R$4:$W$4,0))))</f>
        <v>3613.3905386213883</v>
      </c>
      <c r="H30" s="169">
        <f>IF($C30-H$1&lt;År1,0,G29*(1-VLOOKUP($A30,[1]Hugst!$R$5:$W$9,MATCH(ROUNDUP((H$1)/10,0)*10,[1]Hugst!$R$4:$W$4,0))))</f>
        <v>3622.9294711124239</v>
      </c>
      <c r="I30" s="169">
        <f>IF($C30-I$1&lt;År1,0,H29*(1-VLOOKUP($A30,[1]Hugst!$R$5:$W$9,MATCH(ROUNDUP((I$1)/10,0)*10,[1]Hugst!$R$4:$W$4,0))))</f>
        <v>3632.516337937428</v>
      </c>
      <c r="J30" s="169">
        <f>IF($C30-J$1&lt;År1,0,I29*(1-VLOOKUP($A30,[1]Hugst!$R$5:$W$9,MATCH(ROUNDUP((J$1)/10,0)*10,[1]Hugst!$R$4:$W$4,0))))</f>
        <v>3642.1513799726818</v>
      </c>
      <c r="K30" s="169">
        <f>IF($C30-K$1&lt;År1,0,J29*(1-VLOOKUP($A30,[1]Hugst!$R$5:$W$9,MATCH(ROUNDUP((K$1)/10,0)*10,[1]Hugst!$R$4:$W$4,0))))</f>
        <v>3651.8348393045453</v>
      </c>
      <c r="L30" s="169">
        <f>IF($C30-L$1&lt;År1,0,K29*(1-VLOOKUP($A30,[1]Hugst!$R$5:$W$9,MATCH(ROUNDUP((L$1)/10,0)*10,[1]Hugst!$R$4:$W$4,0))))</f>
        <v>3661.5669592362101</v>
      </c>
      <c r="M30" s="169">
        <f>IF($C30-M$1&lt;År1,0,L29*(1-VLOOKUP($A30,[1]Hugst!$R$5:$W$9,MATCH(ROUNDUP((M$1)/10,0)*10,[1]Hugst!$R$4:$W$4,0))))</f>
        <v>3671.3479842929955</v>
      </c>
      <c r="N30" s="169">
        <f>IF($C30-N$1&lt;År1,0,M29*(1-VLOOKUP($A30,[1]Hugst!$R$5:$W$9,MATCH(ROUNDUP((N$1)/10,0)*10,[1]Hugst!$R$4:$W$4,0))))</f>
        <v>3681.1781602295086</v>
      </c>
      <c r="O30" s="169">
        <f>IF($C30-O$1&lt;År1,0,N29*(1-VLOOKUP($A30,[1]Hugst!$R$5:$W$9,MATCH(ROUNDUP((O$1)/10,0)*10,[1]Hugst!$R$4:$W$4,0))))</f>
        <v>3691.0577340349992</v>
      </c>
      <c r="P30" s="169">
        <f>IF($C30-P$1&lt;År1,0,O29*(1-VLOOKUP($A30,[1]Hugst!$R$5:$W$9,MATCH(ROUNDUP((P$1)/10,0)*10,[1]Hugst!$R$4:$W$4,0))))</f>
        <v>3700.9869539401698</v>
      </c>
      <c r="Q30" s="169">
        <f>IF($C30-Q$1&lt;År1,0,P29*(1-VLOOKUP($A30,[1]Hugst!$R$5:$W$9,MATCH(ROUNDUP((Q$1)/10,0)*10,[1]Hugst!$R$4:$W$4,0))))</f>
        <v>3710.9660694226477</v>
      </c>
      <c r="R30" s="169">
        <f>IF($C30-R$1&lt;År1,0,Q29*(1-VLOOKUP($A30,[1]Hugst!$R$5:$W$9,MATCH(ROUNDUP((R$1)/10,0)*10,[1]Hugst!$R$4:$W$4,0))))</f>
        <v>3720.995331214086</v>
      </c>
      <c r="S30" s="169">
        <f>IF($C30-S$1&lt;År1,0,R29*(1-VLOOKUP($A30,[1]Hugst!$R$5:$W$9,MATCH(ROUNDUP((S$1)/10,0)*10,[1]Hugst!$R$4:$W$4,0))))</f>
        <v>3731.0749913059844</v>
      </c>
      <c r="T30" s="169">
        <f>IF($C30-T$1&lt;År1,0,S29*(1-VLOOKUP($A30,[1]Hugst!$R$5:$W$9,MATCH(ROUNDUP((T$1)/10,0)*10,[1]Hugst!$R$4:$W$4,0))))</f>
        <v>3741.2053029561503</v>
      </c>
      <c r="U30" s="169">
        <f>IF($C30-U$1&lt;År1,0,T29*(1-VLOOKUP($A30,[1]Hugst!$R$5:$W$9,MATCH(ROUNDUP((U$1)/10,0)*10,[1]Hugst!$R$4:$W$4,0))))</f>
        <v>3751.3865206949849</v>
      </c>
      <c r="V30" s="169">
        <f>IF($C30-V$1&lt;År1,0,U29*(1-VLOOKUP($A30,[1]Hugst!$R$5:$W$9,MATCH(ROUNDUP((V$1)/10,0)*10,[1]Hugst!$R$4:$W$4,0))))</f>
        <v>3761.6189003320032</v>
      </c>
      <c r="W30" s="169">
        <f>IF($C30-W$1&lt;År1,0,V29*(1-VLOOKUP($A30,[1]Hugst!$R$5:$W$9,MATCH(ROUNDUP((W$1)/10,0)*10,[1]Hugst!$R$4:$W$4,0))))</f>
        <v>3771.902698962178</v>
      </c>
      <c r="X30" s="169">
        <f>IF($C30-X$1&lt;År1,0,W29*(1-VLOOKUP($A30,[1]Hugst!$R$5:$W$9,MATCH(ROUNDUP((X$1)/10,0)*10,[1]Hugst!$R$4:$W$4,0))))</f>
        <v>3782.2381749725159</v>
      </c>
      <c r="Y30" s="169">
        <f>IF($C30-Y$1&lt;År1,0,X29*(1-VLOOKUP($A30,[1]Hugst!$R$5:$W$9,MATCH(ROUNDUP((Y$1)/10,0)*10,[1]Hugst!$R$4:$W$4,0))))</f>
        <v>3792.6255880480589</v>
      </c>
      <c r="Z30" s="169">
        <f>IF($C30-Z$1&lt;År1,0,Y29*(1-VLOOKUP($A30,[1]Hugst!$R$5:$W$9,MATCH(ROUNDUP((Z$1)/10,0)*10,[1]Hugst!$R$4:$W$4,0))))</f>
        <v>3803.0651991793261</v>
      </c>
      <c r="AA30" s="169">
        <f>IF($C30-AA$1&lt;År1,0,Z29*(1-VLOOKUP($A30,[1]Hugst!$R$5:$W$9,MATCH(ROUNDUP((AA$1)/10,0)*10,[1]Hugst!$R$4:$W$4,0))))</f>
        <v>3813.5572706680819</v>
      </c>
      <c r="AB30" s="169">
        <f>IF($C30-AB$1&lt;År1,0,AA29*(1-VLOOKUP($A30,[1]Hugst!$R$5:$W$9,MATCH(ROUNDUP((AB$1)/10,0)*10,[1]Hugst!$R$4:$W$4,0))))</f>
        <v>3824.1020661341449</v>
      </c>
      <c r="AC30" s="169">
        <f>IF($C30-AC$1&lt;År1,0,AB29*(1-VLOOKUP($A30,[1]Hugst!$R$5:$W$9,MATCH(ROUNDUP((AC$1)/10,0)*10,[1]Hugst!$R$4:$W$4,0))))</f>
        <v>3834.6998505220822</v>
      </c>
      <c r="AD30" s="169">
        <f>IF($C30-AD$1&lt;År1,0,AC29*(1-VLOOKUP($A30,[1]Hugst!$R$5:$W$9,MATCH(ROUNDUP((AD$1)/10,0)*10,[1]Hugst!$R$4:$W$4,0))))</f>
        <v>3845.350890108019</v>
      </c>
      <c r="AE30" s="169">
        <f>IF($C30-AE$1&lt;År1,0,AD29*(1-VLOOKUP($A30,[1]Hugst!$R$5:$W$9,MATCH(ROUNDUP((AE$1)/10,0)*10,[1]Hugst!$R$4:$W$4,0))))</f>
        <v>3856.0554525058674</v>
      </c>
      <c r="AF30" s="169">
        <f>IF($C30-AF$1&lt;År1,0,AE29*(1-VLOOKUP($A30,[1]Hugst!$R$5:$W$9,MATCH(ROUNDUP((AF$1)/10,0)*10,[1]Hugst!$R$4:$W$4,0))))</f>
        <v>3866.8138066747183</v>
      </c>
      <c r="AG30" s="169">
        <f>IF($C30-AG$1&lt;År1,0,AF29*(1-VLOOKUP($A30,[1]Hugst!$R$5:$W$9,MATCH(ROUNDUP((AG$1)/10,0)*10,[1]Hugst!$R$4:$W$4,0))))</f>
        <v>3877.6262229246627</v>
      </c>
      <c r="AH30" s="169">
        <f>IF($C30-AH$1&lt;År1,0,AG29*(1-VLOOKUP($A30,[1]Hugst!$R$5:$W$9,MATCH(ROUNDUP((AH$1)/10,0)*10,[1]Hugst!$R$4:$W$4,0))))</f>
        <v>3888.4929729246492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9">
        <f>IF($C31-G$1&lt;År1,0,F30*(1-VLOOKUP($A31,[1]Hugst!$R$5:$W$9,MATCH(ROUNDUP((G$1)/10,0)*10,[1]Hugst!$R$4:$W$4,0))))</f>
        <v>3603.8993007929384</v>
      </c>
      <c r="H31" s="169">
        <f>IF($C31-H$1&lt;År1,0,G30*(1-VLOOKUP($A31,[1]Hugst!$R$5:$W$9,MATCH(ROUNDUP((H$1)/10,0)*10,[1]Hugst!$R$4:$W$4,0))))</f>
        <v>3613.3905386213883</v>
      </c>
      <c r="I31" s="169">
        <f>IF($C31-I$1&lt;År1,0,H30*(1-VLOOKUP($A31,[1]Hugst!$R$5:$W$9,MATCH(ROUNDUP((I$1)/10,0)*10,[1]Hugst!$R$4:$W$4,0))))</f>
        <v>3622.9294711124239</v>
      </c>
      <c r="J31" s="169">
        <f>IF($C31-J$1&lt;År1,0,I30*(1-VLOOKUP($A31,[1]Hugst!$R$5:$W$9,MATCH(ROUNDUP((J$1)/10,0)*10,[1]Hugst!$R$4:$W$4,0))))</f>
        <v>3632.516337937428</v>
      </c>
      <c r="K31" s="169">
        <f>IF($C31-K$1&lt;År1,0,J30*(1-VLOOKUP($A31,[1]Hugst!$R$5:$W$9,MATCH(ROUNDUP((K$1)/10,0)*10,[1]Hugst!$R$4:$W$4,0))))</f>
        <v>3642.1513799726818</v>
      </c>
      <c r="L31" s="169">
        <f>IF($C31-L$1&lt;År1,0,K30*(1-VLOOKUP($A31,[1]Hugst!$R$5:$W$9,MATCH(ROUNDUP((L$1)/10,0)*10,[1]Hugst!$R$4:$W$4,0))))</f>
        <v>3651.8348393045453</v>
      </c>
      <c r="M31" s="169">
        <f>IF($C31-M$1&lt;År1,0,L30*(1-VLOOKUP($A31,[1]Hugst!$R$5:$W$9,MATCH(ROUNDUP((M$1)/10,0)*10,[1]Hugst!$R$4:$W$4,0))))</f>
        <v>3661.5669592362101</v>
      </c>
      <c r="N31" s="169">
        <f>IF($C31-N$1&lt;År1,0,M30*(1-VLOOKUP($A31,[1]Hugst!$R$5:$W$9,MATCH(ROUNDUP((N$1)/10,0)*10,[1]Hugst!$R$4:$W$4,0))))</f>
        <v>3671.3479842929955</v>
      </c>
      <c r="O31" s="169">
        <f>IF($C31-O$1&lt;År1,0,N30*(1-VLOOKUP($A31,[1]Hugst!$R$5:$W$9,MATCH(ROUNDUP((O$1)/10,0)*10,[1]Hugst!$R$4:$W$4,0))))</f>
        <v>3681.1781602295086</v>
      </c>
      <c r="P31" s="169">
        <f>IF($C31-P$1&lt;År1,0,O30*(1-VLOOKUP($A31,[1]Hugst!$R$5:$W$9,MATCH(ROUNDUP((P$1)/10,0)*10,[1]Hugst!$R$4:$W$4,0))))</f>
        <v>3691.0577340349992</v>
      </c>
      <c r="Q31" s="169">
        <f>IF($C31-Q$1&lt;År1,0,P30*(1-VLOOKUP($A31,[1]Hugst!$R$5:$W$9,MATCH(ROUNDUP((Q$1)/10,0)*10,[1]Hugst!$R$4:$W$4,0))))</f>
        <v>3700.9869539401698</v>
      </c>
      <c r="R31" s="169">
        <f>IF($C31-R$1&lt;År1,0,Q30*(1-VLOOKUP($A31,[1]Hugst!$R$5:$W$9,MATCH(ROUNDUP((R$1)/10,0)*10,[1]Hugst!$R$4:$W$4,0))))</f>
        <v>3710.9660694226477</v>
      </c>
      <c r="S31" s="169">
        <f>IF($C31-S$1&lt;År1,0,R30*(1-VLOOKUP($A31,[1]Hugst!$R$5:$W$9,MATCH(ROUNDUP((S$1)/10,0)*10,[1]Hugst!$R$4:$W$4,0))))</f>
        <v>3720.995331214086</v>
      </c>
      <c r="T31" s="169">
        <f>IF($C31-T$1&lt;År1,0,S30*(1-VLOOKUP($A31,[1]Hugst!$R$5:$W$9,MATCH(ROUNDUP((T$1)/10,0)*10,[1]Hugst!$R$4:$W$4,0))))</f>
        <v>3731.0749913059844</v>
      </c>
      <c r="U31" s="169">
        <f>IF($C31-U$1&lt;År1,0,T30*(1-VLOOKUP($A31,[1]Hugst!$R$5:$W$9,MATCH(ROUNDUP((U$1)/10,0)*10,[1]Hugst!$R$4:$W$4,0))))</f>
        <v>3741.2053029561503</v>
      </c>
      <c r="V31" s="169">
        <f>IF($C31-V$1&lt;År1,0,U30*(1-VLOOKUP($A31,[1]Hugst!$R$5:$W$9,MATCH(ROUNDUP((V$1)/10,0)*10,[1]Hugst!$R$4:$W$4,0))))</f>
        <v>3751.3865206949849</v>
      </c>
      <c r="W31" s="169">
        <f>IF($C31-W$1&lt;År1,0,V30*(1-VLOOKUP($A31,[1]Hugst!$R$5:$W$9,MATCH(ROUNDUP((W$1)/10,0)*10,[1]Hugst!$R$4:$W$4,0))))</f>
        <v>3761.6189003320032</v>
      </c>
      <c r="X31" s="169">
        <f>IF($C31-X$1&lt;År1,0,W30*(1-VLOOKUP($A31,[1]Hugst!$R$5:$W$9,MATCH(ROUNDUP((X$1)/10,0)*10,[1]Hugst!$R$4:$W$4,0))))</f>
        <v>3771.902698962178</v>
      </c>
      <c r="Y31" s="169">
        <f>IF($C31-Y$1&lt;År1,0,X30*(1-VLOOKUP($A31,[1]Hugst!$R$5:$W$9,MATCH(ROUNDUP((Y$1)/10,0)*10,[1]Hugst!$R$4:$W$4,0))))</f>
        <v>3782.2381749725159</v>
      </c>
      <c r="Z31" s="169">
        <f>IF($C31-Z$1&lt;År1,0,Y30*(1-VLOOKUP($A31,[1]Hugst!$R$5:$W$9,MATCH(ROUNDUP((Z$1)/10,0)*10,[1]Hugst!$R$4:$W$4,0))))</f>
        <v>3792.6255880480589</v>
      </c>
      <c r="AA31" s="169">
        <f>IF($C31-AA$1&lt;År1,0,Z30*(1-VLOOKUP($A31,[1]Hugst!$R$5:$W$9,MATCH(ROUNDUP((AA$1)/10,0)*10,[1]Hugst!$R$4:$W$4,0))))</f>
        <v>3803.0651991793261</v>
      </c>
      <c r="AB31" s="169">
        <f>IF($C31-AB$1&lt;År1,0,AA30*(1-VLOOKUP($A31,[1]Hugst!$R$5:$W$9,MATCH(ROUNDUP((AB$1)/10,0)*10,[1]Hugst!$R$4:$W$4,0))))</f>
        <v>3813.5572706680819</v>
      </c>
      <c r="AC31" s="169">
        <f>IF($C31-AC$1&lt;År1,0,AB30*(1-VLOOKUP($A31,[1]Hugst!$R$5:$W$9,MATCH(ROUNDUP((AC$1)/10,0)*10,[1]Hugst!$R$4:$W$4,0))))</f>
        <v>3824.1020661341449</v>
      </c>
      <c r="AD31" s="169">
        <f>IF($C31-AD$1&lt;År1,0,AC30*(1-VLOOKUP($A31,[1]Hugst!$R$5:$W$9,MATCH(ROUNDUP((AD$1)/10,0)*10,[1]Hugst!$R$4:$W$4,0))))</f>
        <v>3834.6998505220822</v>
      </c>
      <c r="AE31" s="169">
        <f>IF($C31-AE$1&lt;År1,0,AD30*(1-VLOOKUP($A31,[1]Hugst!$R$5:$W$9,MATCH(ROUNDUP((AE$1)/10,0)*10,[1]Hugst!$R$4:$W$4,0))))</f>
        <v>3845.350890108019</v>
      </c>
      <c r="AF31" s="169">
        <f>IF($C31-AF$1&lt;År1,0,AE30*(1-VLOOKUP($A31,[1]Hugst!$R$5:$W$9,MATCH(ROUNDUP((AF$1)/10,0)*10,[1]Hugst!$R$4:$W$4,0))))</f>
        <v>3856.0554525058674</v>
      </c>
      <c r="AG31" s="169">
        <f>IF($C31-AG$1&lt;År1,0,AF30*(1-VLOOKUP($A31,[1]Hugst!$R$5:$W$9,MATCH(ROUNDUP((AG$1)/10,0)*10,[1]Hugst!$R$4:$W$4,0))))</f>
        <v>3866.8138066747183</v>
      </c>
      <c r="AH31" s="169">
        <f>IF($C31-AH$1&lt;År1,0,AG30*(1-VLOOKUP($A31,[1]Hugst!$R$5:$W$9,MATCH(ROUNDUP((AH$1)/10,0)*10,[1]Hugst!$R$4:$W$4,0))))</f>
        <v>3877.6262229246627</v>
      </c>
      <c r="AI31" s="169">
        <f>IF($C31-AI$1&lt;År1,0,AH30*(1-VLOOKUP($A31,[1]Hugst!$R$5:$W$9,MATCH(ROUNDUP((AI$1)/10,0)*10,[1]Hugst!$R$4:$W$4,0))))</f>
        <v>3888.4929729246492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9">
        <f t="shared" si="0"/>
        <v>12.823753421354922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9">
        <f>IF($C32-G$1&lt;År1,0,F31*(1-VLOOKUP($A32,[1]Hugst!$R$5:$W$9,MATCH(ROUNDUP((G$1)/10,0)*10,[1]Hugst!$R$4:$W$4,0))))</f>
        <v>3594.4555191536638</v>
      </c>
      <c r="H32" s="169">
        <f>IF($C32-H$1&lt;År1,0,G31*(1-VLOOKUP($A32,[1]Hugst!$R$5:$W$9,MATCH(ROUNDUP((H$1)/10,0)*10,[1]Hugst!$R$4:$W$4,0))))</f>
        <v>3603.8993007929384</v>
      </c>
      <c r="I32" s="169">
        <f>IF($C32-I$1&lt;År1,0,H31*(1-VLOOKUP($A32,[1]Hugst!$R$5:$W$9,MATCH(ROUNDUP((I$1)/10,0)*10,[1]Hugst!$R$4:$W$4,0))))</f>
        <v>3613.3905386213883</v>
      </c>
      <c r="J32" s="169">
        <f>IF($C32-J$1&lt;År1,0,I31*(1-VLOOKUP($A32,[1]Hugst!$R$5:$W$9,MATCH(ROUNDUP((J$1)/10,0)*10,[1]Hugst!$R$4:$W$4,0))))</f>
        <v>3622.9294711124239</v>
      </c>
      <c r="K32" s="169">
        <f>IF($C32-K$1&lt;År1,0,J31*(1-VLOOKUP($A32,[1]Hugst!$R$5:$W$9,MATCH(ROUNDUP((K$1)/10,0)*10,[1]Hugst!$R$4:$W$4,0))))</f>
        <v>3632.516337937428</v>
      </c>
      <c r="L32" s="169">
        <f>IF($C32-L$1&lt;År1,0,K31*(1-VLOOKUP($A32,[1]Hugst!$R$5:$W$9,MATCH(ROUNDUP((L$1)/10,0)*10,[1]Hugst!$R$4:$W$4,0))))</f>
        <v>3642.1513799726818</v>
      </c>
      <c r="M32" s="169">
        <f>IF($C32-M$1&lt;År1,0,L31*(1-VLOOKUP($A32,[1]Hugst!$R$5:$W$9,MATCH(ROUNDUP((M$1)/10,0)*10,[1]Hugst!$R$4:$W$4,0))))</f>
        <v>3651.8348393045453</v>
      </c>
      <c r="N32" s="169">
        <f>IF($C32-N$1&lt;År1,0,M31*(1-VLOOKUP($A32,[1]Hugst!$R$5:$W$9,MATCH(ROUNDUP((N$1)/10,0)*10,[1]Hugst!$R$4:$W$4,0))))</f>
        <v>3661.5669592362101</v>
      </c>
      <c r="O32" s="169">
        <f>IF($C32-O$1&lt;År1,0,N31*(1-VLOOKUP($A32,[1]Hugst!$R$5:$W$9,MATCH(ROUNDUP((O$1)/10,0)*10,[1]Hugst!$R$4:$W$4,0))))</f>
        <v>3671.3479842929955</v>
      </c>
      <c r="P32" s="169">
        <f>IF($C32-P$1&lt;År1,0,O31*(1-VLOOKUP($A32,[1]Hugst!$R$5:$W$9,MATCH(ROUNDUP((P$1)/10,0)*10,[1]Hugst!$R$4:$W$4,0))))</f>
        <v>3681.1781602295086</v>
      </c>
      <c r="Q32" s="169">
        <f>IF($C32-Q$1&lt;År1,0,P31*(1-VLOOKUP($A32,[1]Hugst!$R$5:$W$9,MATCH(ROUNDUP((Q$1)/10,0)*10,[1]Hugst!$R$4:$W$4,0))))</f>
        <v>3691.0577340349992</v>
      </c>
      <c r="R32" s="169">
        <f>IF($C32-R$1&lt;År1,0,Q31*(1-VLOOKUP($A32,[1]Hugst!$R$5:$W$9,MATCH(ROUNDUP((R$1)/10,0)*10,[1]Hugst!$R$4:$W$4,0))))</f>
        <v>3700.9869539401698</v>
      </c>
      <c r="S32" s="169">
        <f>IF($C32-S$1&lt;År1,0,R31*(1-VLOOKUP($A32,[1]Hugst!$R$5:$W$9,MATCH(ROUNDUP((S$1)/10,0)*10,[1]Hugst!$R$4:$W$4,0))))</f>
        <v>3710.9660694226477</v>
      </c>
      <c r="T32" s="169">
        <f>IF($C32-T$1&lt;År1,0,S31*(1-VLOOKUP($A32,[1]Hugst!$R$5:$W$9,MATCH(ROUNDUP((T$1)/10,0)*10,[1]Hugst!$R$4:$W$4,0))))</f>
        <v>3720.995331214086</v>
      </c>
      <c r="U32" s="169">
        <f>IF($C32-U$1&lt;År1,0,T31*(1-VLOOKUP($A32,[1]Hugst!$R$5:$W$9,MATCH(ROUNDUP((U$1)/10,0)*10,[1]Hugst!$R$4:$W$4,0))))</f>
        <v>3731.0749913059844</v>
      </c>
      <c r="V32" s="169">
        <f>IF($C32-V$1&lt;År1,0,U31*(1-VLOOKUP($A32,[1]Hugst!$R$5:$W$9,MATCH(ROUNDUP((V$1)/10,0)*10,[1]Hugst!$R$4:$W$4,0))))</f>
        <v>3741.2053029561503</v>
      </c>
      <c r="W32" s="169">
        <f>IF($C32-W$1&lt;År1,0,V31*(1-VLOOKUP($A32,[1]Hugst!$R$5:$W$9,MATCH(ROUNDUP((W$1)/10,0)*10,[1]Hugst!$R$4:$W$4,0))))</f>
        <v>3751.3865206949849</v>
      </c>
      <c r="X32" s="169">
        <f>IF($C32-X$1&lt;År1,0,W31*(1-VLOOKUP($A32,[1]Hugst!$R$5:$W$9,MATCH(ROUNDUP((X$1)/10,0)*10,[1]Hugst!$R$4:$W$4,0))))</f>
        <v>3761.6189003320032</v>
      </c>
      <c r="Y32" s="169">
        <f>IF($C32-Y$1&lt;År1,0,X31*(1-VLOOKUP($A32,[1]Hugst!$R$5:$W$9,MATCH(ROUNDUP((Y$1)/10,0)*10,[1]Hugst!$R$4:$W$4,0))))</f>
        <v>3771.902698962178</v>
      </c>
      <c r="Z32" s="169">
        <f>IF($C32-Z$1&lt;År1,0,Y31*(1-VLOOKUP($A32,[1]Hugst!$R$5:$W$9,MATCH(ROUNDUP((Z$1)/10,0)*10,[1]Hugst!$R$4:$W$4,0))))</f>
        <v>3782.2381749725159</v>
      </c>
      <c r="AA32" s="169">
        <f>IF($C32-AA$1&lt;År1,0,Z31*(1-VLOOKUP($A32,[1]Hugst!$R$5:$W$9,MATCH(ROUNDUP((AA$1)/10,0)*10,[1]Hugst!$R$4:$W$4,0))))</f>
        <v>3792.6255880480589</v>
      </c>
      <c r="AB32" s="169">
        <f>IF($C32-AB$1&lt;År1,0,AA31*(1-VLOOKUP($A32,[1]Hugst!$R$5:$W$9,MATCH(ROUNDUP((AB$1)/10,0)*10,[1]Hugst!$R$4:$W$4,0))))</f>
        <v>3803.0651991793261</v>
      </c>
      <c r="AC32" s="169">
        <f>IF($C32-AC$1&lt;År1,0,AB31*(1-VLOOKUP($A32,[1]Hugst!$R$5:$W$9,MATCH(ROUNDUP((AC$1)/10,0)*10,[1]Hugst!$R$4:$W$4,0))))</f>
        <v>3813.5572706680819</v>
      </c>
      <c r="AD32" s="169">
        <f>IF($C32-AD$1&lt;År1,0,AC31*(1-VLOOKUP($A32,[1]Hugst!$R$5:$W$9,MATCH(ROUNDUP((AD$1)/10,0)*10,[1]Hugst!$R$4:$W$4,0))))</f>
        <v>3824.1020661341449</v>
      </c>
      <c r="AE32" s="169">
        <f>IF($C32-AE$1&lt;År1,0,AD31*(1-VLOOKUP($A32,[1]Hugst!$R$5:$W$9,MATCH(ROUNDUP((AE$1)/10,0)*10,[1]Hugst!$R$4:$W$4,0))))</f>
        <v>3834.6998505220822</v>
      </c>
      <c r="AF32" s="169">
        <f>IF($C32-AF$1&lt;År1,0,AE31*(1-VLOOKUP($A32,[1]Hugst!$R$5:$W$9,MATCH(ROUNDUP((AF$1)/10,0)*10,[1]Hugst!$R$4:$W$4,0))))</f>
        <v>3845.350890108019</v>
      </c>
      <c r="AG32" s="169">
        <f>IF($C32-AG$1&lt;År1,0,AF31*(1-VLOOKUP($A32,[1]Hugst!$R$5:$W$9,MATCH(ROUNDUP((AG$1)/10,0)*10,[1]Hugst!$R$4:$W$4,0))))</f>
        <v>3856.0554525058674</v>
      </c>
      <c r="AH32" s="169">
        <f>IF($C32-AH$1&lt;År1,0,AG31*(1-VLOOKUP($A32,[1]Hugst!$R$5:$W$9,MATCH(ROUNDUP((AH$1)/10,0)*10,[1]Hugst!$R$4:$W$4,0))))</f>
        <v>3866.8138066747183</v>
      </c>
      <c r="AI32" s="169">
        <f>IF($C32-AI$1&lt;År1,0,AH31*(1-VLOOKUP($A32,[1]Hugst!$R$5:$W$9,MATCH(ROUNDUP((AI$1)/10,0)*10,[1]Hugst!$R$4:$W$4,0))))</f>
        <v>3877.6262229246627</v>
      </c>
      <c r="AJ32" s="169">
        <f>IF($C32-AJ$1&lt;År1,0,AI31*(1-VLOOKUP($A32,[1]Hugst!$R$5:$W$9,MATCH(ROUNDUP((AJ$1)/10,0)*10,[1]Hugst!$R$4:$W$4,0))))</f>
        <v>3875.669219503302</v>
      </c>
      <c r="AL32" s="169">
        <f>SUM(F32:AJ32)</f>
        <v>115726.15144460161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9">
        <f>IF($C34-G$1&lt;År1,0,F33*(1-VLOOKUP($A34,[1]Hugst!$R$5:$W$9,MATCH(ROUNDUP((G$1)/10,0)*10,[1]Hugst!$R$4:$W$4,0))))</f>
        <v>821.00702707532037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9">
        <f>IF($C35-G$1&lt;År1,0,F34*(1-VLOOKUP($A35,[1]Hugst!$R$5:$W$9,MATCH(ROUNDUP((G$1)/10,0)*10,[1]Hugst!$R$4:$W$4,0))))</f>
        <v>817.82627707532083</v>
      </c>
      <c r="H35" s="169">
        <f>IF($C35-H$1&lt;År1,0,G34*(1-VLOOKUP($A35,[1]Hugst!$R$5:$W$9,MATCH(ROUNDUP((H$1)/10,0)*10,[1]Hugst!$R$4:$W$4,0))))</f>
        <v>821.00702707532037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9">
        <f>IF($C36-G$1&lt;År1,0,F35*(1-VLOOKUP($A36,[1]Hugst!$R$5:$W$9,MATCH(ROUNDUP((G$1)/10,0)*10,[1]Hugst!$R$4:$W$4,0))))</f>
        <v>814.66143082533381</v>
      </c>
      <c r="H36" s="169">
        <f>IF($C36-H$1&lt;År1,0,G35*(1-VLOOKUP($A36,[1]Hugst!$R$5:$W$9,MATCH(ROUNDUP((H$1)/10,0)*10,[1]Hugst!$R$4:$W$4,0))))</f>
        <v>817.82627707532083</v>
      </c>
      <c r="I36" s="169">
        <f>IF($C36-I$1&lt;År1,0,H35*(1-VLOOKUP($A36,[1]Hugst!$R$5:$W$9,MATCH(ROUNDUP((I$1)/10,0)*10,[1]Hugst!$R$4:$W$4,0))))</f>
        <v>821.00702707532037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9">
        <f>IF($C37-G$1&lt;År1,0,F36*(1-VLOOKUP($A37,[1]Hugst!$R$5:$W$9,MATCH(ROUNDUP((G$1)/10,0)*10,[1]Hugst!$R$4:$W$4,0))))</f>
        <v>811.51240880657861</v>
      </c>
      <c r="H37" s="169">
        <f>IF($C37-H$1&lt;År1,0,G36*(1-VLOOKUP($A37,[1]Hugst!$R$5:$W$9,MATCH(ROUNDUP((H$1)/10,0)*10,[1]Hugst!$R$4:$W$4,0))))</f>
        <v>814.66143082533381</v>
      </c>
      <c r="I37" s="169">
        <f>IF($C37-I$1&lt;År1,0,H36*(1-VLOOKUP($A37,[1]Hugst!$R$5:$W$9,MATCH(ROUNDUP((I$1)/10,0)*10,[1]Hugst!$R$4:$W$4,0))))</f>
        <v>817.82627707532083</v>
      </c>
      <c r="J37" s="169">
        <f>IF($C37-J$1&lt;År1,0,I36*(1-VLOOKUP($A37,[1]Hugst!$R$5:$W$9,MATCH(ROUNDUP((J$1)/10,0)*10,[1]Hugst!$R$4:$W$4,0))))</f>
        <v>821.00702707532037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9">
        <f>IF($C38-G$1&lt;År1,0,F37*(1-VLOOKUP($A38,[1]Hugst!$R$5:$W$9,MATCH(ROUNDUP((G$1)/10,0)*10,[1]Hugst!$R$4:$W$4,0))))</f>
        <v>808.37913189790561</v>
      </c>
      <c r="H38" s="169">
        <f>IF($C38-H$1&lt;År1,0,G37*(1-VLOOKUP($A38,[1]Hugst!$R$5:$W$9,MATCH(ROUNDUP((H$1)/10,0)*10,[1]Hugst!$R$4:$W$4,0))))</f>
        <v>811.51240880657861</v>
      </c>
      <c r="I38" s="169">
        <f>IF($C38-I$1&lt;År1,0,H37*(1-VLOOKUP($A38,[1]Hugst!$R$5:$W$9,MATCH(ROUNDUP((I$1)/10,0)*10,[1]Hugst!$R$4:$W$4,0))))</f>
        <v>814.66143082533381</v>
      </c>
      <c r="J38" s="169">
        <f>IF($C38-J$1&lt;År1,0,I37*(1-VLOOKUP($A38,[1]Hugst!$R$5:$W$9,MATCH(ROUNDUP((J$1)/10,0)*10,[1]Hugst!$R$4:$W$4,0))))</f>
        <v>817.82627707532083</v>
      </c>
      <c r="K38" s="169">
        <f>IF($C38-K$1&lt;År1,0,J37*(1-VLOOKUP($A38,[1]Hugst!$R$5:$W$9,MATCH(ROUNDUP((K$1)/10,0)*10,[1]Hugst!$R$4:$W$4,0))))</f>
        <v>821.00702707532037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9">
        <f>IF($C39-G$1&lt;År1,0,F38*(1-VLOOKUP($A39,[1]Hugst!$R$5:$W$9,MATCH(ROUNDUP((G$1)/10,0)*10,[1]Hugst!$R$4:$W$4,0))))</f>
        <v>805.26152137380268</v>
      </c>
      <c r="H39" s="169">
        <f>IF($C39-H$1&lt;År1,0,G38*(1-VLOOKUP($A39,[1]Hugst!$R$5:$W$9,MATCH(ROUNDUP((H$1)/10,0)*10,[1]Hugst!$R$4:$W$4,0))))</f>
        <v>808.37913189790561</v>
      </c>
      <c r="I39" s="169">
        <f>IF($C39-I$1&lt;År1,0,H38*(1-VLOOKUP($A39,[1]Hugst!$R$5:$W$9,MATCH(ROUNDUP((I$1)/10,0)*10,[1]Hugst!$R$4:$W$4,0))))</f>
        <v>811.51240880657861</v>
      </c>
      <c r="J39" s="169">
        <f>IF($C39-J$1&lt;År1,0,I38*(1-VLOOKUP($A39,[1]Hugst!$R$5:$W$9,MATCH(ROUNDUP((J$1)/10,0)*10,[1]Hugst!$R$4:$W$4,0))))</f>
        <v>814.66143082533381</v>
      </c>
      <c r="K39" s="169">
        <f>IF($C39-K$1&lt;År1,0,J38*(1-VLOOKUP($A39,[1]Hugst!$R$5:$W$9,MATCH(ROUNDUP((K$1)/10,0)*10,[1]Hugst!$R$4:$W$4,0))))</f>
        <v>817.82627707532083</v>
      </c>
      <c r="L39" s="169">
        <f>IF($C39-L$1&lt;År1,0,K38*(1-VLOOKUP($A39,[1]Hugst!$R$5:$W$9,MATCH(ROUNDUP((L$1)/10,0)*10,[1]Hugst!$R$4:$W$4,0))))</f>
        <v>821.00702707532037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9">
        <f>IF($C40-G$1&lt;År1,0,F39*(1-VLOOKUP($A40,[1]Hugst!$R$5:$W$9,MATCH(ROUNDUP((G$1)/10,0)*10,[1]Hugst!$R$4:$W$4,0))))</f>
        <v>802.15949890232878</v>
      </c>
      <c r="H40" s="169">
        <f>IF($C40-H$1&lt;År1,0,G39*(1-VLOOKUP($A40,[1]Hugst!$R$5:$W$9,MATCH(ROUNDUP((H$1)/10,0)*10,[1]Hugst!$R$4:$W$4,0))))</f>
        <v>805.26152137380268</v>
      </c>
      <c r="I40" s="169">
        <f>IF($C40-I$1&lt;År1,0,H39*(1-VLOOKUP($A40,[1]Hugst!$R$5:$W$9,MATCH(ROUNDUP((I$1)/10,0)*10,[1]Hugst!$R$4:$W$4,0))))</f>
        <v>808.37913189790561</v>
      </c>
      <c r="J40" s="169">
        <f>IF($C40-J$1&lt;År1,0,I39*(1-VLOOKUP($A40,[1]Hugst!$R$5:$W$9,MATCH(ROUNDUP((J$1)/10,0)*10,[1]Hugst!$R$4:$W$4,0))))</f>
        <v>811.51240880657861</v>
      </c>
      <c r="K40" s="169">
        <f>IF($C40-K$1&lt;År1,0,J39*(1-VLOOKUP($A40,[1]Hugst!$R$5:$W$9,MATCH(ROUNDUP((K$1)/10,0)*10,[1]Hugst!$R$4:$W$4,0))))</f>
        <v>814.66143082533381</v>
      </c>
      <c r="L40" s="169">
        <f>IF($C40-L$1&lt;År1,0,K39*(1-VLOOKUP($A40,[1]Hugst!$R$5:$W$9,MATCH(ROUNDUP((L$1)/10,0)*10,[1]Hugst!$R$4:$W$4,0))))</f>
        <v>817.82627707532083</v>
      </c>
      <c r="M40" s="169">
        <f>IF($C40-M$1&lt;År1,0,L39*(1-VLOOKUP($A40,[1]Hugst!$R$5:$W$9,MATCH(ROUNDUP((M$1)/10,0)*10,[1]Hugst!$R$4:$W$4,0))))</f>
        <v>821.00702707532037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9">
        <f>IF($C41-G$1&lt;År1,0,F40*(1-VLOOKUP($A41,[1]Hugst!$R$5:$W$9,MATCH(ROUNDUP((G$1)/10,0)*10,[1]Hugst!$R$4:$W$4,0))))</f>
        <v>799.07298654317856</v>
      </c>
      <c r="H41" s="169">
        <f>IF($C41-H$1&lt;År1,0,G40*(1-VLOOKUP($A41,[1]Hugst!$R$5:$W$9,MATCH(ROUNDUP((H$1)/10,0)*10,[1]Hugst!$R$4:$W$4,0))))</f>
        <v>802.15949890232878</v>
      </c>
      <c r="I41" s="169">
        <f>IF($C41-I$1&lt;År1,0,H40*(1-VLOOKUP($A41,[1]Hugst!$R$5:$W$9,MATCH(ROUNDUP((I$1)/10,0)*10,[1]Hugst!$R$4:$W$4,0))))</f>
        <v>805.26152137380268</v>
      </c>
      <c r="J41" s="169">
        <f>IF($C41-J$1&lt;År1,0,I40*(1-VLOOKUP($A41,[1]Hugst!$R$5:$W$9,MATCH(ROUNDUP((J$1)/10,0)*10,[1]Hugst!$R$4:$W$4,0))))</f>
        <v>808.37913189790561</v>
      </c>
      <c r="K41" s="169">
        <f>IF($C41-K$1&lt;År1,0,J40*(1-VLOOKUP($A41,[1]Hugst!$R$5:$W$9,MATCH(ROUNDUP((K$1)/10,0)*10,[1]Hugst!$R$4:$W$4,0))))</f>
        <v>811.51240880657861</v>
      </c>
      <c r="L41" s="169">
        <f>IF($C41-L$1&lt;År1,0,K40*(1-VLOOKUP($A41,[1]Hugst!$R$5:$W$9,MATCH(ROUNDUP((L$1)/10,0)*10,[1]Hugst!$R$4:$W$4,0))))</f>
        <v>814.66143082533381</v>
      </c>
      <c r="M41" s="169">
        <f>IF($C41-M$1&lt;År1,0,L40*(1-VLOOKUP($A41,[1]Hugst!$R$5:$W$9,MATCH(ROUNDUP((M$1)/10,0)*10,[1]Hugst!$R$4:$W$4,0))))</f>
        <v>817.82627707532083</v>
      </c>
      <c r="N41" s="169">
        <f>IF($C41-N$1&lt;År1,0,M40*(1-VLOOKUP($A41,[1]Hugst!$R$5:$W$9,MATCH(ROUNDUP((N$1)/10,0)*10,[1]Hugst!$R$4:$W$4,0))))</f>
        <v>821.00702707532037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9">
        <f>IF($C42-G$1&lt;År1,0,F41*(1-VLOOKUP($A42,[1]Hugst!$R$5:$W$9,MATCH(ROUNDUP((G$1)/10,0)*10,[1]Hugst!$R$4:$W$4,0))))</f>
        <v>796.00190674584883</v>
      </c>
      <c r="H42" s="169">
        <f>IF($C42-H$1&lt;År1,0,G41*(1-VLOOKUP($A42,[1]Hugst!$R$5:$W$9,MATCH(ROUNDUP((H$1)/10,0)*10,[1]Hugst!$R$4:$W$4,0))))</f>
        <v>799.07298654317856</v>
      </c>
      <c r="I42" s="169">
        <f>IF($C42-I$1&lt;År1,0,H41*(1-VLOOKUP($A42,[1]Hugst!$R$5:$W$9,MATCH(ROUNDUP((I$1)/10,0)*10,[1]Hugst!$R$4:$W$4,0))))</f>
        <v>802.15949890232878</v>
      </c>
      <c r="J42" s="169">
        <f>IF($C42-J$1&lt;År1,0,I41*(1-VLOOKUP($A42,[1]Hugst!$R$5:$W$9,MATCH(ROUNDUP((J$1)/10,0)*10,[1]Hugst!$R$4:$W$4,0))))</f>
        <v>805.26152137380268</v>
      </c>
      <c r="K42" s="169">
        <f>IF($C42-K$1&lt;År1,0,J41*(1-VLOOKUP($A42,[1]Hugst!$R$5:$W$9,MATCH(ROUNDUP((K$1)/10,0)*10,[1]Hugst!$R$4:$W$4,0))))</f>
        <v>808.37913189790561</v>
      </c>
      <c r="L42" s="169">
        <f>IF($C42-L$1&lt;År1,0,K41*(1-VLOOKUP($A42,[1]Hugst!$R$5:$W$9,MATCH(ROUNDUP((L$1)/10,0)*10,[1]Hugst!$R$4:$W$4,0))))</f>
        <v>811.51240880657861</v>
      </c>
      <c r="M42" s="169">
        <f>IF($C42-M$1&lt;År1,0,L41*(1-VLOOKUP($A42,[1]Hugst!$R$5:$W$9,MATCH(ROUNDUP((M$1)/10,0)*10,[1]Hugst!$R$4:$W$4,0))))</f>
        <v>814.66143082533381</v>
      </c>
      <c r="N42" s="169">
        <f>IF($C42-N$1&lt;År1,0,M41*(1-VLOOKUP($A42,[1]Hugst!$R$5:$W$9,MATCH(ROUNDUP((N$1)/10,0)*10,[1]Hugst!$R$4:$W$4,0))))</f>
        <v>817.82627707532083</v>
      </c>
      <c r="O42" s="169">
        <f>IF($C42-O$1&lt;År1,0,N41*(1-VLOOKUP($A42,[1]Hugst!$R$5:$W$9,MATCH(ROUNDUP((O$1)/10,0)*10,[1]Hugst!$R$4:$W$4,0))))</f>
        <v>821.00702707532037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9">
        <f>IF($C43-G$1&lt;År1,0,F42*(1-VLOOKUP($A43,[1]Hugst!$R$5:$W$9,MATCH(ROUNDUP((G$1)/10,0)*10,[1]Hugst!$R$4:$W$4,0))))</f>
        <v>792.94618234747031</v>
      </c>
      <c r="H43" s="169">
        <f>IF($C43-H$1&lt;År1,0,G42*(1-VLOOKUP($A43,[1]Hugst!$R$5:$W$9,MATCH(ROUNDUP((H$1)/10,0)*10,[1]Hugst!$R$4:$W$4,0))))</f>
        <v>796.00190674584883</v>
      </c>
      <c r="I43" s="169">
        <f>IF($C43-I$1&lt;År1,0,H42*(1-VLOOKUP($A43,[1]Hugst!$R$5:$W$9,MATCH(ROUNDUP((I$1)/10,0)*10,[1]Hugst!$R$4:$W$4,0))))</f>
        <v>799.07298654317856</v>
      </c>
      <c r="J43" s="169">
        <f>IF($C43-J$1&lt;År1,0,I42*(1-VLOOKUP($A43,[1]Hugst!$R$5:$W$9,MATCH(ROUNDUP((J$1)/10,0)*10,[1]Hugst!$R$4:$W$4,0))))</f>
        <v>802.15949890232878</v>
      </c>
      <c r="K43" s="169">
        <f>IF($C43-K$1&lt;År1,0,J42*(1-VLOOKUP($A43,[1]Hugst!$R$5:$W$9,MATCH(ROUNDUP((K$1)/10,0)*10,[1]Hugst!$R$4:$W$4,0))))</f>
        <v>805.26152137380268</v>
      </c>
      <c r="L43" s="169">
        <f>IF($C43-L$1&lt;År1,0,K42*(1-VLOOKUP($A43,[1]Hugst!$R$5:$W$9,MATCH(ROUNDUP((L$1)/10,0)*10,[1]Hugst!$R$4:$W$4,0))))</f>
        <v>808.37913189790561</v>
      </c>
      <c r="M43" s="169">
        <f>IF($C43-M$1&lt;År1,0,L42*(1-VLOOKUP($A43,[1]Hugst!$R$5:$W$9,MATCH(ROUNDUP((M$1)/10,0)*10,[1]Hugst!$R$4:$W$4,0))))</f>
        <v>811.51240880657861</v>
      </c>
      <c r="N43" s="169">
        <f>IF($C43-N$1&lt;År1,0,M42*(1-VLOOKUP($A43,[1]Hugst!$R$5:$W$9,MATCH(ROUNDUP((N$1)/10,0)*10,[1]Hugst!$R$4:$W$4,0))))</f>
        <v>814.66143082533381</v>
      </c>
      <c r="O43" s="169">
        <f>IF($C43-O$1&lt;År1,0,N42*(1-VLOOKUP($A43,[1]Hugst!$R$5:$W$9,MATCH(ROUNDUP((O$1)/10,0)*10,[1]Hugst!$R$4:$W$4,0))))</f>
        <v>817.82627707532083</v>
      </c>
      <c r="P43" s="169">
        <f>IF($C43-P$1&lt;År1,0,O42*(1-VLOOKUP($A43,[1]Hugst!$R$5:$W$9,MATCH(ROUNDUP((P$1)/10,0)*10,[1]Hugst!$R$4:$W$4,0))))</f>
        <v>821.00702707532037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9">
        <f>IF($C44-G$1&lt;År1,0,F43*(1-VLOOKUP($A44,[1]Hugst!$R$5:$W$9,MATCH(ROUNDUP((G$1)/10,0)*10,[1]Hugst!$R$4:$W$4,0))))</f>
        <v>789.90573657113418</v>
      </c>
      <c r="H44" s="169">
        <f>IF($C44-H$1&lt;År1,0,G43*(1-VLOOKUP($A44,[1]Hugst!$R$5:$W$9,MATCH(ROUNDUP((H$1)/10,0)*10,[1]Hugst!$R$4:$W$4,0))))</f>
        <v>792.94618234747031</v>
      </c>
      <c r="I44" s="169">
        <f>IF($C44-I$1&lt;År1,0,H43*(1-VLOOKUP($A44,[1]Hugst!$R$5:$W$9,MATCH(ROUNDUP((I$1)/10,0)*10,[1]Hugst!$R$4:$W$4,0))))</f>
        <v>796.00190674584883</v>
      </c>
      <c r="J44" s="169">
        <f>IF($C44-J$1&lt;År1,0,I43*(1-VLOOKUP($A44,[1]Hugst!$R$5:$W$9,MATCH(ROUNDUP((J$1)/10,0)*10,[1]Hugst!$R$4:$W$4,0))))</f>
        <v>799.07298654317856</v>
      </c>
      <c r="K44" s="169">
        <f>IF($C44-K$1&lt;År1,0,J43*(1-VLOOKUP($A44,[1]Hugst!$R$5:$W$9,MATCH(ROUNDUP((K$1)/10,0)*10,[1]Hugst!$R$4:$W$4,0))))</f>
        <v>802.15949890232878</v>
      </c>
      <c r="L44" s="169">
        <f>IF($C44-L$1&lt;År1,0,K43*(1-VLOOKUP($A44,[1]Hugst!$R$5:$W$9,MATCH(ROUNDUP((L$1)/10,0)*10,[1]Hugst!$R$4:$W$4,0))))</f>
        <v>805.26152137380268</v>
      </c>
      <c r="M44" s="169">
        <f>IF($C44-M$1&lt;År1,0,L43*(1-VLOOKUP($A44,[1]Hugst!$R$5:$W$9,MATCH(ROUNDUP((M$1)/10,0)*10,[1]Hugst!$R$4:$W$4,0))))</f>
        <v>808.37913189790561</v>
      </c>
      <c r="N44" s="169">
        <f>IF($C44-N$1&lt;År1,0,M43*(1-VLOOKUP($A44,[1]Hugst!$R$5:$W$9,MATCH(ROUNDUP((N$1)/10,0)*10,[1]Hugst!$R$4:$W$4,0))))</f>
        <v>811.51240880657861</v>
      </c>
      <c r="O44" s="169">
        <f>IF($C44-O$1&lt;År1,0,N43*(1-VLOOKUP($A44,[1]Hugst!$R$5:$W$9,MATCH(ROUNDUP((O$1)/10,0)*10,[1]Hugst!$R$4:$W$4,0))))</f>
        <v>814.66143082533381</v>
      </c>
      <c r="P44" s="169">
        <f>IF($C44-P$1&lt;År1,0,O43*(1-VLOOKUP($A44,[1]Hugst!$R$5:$W$9,MATCH(ROUNDUP((P$1)/10,0)*10,[1]Hugst!$R$4:$W$4,0))))</f>
        <v>817.82627707532083</v>
      </c>
      <c r="Q44" s="169">
        <f>IF($C44-Q$1&lt;År1,0,P43*(1-VLOOKUP($A44,[1]Hugst!$R$5:$W$9,MATCH(ROUNDUP((Q$1)/10,0)*10,[1]Hugst!$R$4:$W$4,0))))</f>
        <v>821.00702707532037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9">
        <f>IF($C45-G$1&lt;År1,0,F44*(1-VLOOKUP($A45,[1]Hugst!$R$5:$W$9,MATCH(ROUNDUP((G$1)/10,0)*10,[1]Hugst!$R$4:$W$4,0))))</f>
        <v>786.88049302363584</v>
      </c>
      <c r="H45" s="169">
        <f>IF($C45-H$1&lt;År1,0,G44*(1-VLOOKUP($A45,[1]Hugst!$R$5:$W$9,MATCH(ROUNDUP((H$1)/10,0)*10,[1]Hugst!$R$4:$W$4,0))))</f>
        <v>789.90573657113418</v>
      </c>
      <c r="I45" s="169">
        <f>IF($C45-I$1&lt;År1,0,H44*(1-VLOOKUP($A45,[1]Hugst!$R$5:$W$9,MATCH(ROUNDUP((I$1)/10,0)*10,[1]Hugst!$R$4:$W$4,0))))</f>
        <v>792.94618234747031</v>
      </c>
      <c r="J45" s="169">
        <f>IF($C45-J$1&lt;År1,0,I44*(1-VLOOKUP($A45,[1]Hugst!$R$5:$W$9,MATCH(ROUNDUP((J$1)/10,0)*10,[1]Hugst!$R$4:$W$4,0))))</f>
        <v>796.00190674584883</v>
      </c>
      <c r="K45" s="169">
        <f>IF($C45-K$1&lt;År1,0,J44*(1-VLOOKUP($A45,[1]Hugst!$R$5:$W$9,MATCH(ROUNDUP((K$1)/10,0)*10,[1]Hugst!$R$4:$W$4,0))))</f>
        <v>799.07298654317856</v>
      </c>
      <c r="L45" s="169">
        <f>IF($C45-L$1&lt;År1,0,K44*(1-VLOOKUP($A45,[1]Hugst!$R$5:$W$9,MATCH(ROUNDUP((L$1)/10,0)*10,[1]Hugst!$R$4:$W$4,0))))</f>
        <v>802.15949890232878</v>
      </c>
      <c r="M45" s="169">
        <f>IF($C45-M$1&lt;År1,0,L44*(1-VLOOKUP($A45,[1]Hugst!$R$5:$W$9,MATCH(ROUNDUP((M$1)/10,0)*10,[1]Hugst!$R$4:$W$4,0))))</f>
        <v>805.26152137380268</v>
      </c>
      <c r="N45" s="169">
        <f>IF($C45-N$1&lt;År1,0,M44*(1-VLOOKUP($A45,[1]Hugst!$R$5:$W$9,MATCH(ROUNDUP((N$1)/10,0)*10,[1]Hugst!$R$4:$W$4,0))))</f>
        <v>808.37913189790561</v>
      </c>
      <c r="O45" s="169">
        <f>IF($C45-O$1&lt;År1,0,N44*(1-VLOOKUP($A45,[1]Hugst!$R$5:$W$9,MATCH(ROUNDUP((O$1)/10,0)*10,[1]Hugst!$R$4:$W$4,0))))</f>
        <v>811.51240880657861</v>
      </c>
      <c r="P45" s="169">
        <f>IF($C45-P$1&lt;År1,0,O44*(1-VLOOKUP($A45,[1]Hugst!$R$5:$W$9,MATCH(ROUNDUP((P$1)/10,0)*10,[1]Hugst!$R$4:$W$4,0))))</f>
        <v>814.66143082533381</v>
      </c>
      <c r="Q45" s="169">
        <f>IF($C45-Q$1&lt;År1,0,P44*(1-VLOOKUP($A45,[1]Hugst!$R$5:$W$9,MATCH(ROUNDUP((Q$1)/10,0)*10,[1]Hugst!$R$4:$W$4,0))))</f>
        <v>817.82627707532083</v>
      </c>
      <c r="R45" s="169">
        <f>IF($C45-R$1&lt;År1,0,Q44*(1-VLOOKUP($A45,[1]Hugst!$R$5:$W$9,MATCH(ROUNDUP((R$1)/10,0)*10,[1]Hugst!$R$4:$W$4,0))))</f>
        <v>821.00702707532037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9">
        <f>IF($C46-G$1&lt;År1,0,F45*(1-VLOOKUP($A46,[1]Hugst!$R$5:$W$9,MATCH(ROUNDUP((G$1)/10,0)*10,[1]Hugst!$R$4:$W$4,0))))</f>
        <v>783.870375693906</v>
      </c>
      <c r="H46" s="169">
        <f>IF($C46-H$1&lt;År1,0,G45*(1-VLOOKUP($A46,[1]Hugst!$R$5:$W$9,MATCH(ROUNDUP((H$1)/10,0)*10,[1]Hugst!$R$4:$W$4,0))))</f>
        <v>786.88049302363584</v>
      </c>
      <c r="I46" s="169">
        <f>IF($C46-I$1&lt;År1,0,H45*(1-VLOOKUP($A46,[1]Hugst!$R$5:$W$9,MATCH(ROUNDUP((I$1)/10,0)*10,[1]Hugst!$R$4:$W$4,0))))</f>
        <v>789.90573657113418</v>
      </c>
      <c r="J46" s="169">
        <f>IF($C46-J$1&lt;År1,0,I45*(1-VLOOKUP($A46,[1]Hugst!$R$5:$W$9,MATCH(ROUNDUP((J$1)/10,0)*10,[1]Hugst!$R$4:$W$4,0))))</f>
        <v>792.94618234747031</v>
      </c>
      <c r="K46" s="169">
        <f>IF($C46-K$1&lt;År1,0,J45*(1-VLOOKUP($A46,[1]Hugst!$R$5:$W$9,MATCH(ROUNDUP((K$1)/10,0)*10,[1]Hugst!$R$4:$W$4,0))))</f>
        <v>796.00190674584883</v>
      </c>
      <c r="L46" s="169">
        <f>IF($C46-L$1&lt;År1,0,K45*(1-VLOOKUP($A46,[1]Hugst!$R$5:$W$9,MATCH(ROUNDUP((L$1)/10,0)*10,[1]Hugst!$R$4:$W$4,0))))</f>
        <v>799.07298654317856</v>
      </c>
      <c r="M46" s="169">
        <f>IF($C46-M$1&lt;År1,0,L45*(1-VLOOKUP($A46,[1]Hugst!$R$5:$W$9,MATCH(ROUNDUP((M$1)/10,0)*10,[1]Hugst!$R$4:$W$4,0))))</f>
        <v>802.15949890232878</v>
      </c>
      <c r="N46" s="169">
        <f>IF($C46-N$1&lt;År1,0,M45*(1-VLOOKUP($A46,[1]Hugst!$R$5:$W$9,MATCH(ROUNDUP((N$1)/10,0)*10,[1]Hugst!$R$4:$W$4,0))))</f>
        <v>805.26152137380268</v>
      </c>
      <c r="O46" s="169">
        <f>IF($C46-O$1&lt;År1,0,N45*(1-VLOOKUP($A46,[1]Hugst!$R$5:$W$9,MATCH(ROUNDUP((O$1)/10,0)*10,[1]Hugst!$R$4:$W$4,0))))</f>
        <v>808.37913189790561</v>
      </c>
      <c r="P46" s="169">
        <f>IF($C46-P$1&lt;År1,0,O45*(1-VLOOKUP($A46,[1]Hugst!$R$5:$W$9,MATCH(ROUNDUP((P$1)/10,0)*10,[1]Hugst!$R$4:$W$4,0))))</f>
        <v>811.51240880657861</v>
      </c>
      <c r="Q46" s="169">
        <f>IF($C46-Q$1&lt;År1,0,P45*(1-VLOOKUP($A46,[1]Hugst!$R$5:$W$9,MATCH(ROUNDUP((Q$1)/10,0)*10,[1]Hugst!$R$4:$W$4,0))))</f>
        <v>814.66143082533381</v>
      </c>
      <c r="R46" s="169">
        <f>IF($C46-R$1&lt;År1,0,Q45*(1-VLOOKUP($A46,[1]Hugst!$R$5:$W$9,MATCH(ROUNDUP((R$1)/10,0)*10,[1]Hugst!$R$4:$W$4,0))))</f>
        <v>817.82627707532083</v>
      </c>
      <c r="S46" s="169">
        <f>IF($C46-S$1&lt;År1,0,R45*(1-VLOOKUP($A46,[1]Hugst!$R$5:$W$9,MATCH(ROUNDUP((S$1)/10,0)*10,[1]Hugst!$R$4:$W$4,0))))</f>
        <v>821.00702707532037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9">
        <f>IF($C47-G$1&lt;År1,0,F46*(1-VLOOKUP($A47,[1]Hugst!$R$5:$W$9,MATCH(ROUNDUP((G$1)/10,0)*10,[1]Hugst!$R$4:$W$4,0))))</f>
        <v>780.87530895080931</v>
      </c>
      <c r="H47" s="169">
        <f>IF($C47-H$1&lt;År1,0,G46*(1-VLOOKUP($A47,[1]Hugst!$R$5:$W$9,MATCH(ROUNDUP((H$1)/10,0)*10,[1]Hugst!$R$4:$W$4,0))))</f>
        <v>783.870375693906</v>
      </c>
      <c r="I47" s="169">
        <f>IF($C47-I$1&lt;År1,0,H46*(1-VLOOKUP($A47,[1]Hugst!$R$5:$W$9,MATCH(ROUNDUP((I$1)/10,0)*10,[1]Hugst!$R$4:$W$4,0))))</f>
        <v>786.88049302363584</v>
      </c>
      <c r="J47" s="169">
        <f>IF($C47-J$1&lt;År1,0,I46*(1-VLOOKUP($A47,[1]Hugst!$R$5:$W$9,MATCH(ROUNDUP((J$1)/10,0)*10,[1]Hugst!$R$4:$W$4,0))))</f>
        <v>789.90573657113418</v>
      </c>
      <c r="K47" s="169">
        <f>IF($C47-K$1&lt;År1,0,J46*(1-VLOOKUP($A47,[1]Hugst!$R$5:$W$9,MATCH(ROUNDUP((K$1)/10,0)*10,[1]Hugst!$R$4:$W$4,0))))</f>
        <v>792.94618234747031</v>
      </c>
      <c r="L47" s="169">
        <f>IF($C47-L$1&lt;År1,0,K46*(1-VLOOKUP($A47,[1]Hugst!$R$5:$W$9,MATCH(ROUNDUP((L$1)/10,0)*10,[1]Hugst!$R$4:$W$4,0))))</f>
        <v>796.00190674584883</v>
      </c>
      <c r="M47" s="169">
        <f>IF($C47-M$1&lt;År1,0,L46*(1-VLOOKUP($A47,[1]Hugst!$R$5:$W$9,MATCH(ROUNDUP((M$1)/10,0)*10,[1]Hugst!$R$4:$W$4,0))))</f>
        <v>799.07298654317856</v>
      </c>
      <c r="N47" s="169">
        <f>IF($C47-N$1&lt;År1,0,M46*(1-VLOOKUP($A47,[1]Hugst!$R$5:$W$9,MATCH(ROUNDUP((N$1)/10,0)*10,[1]Hugst!$R$4:$W$4,0))))</f>
        <v>802.15949890232878</v>
      </c>
      <c r="O47" s="169">
        <f>IF($C47-O$1&lt;År1,0,N46*(1-VLOOKUP($A47,[1]Hugst!$R$5:$W$9,MATCH(ROUNDUP((O$1)/10,0)*10,[1]Hugst!$R$4:$W$4,0))))</f>
        <v>805.26152137380268</v>
      </c>
      <c r="P47" s="169">
        <f>IF($C47-P$1&lt;År1,0,O46*(1-VLOOKUP($A47,[1]Hugst!$R$5:$W$9,MATCH(ROUNDUP((P$1)/10,0)*10,[1]Hugst!$R$4:$W$4,0))))</f>
        <v>808.37913189790561</v>
      </c>
      <c r="Q47" s="169">
        <f>IF($C47-Q$1&lt;År1,0,P46*(1-VLOOKUP($A47,[1]Hugst!$R$5:$W$9,MATCH(ROUNDUP((Q$1)/10,0)*10,[1]Hugst!$R$4:$W$4,0))))</f>
        <v>811.51240880657861</v>
      </c>
      <c r="R47" s="169">
        <f>IF($C47-R$1&lt;År1,0,Q46*(1-VLOOKUP($A47,[1]Hugst!$R$5:$W$9,MATCH(ROUNDUP((R$1)/10,0)*10,[1]Hugst!$R$4:$W$4,0))))</f>
        <v>814.66143082533381</v>
      </c>
      <c r="S47" s="169">
        <f>IF($C47-S$1&lt;År1,0,R46*(1-VLOOKUP($A47,[1]Hugst!$R$5:$W$9,MATCH(ROUNDUP((S$1)/10,0)*10,[1]Hugst!$R$4:$W$4,0))))</f>
        <v>817.82627707532083</v>
      </c>
      <c r="T47" s="169">
        <f>IF($C47-T$1&lt;År1,0,S46*(1-VLOOKUP($A47,[1]Hugst!$R$5:$W$9,MATCH(ROUNDUP((T$1)/10,0)*10,[1]Hugst!$R$4:$W$4,0))))</f>
        <v>821.00702707532037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9">
        <f>IF($C48-G$1&lt;År1,0,F47*(1-VLOOKUP($A48,[1]Hugst!$R$5:$W$9,MATCH(ROUNDUP((G$1)/10,0)*10,[1]Hugst!$R$4:$W$4,0))))</f>
        <v>777.89521754142993</v>
      </c>
      <c r="H48" s="169">
        <f>IF($C48-H$1&lt;År1,0,G47*(1-VLOOKUP($A48,[1]Hugst!$R$5:$W$9,MATCH(ROUNDUP((H$1)/10,0)*10,[1]Hugst!$R$4:$W$4,0))))</f>
        <v>780.87530895080931</v>
      </c>
      <c r="I48" s="169">
        <f>IF($C48-I$1&lt;År1,0,H47*(1-VLOOKUP($A48,[1]Hugst!$R$5:$W$9,MATCH(ROUNDUP((I$1)/10,0)*10,[1]Hugst!$R$4:$W$4,0))))</f>
        <v>783.870375693906</v>
      </c>
      <c r="J48" s="169">
        <f>IF($C48-J$1&lt;År1,0,I47*(1-VLOOKUP($A48,[1]Hugst!$R$5:$W$9,MATCH(ROUNDUP((J$1)/10,0)*10,[1]Hugst!$R$4:$W$4,0))))</f>
        <v>786.88049302363584</v>
      </c>
      <c r="K48" s="169">
        <f>IF($C48-K$1&lt;År1,0,J47*(1-VLOOKUP($A48,[1]Hugst!$R$5:$W$9,MATCH(ROUNDUP((K$1)/10,0)*10,[1]Hugst!$R$4:$W$4,0))))</f>
        <v>789.90573657113418</v>
      </c>
      <c r="L48" s="169">
        <f>IF($C48-L$1&lt;År1,0,K47*(1-VLOOKUP($A48,[1]Hugst!$R$5:$W$9,MATCH(ROUNDUP((L$1)/10,0)*10,[1]Hugst!$R$4:$W$4,0))))</f>
        <v>792.94618234747031</v>
      </c>
      <c r="M48" s="169">
        <f>IF($C48-M$1&lt;År1,0,L47*(1-VLOOKUP($A48,[1]Hugst!$R$5:$W$9,MATCH(ROUNDUP((M$1)/10,0)*10,[1]Hugst!$R$4:$W$4,0))))</f>
        <v>796.00190674584883</v>
      </c>
      <c r="N48" s="169">
        <f>IF($C48-N$1&lt;År1,0,M47*(1-VLOOKUP($A48,[1]Hugst!$R$5:$W$9,MATCH(ROUNDUP((N$1)/10,0)*10,[1]Hugst!$R$4:$W$4,0))))</f>
        <v>799.07298654317856</v>
      </c>
      <c r="O48" s="169">
        <f>IF($C48-O$1&lt;År1,0,N47*(1-VLOOKUP($A48,[1]Hugst!$R$5:$W$9,MATCH(ROUNDUP((O$1)/10,0)*10,[1]Hugst!$R$4:$W$4,0))))</f>
        <v>802.15949890232878</v>
      </c>
      <c r="P48" s="169">
        <f>IF($C48-P$1&lt;År1,0,O47*(1-VLOOKUP($A48,[1]Hugst!$R$5:$W$9,MATCH(ROUNDUP((P$1)/10,0)*10,[1]Hugst!$R$4:$W$4,0))))</f>
        <v>805.26152137380268</v>
      </c>
      <c r="Q48" s="169">
        <f>IF($C48-Q$1&lt;År1,0,P47*(1-VLOOKUP($A48,[1]Hugst!$R$5:$W$9,MATCH(ROUNDUP((Q$1)/10,0)*10,[1]Hugst!$R$4:$W$4,0))))</f>
        <v>808.37913189790561</v>
      </c>
      <c r="R48" s="169">
        <f>IF($C48-R$1&lt;År1,0,Q47*(1-VLOOKUP($A48,[1]Hugst!$R$5:$W$9,MATCH(ROUNDUP((R$1)/10,0)*10,[1]Hugst!$R$4:$W$4,0))))</f>
        <v>811.51240880657861</v>
      </c>
      <c r="S48" s="169">
        <f>IF($C48-S$1&lt;År1,0,R47*(1-VLOOKUP($A48,[1]Hugst!$R$5:$W$9,MATCH(ROUNDUP((S$1)/10,0)*10,[1]Hugst!$R$4:$W$4,0))))</f>
        <v>814.66143082533381</v>
      </c>
      <c r="T48" s="169">
        <f>IF($C48-T$1&lt;År1,0,S47*(1-VLOOKUP($A48,[1]Hugst!$R$5:$W$9,MATCH(ROUNDUP((T$1)/10,0)*10,[1]Hugst!$R$4:$W$4,0))))</f>
        <v>817.82627707532083</v>
      </c>
      <c r="U48" s="169">
        <f>IF($C48-U$1&lt;År1,0,T47*(1-VLOOKUP($A48,[1]Hugst!$R$5:$W$9,MATCH(ROUNDUP((U$1)/10,0)*10,[1]Hugst!$R$4:$W$4,0))))</f>
        <v>821.00702707532037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9">
        <f>IF($C49-G$1&lt;År1,0,F48*(1-VLOOKUP($A49,[1]Hugst!$R$5:$W$9,MATCH(ROUNDUP((G$1)/10,0)*10,[1]Hugst!$R$4:$W$4,0))))</f>
        <v>774.93002658912087</v>
      </c>
      <c r="H49" s="169">
        <f>IF($C49-H$1&lt;År1,0,G48*(1-VLOOKUP($A49,[1]Hugst!$R$5:$W$9,MATCH(ROUNDUP((H$1)/10,0)*10,[1]Hugst!$R$4:$W$4,0))))</f>
        <v>777.89521754142993</v>
      </c>
      <c r="I49" s="169">
        <f>IF($C49-I$1&lt;År1,0,H48*(1-VLOOKUP($A49,[1]Hugst!$R$5:$W$9,MATCH(ROUNDUP((I$1)/10,0)*10,[1]Hugst!$R$4:$W$4,0))))</f>
        <v>780.87530895080931</v>
      </c>
      <c r="J49" s="169">
        <f>IF($C49-J$1&lt;År1,0,I48*(1-VLOOKUP($A49,[1]Hugst!$R$5:$W$9,MATCH(ROUNDUP((J$1)/10,0)*10,[1]Hugst!$R$4:$W$4,0))))</f>
        <v>783.870375693906</v>
      </c>
      <c r="K49" s="169">
        <f>IF($C49-K$1&lt;År1,0,J48*(1-VLOOKUP($A49,[1]Hugst!$R$5:$W$9,MATCH(ROUNDUP((K$1)/10,0)*10,[1]Hugst!$R$4:$W$4,0))))</f>
        <v>786.88049302363584</v>
      </c>
      <c r="L49" s="169">
        <f>IF($C49-L$1&lt;År1,0,K48*(1-VLOOKUP($A49,[1]Hugst!$R$5:$W$9,MATCH(ROUNDUP((L$1)/10,0)*10,[1]Hugst!$R$4:$W$4,0))))</f>
        <v>789.90573657113418</v>
      </c>
      <c r="M49" s="169">
        <f>IF($C49-M$1&lt;År1,0,L48*(1-VLOOKUP($A49,[1]Hugst!$R$5:$W$9,MATCH(ROUNDUP((M$1)/10,0)*10,[1]Hugst!$R$4:$W$4,0))))</f>
        <v>792.94618234747031</v>
      </c>
      <c r="N49" s="169">
        <f>IF($C49-N$1&lt;År1,0,M48*(1-VLOOKUP($A49,[1]Hugst!$R$5:$W$9,MATCH(ROUNDUP((N$1)/10,0)*10,[1]Hugst!$R$4:$W$4,0))))</f>
        <v>796.00190674584883</v>
      </c>
      <c r="O49" s="169">
        <f>IF($C49-O$1&lt;År1,0,N48*(1-VLOOKUP($A49,[1]Hugst!$R$5:$W$9,MATCH(ROUNDUP((O$1)/10,0)*10,[1]Hugst!$R$4:$W$4,0))))</f>
        <v>799.07298654317856</v>
      </c>
      <c r="P49" s="169">
        <f>IF($C49-P$1&lt;År1,0,O48*(1-VLOOKUP($A49,[1]Hugst!$R$5:$W$9,MATCH(ROUNDUP((P$1)/10,0)*10,[1]Hugst!$R$4:$W$4,0))))</f>
        <v>802.15949890232878</v>
      </c>
      <c r="Q49" s="169">
        <f>IF($C49-Q$1&lt;År1,0,P48*(1-VLOOKUP($A49,[1]Hugst!$R$5:$W$9,MATCH(ROUNDUP((Q$1)/10,0)*10,[1]Hugst!$R$4:$W$4,0))))</f>
        <v>805.26152137380268</v>
      </c>
      <c r="R49" s="169">
        <f>IF($C49-R$1&lt;År1,0,Q48*(1-VLOOKUP($A49,[1]Hugst!$R$5:$W$9,MATCH(ROUNDUP((R$1)/10,0)*10,[1]Hugst!$R$4:$W$4,0))))</f>
        <v>808.37913189790561</v>
      </c>
      <c r="S49" s="169">
        <f>IF($C49-S$1&lt;År1,0,R48*(1-VLOOKUP($A49,[1]Hugst!$R$5:$W$9,MATCH(ROUNDUP((S$1)/10,0)*10,[1]Hugst!$R$4:$W$4,0))))</f>
        <v>811.51240880657861</v>
      </c>
      <c r="T49" s="169">
        <f>IF($C49-T$1&lt;År1,0,S48*(1-VLOOKUP($A49,[1]Hugst!$R$5:$W$9,MATCH(ROUNDUP((T$1)/10,0)*10,[1]Hugst!$R$4:$W$4,0))))</f>
        <v>814.66143082533381</v>
      </c>
      <c r="U49" s="169">
        <f>IF($C49-U$1&lt;År1,0,T48*(1-VLOOKUP($A49,[1]Hugst!$R$5:$W$9,MATCH(ROUNDUP((U$1)/10,0)*10,[1]Hugst!$R$4:$W$4,0))))</f>
        <v>817.82627707532083</v>
      </c>
      <c r="V49" s="169">
        <f>IF($C49-V$1&lt;År1,0,U48*(1-VLOOKUP($A49,[1]Hugst!$R$5:$W$9,MATCH(ROUNDUP((V$1)/10,0)*10,[1]Hugst!$R$4:$W$4,0))))</f>
        <v>821.00702707532037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9">
        <f>IF($C50-G$1&lt;År1,0,F49*(1-VLOOKUP($A50,[1]Hugst!$R$5:$W$9,MATCH(ROUNDUP((G$1)/10,0)*10,[1]Hugst!$R$4:$W$4,0))))</f>
        <v>771.97966159152497</v>
      </c>
      <c r="H50" s="169">
        <f>IF($C50-H$1&lt;År1,0,G49*(1-VLOOKUP($A50,[1]Hugst!$R$5:$W$9,MATCH(ROUNDUP((H$1)/10,0)*10,[1]Hugst!$R$4:$W$4,0))))</f>
        <v>774.93002658912087</v>
      </c>
      <c r="I50" s="169">
        <f>IF($C50-I$1&lt;År1,0,H49*(1-VLOOKUP($A50,[1]Hugst!$R$5:$W$9,MATCH(ROUNDUP((I$1)/10,0)*10,[1]Hugst!$R$4:$W$4,0))))</f>
        <v>777.89521754142993</v>
      </c>
      <c r="J50" s="169">
        <f>IF($C50-J$1&lt;År1,0,I49*(1-VLOOKUP($A50,[1]Hugst!$R$5:$W$9,MATCH(ROUNDUP((J$1)/10,0)*10,[1]Hugst!$R$4:$W$4,0))))</f>
        <v>780.87530895080931</v>
      </c>
      <c r="K50" s="169">
        <f>IF($C50-K$1&lt;År1,0,J49*(1-VLOOKUP($A50,[1]Hugst!$R$5:$W$9,MATCH(ROUNDUP((K$1)/10,0)*10,[1]Hugst!$R$4:$W$4,0))))</f>
        <v>783.870375693906</v>
      </c>
      <c r="L50" s="169">
        <f>IF($C50-L$1&lt;År1,0,K49*(1-VLOOKUP($A50,[1]Hugst!$R$5:$W$9,MATCH(ROUNDUP((L$1)/10,0)*10,[1]Hugst!$R$4:$W$4,0))))</f>
        <v>786.88049302363584</v>
      </c>
      <c r="M50" s="169">
        <f>IF($C50-M$1&lt;År1,0,L49*(1-VLOOKUP($A50,[1]Hugst!$R$5:$W$9,MATCH(ROUNDUP((M$1)/10,0)*10,[1]Hugst!$R$4:$W$4,0))))</f>
        <v>789.90573657113418</v>
      </c>
      <c r="N50" s="169">
        <f>IF($C50-N$1&lt;År1,0,M49*(1-VLOOKUP($A50,[1]Hugst!$R$5:$W$9,MATCH(ROUNDUP((N$1)/10,0)*10,[1]Hugst!$R$4:$W$4,0))))</f>
        <v>792.94618234747031</v>
      </c>
      <c r="O50" s="169">
        <f>IF($C50-O$1&lt;År1,0,N49*(1-VLOOKUP($A50,[1]Hugst!$R$5:$W$9,MATCH(ROUNDUP((O$1)/10,0)*10,[1]Hugst!$R$4:$W$4,0))))</f>
        <v>796.00190674584883</v>
      </c>
      <c r="P50" s="169">
        <f>IF($C50-P$1&lt;År1,0,O49*(1-VLOOKUP($A50,[1]Hugst!$R$5:$W$9,MATCH(ROUNDUP((P$1)/10,0)*10,[1]Hugst!$R$4:$W$4,0))))</f>
        <v>799.07298654317856</v>
      </c>
      <c r="Q50" s="169">
        <f>IF($C50-Q$1&lt;År1,0,P49*(1-VLOOKUP($A50,[1]Hugst!$R$5:$W$9,MATCH(ROUNDUP((Q$1)/10,0)*10,[1]Hugst!$R$4:$W$4,0))))</f>
        <v>802.15949890232878</v>
      </c>
      <c r="R50" s="169">
        <f>IF($C50-R$1&lt;År1,0,Q49*(1-VLOOKUP($A50,[1]Hugst!$R$5:$W$9,MATCH(ROUNDUP((R$1)/10,0)*10,[1]Hugst!$R$4:$W$4,0))))</f>
        <v>805.26152137380268</v>
      </c>
      <c r="S50" s="169">
        <f>IF($C50-S$1&lt;År1,0,R49*(1-VLOOKUP($A50,[1]Hugst!$R$5:$W$9,MATCH(ROUNDUP((S$1)/10,0)*10,[1]Hugst!$R$4:$W$4,0))))</f>
        <v>808.37913189790561</v>
      </c>
      <c r="T50" s="169">
        <f>IF($C50-T$1&lt;År1,0,S49*(1-VLOOKUP($A50,[1]Hugst!$R$5:$W$9,MATCH(ROUNDUP((T$1)/10,0)*10,[1]Hugst!$R$4:$W$4,0))))</f>
        <v>811.51240880657861</v>
      </c>
      <c r="U50" s="169">
        <f>IF($C50-U$1&lt;År1,0,T49*(1-VLOOKUP($A50,[1]Hugst!$R$5:$W$9,MATCH(ROUNDUP((U$1)/10,0)*10,[1]Hugst!$R$4:$W$4,0))))</f>
        <v>814.66143082533381</v>
      </c>
      <c r="V50" s="169">
        <f>IF($C50-V$1&lt;År1,0,U49*(1-VLOOKUP($A50,[1]Hugst!$R$5:$W$9,MATCH(ROUNDUP((V$1)/10,0)*10,[1]Hugst!$R$4:$W$4,0))))</f>
        <v>817.82627707532083</v>
      </c>
      <c r="W50" s="169">
        <f>IF($C50-W$1&lt;År1,0,V49*(1-VLOOKUP($A50,[1]Hugst!$R$5:$W$9,MATCH(ROUNDUP((W$1)/10,0)*10,[1]Hugst!$R$4:$W$4,0))))</f>
        <v>821.00702707532037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9">
        <f>IF($C51-G$1&lt;År1,0,F50*(1-VLOOKUP($A51,[1]Hugst!$R$5:$W$9,MATCH(ROUNDUP((G$1)/10,0)*10,[1]Hugst!$R$4:$W$4,0))))</f>
        <v>769.04404841895962</v>
      </c>
      <c r="H51" s="169">
        <f>IF($C51-H$1&lt;År1,0,G50*(1-VLOOKUP($A51,[1]Hugst!$R$5:$W$9,MATCH(ROUNDUP((H$1)/10,0)*10,[1]Hugst!$R$4:$W$4,0))))</f>
        <v>771.97966159152497</v>
      </c>
      <c r="I51" s="169">
        <f>IF($C51-I$1&lt;År1,0,H50*(1-VLOOKUP($A51,[1]Hugst!$R$5:$W$9,MATCH(ROUNDUP((I$1)/10,0)*10,[1]Hugst!$R$4:$W$4,0))))</f>
        <v>774.93002658912087</v>
      </c>
      <c r="J51" s="169">
        <f>IF($C51-J$1&lt;År1,0,I50*(1-VLOOKUP($A51,[1]Hugst!$R$5:$W$9,MATCH(ROUNDUP((J$1)/10,0)*10,[1]Hugst!$R$4:$W$4,0))))</f>
        <v>777.89521754142993</v>
      </c>
      <c r="K51" s="169">
        <f>IF($C51-K$1&lt;År1,0,J50*(1-VLOOKUP($A51,[1]Hugst!$R$5:$W$9,MATCH(ROUNDUP((K$1)/10,0)*10,[1]Hugst!$R$4:$W$4,0))))</f>
        <v>780.87530895080931</v>
      </c>
      <c r="L51" s="169">
        <f>IF($C51-L$1&lt;År1,0,K50*(1-VLOOKUP($A51,[1]Hugst!$R$5:$W$9,MATCH(ROUNDUP((L$1)/10,0)*10,[1]Hugst!$R$4:$W$4,0))))</f>
        <v>783.870375693906</v>
      </c>
      <c r="M51" s="169">
        <f>IF($C51-M$1&lt;År1,0,L50*(1-VLOOKUP($A51,[1]Hugst!$R$5:$W$9,MATCH(ROUNDUP((M$1)/10,0)*10,[1]Hugst!$R$4:$W$4,0))))</f>
        <v>786.88049302363584</v>
      </c>
      <c r="N51" s="169">
        <f>IF($C51-N$1&lt;År1,0,M50*(1-VLOOKUP($A51,[1]Hugst!$R$5:$W$9,MATCH(ROUNDUP((N$1)/10,0)*10,[1]Hugst!$R$4:$W$4,0))))</f>
        <v>789.90573657113418</v>
      </c>
      <c r="O51" s="169">
        <f>IF($C51-O$1&lt;År1,0,N50*(1-VLOOKUP($A51,[1]Hugst!$R$5:$W$9,MATCH(ROUNDUP((O$1)/10,0)*10,[1]Hugst!$R$4:$W$4,0))))</f>
        <v>792.94618234747031</v>
      </c>
      <c r="P51" s="169">
        <f>IF($C51-P$1&lt;År1,0,O50*(1-VLOOKUP($A51,[1]Hugst!$R$5:$W$9,MATCH(ROUNDUP((P$1)/10,0)*10,[1]Hugst!$R$4:$W$4,0))))</f>
        <v>796.00190674584883</v>
      </c>
      <c r="Q51" s="169">
        <f>IF($C51-Q$1&lt;År1,0,P50*(1-VLOOKUP($A51,[1]Hugst!$R$5:$W$9,MATCH(ROUNDUP((Q$1)/10,0)*10,[1]Hugst!$R$4:$W$4,0))))</f>
        <v>799.07298654317856</v>
      </c>
      <c r="R51" s="169">
        <f>IF($C51-R$1&lt;År1,0,Q50*(1-VLOOKUP($A51,[1]Hugst!$R$5:$W$9,MATCH(ROUNDUP((R$1)/10,0)*10,[1]Hugst!$R$4:$W$4,0))))</f>
        <v>802.15949890232878</v>
      </c>
      <c r="S51" s="169">
        <f>IF($C51-S$1&lt;År1,0,R50*(1-VLOOKUP($A51,[1]Hugst!$R$5:$W$9,MATCH(ROUNDUP((S$1)/10,0)*10,[1]Hugst!$R$4:$W$4,0))))</f>
        <v>805.26152137380268</v>
      </c>
      <c r="T51" s="169">
        <f>IF($C51-T$1&lt;År1,0,S50*(1-VLOOKUP($A51,[1]Hugst!$R$5:$W$9,MATCH(ROUNDUP((T$1)/10,0)*10,[1]Hugst!$R$4:$W$4,0))))</f>
        <v>808.37913189790561</v>
      </c>
      <c r="U51" s="169">
        <f>IF($C51-U$1&lt;År1,0,T50*(1-VLOOKUP($A51,[1]Hugst!$R$5:$W$9,MATCH(ROUNDUP((U$1)/10,0)*10,[1]Hugst!$R$4:$W$4,0))))</f>
        <v>811.51240880657861</v>
      </c>
      <c r="V51" s="169">
        <f>IF($C51-V$1&lt;År1,0,U50*(1-VLOOKUP($A51,[1]Hugst!$R$5:$W$9,MATCH(ROUNDUP((V$1)/10,0)*10,[1]Hugst!$R$4:$W$4,0))))</f>
        <v>814.66143082533381</v>
      </c>
      <c r="W51" s="169">
        <f>IF($C51-W$1&lt;År1,0,V50*(1-VLOOKUP($A51,[1]Hugst!$R$5:$W$9,MATCH(ROUNDUP((W$1)/10,0)*10,[1]Hugst!$R$4:$W$4,0))))</f>
        <v>817.82627707532083</v>
      </c>
      <c r="X51" s="169">
        <f>IF($C51-X$1&lt;År1,0,W50*(1-VLOOKUP($A51,[1]Hugst!$R$5:$W$9,MATCH(ROUNDUP((X$1)/10,0)*10,[1]Hugst!$R$4:$W$4,0))))</f>
        <v>821.00702707532037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9">
        <f>IF($C52-G$1&lt;År1,0,F51*(1-VLOOKUP($A52,[1]Hugst!$R$5:$W$9,MATCH(ROUNDUP((G$1)/10,0)*10,[1]Hugst!$R$4:$W$4,0))))</f>
        <v>766.12311331224851</v>
      </c>
      <c r="H52" s="169">
        <f>IF($C52-H$1&lt;År1,0,G51*(1-VLOOKUP($A52,[1]Hugst!$R$5:$W$9,MATCH(ROUNDUP((H$1)/10,0)*10,[1]Hugst!$R$4:$W$4,0))))</f>
        <v>769.04404841895962</v>
      </c>
      <c r="I52" s="169">
        <f>IF($C52-I$1&lt;År1,0,H51*(1-VLOOKUP($A52,[1]Hugst!$R$5:$W$9,MATCH(ROUNDUP((I$1)/10,0)*10,[1]Hugst!$R$4:$W$4,0))))</f>
        <v>771.97966159152497</v>
      </c>
      <c r="J52" s="169">
        <f>IF($C52-J$1&lt;År1,0,I51*(1-VLOOKUP($A52,[1]Hugst!$R$5:$W$9,MATCH(ROUNDUP((J$1)/10,0)*10,[1]Hugst!$R$4:$W$4,0))))</f>
        <v>774.93002658912087</v>
      </c>
      <c r="K52" s="169">
        <f>IF($C52-K$1&lt;År1,0,J51*(1-VLOOKUP($A52,[1]Hugst!$R$5:$W$9,MATCH(ROUNDUP((K$1)/10,0)*10,[1]Hugst!$R$4:$W$4,0))))</f>
        <v>777.89521754142993</v>
      </c>
      <c r="L52" s="169">
        <f>IF($C52-L$1&lt;År1,0,K51*(1-VLOOKUP($A52,[1]Hugst!$R$5:$W$9,MATCH(ROUNDUP((L$1)/10,0)*10,[1]Hugst!$R$4:$W$4,0))))</f>
        <v>780.87530895080931</v>
      </c>
      <c r="M52" s="169">
        <f>IF($C52-M$1&lt;År1,0,L51*(1-VLOOKUP($A52,[1]Hugst!$R$5:$W$9,MATCH(ROUNDUP((M$1)/10,0)*10,[1]Hugst!$R$4:$W$4,0))))</f>
        <v>783.870375693906</v>
      </c>
      <c r="N52" s="169">
        <f>IF($C52-N$1&lt;År1,0,M51*(1-VLOOKUP($A52,[1]Hugst!$R$5:$W$9,MATCH(ROUNDUP((N$1)/10,0)*10,[1]Hugst!$R$4:$W$4,0))))</f>
        <v>786.88049302363584</v>
      </c>
      <c r="O52" s="169">
        <f>IF($C52-O$1&lt;År1,0,N51*(1-VLOOKUP($A52,[1]Hugst!$R$5:$W$9,MATCH(ROUNDUP((O$1)/10,0)*10,[1]Hugst!$R$4:$W$4,0))))</f>
        <v>789.90573657113418</v>
      </c>
      <c r="P52" s="169">
        <f>IF($C52-P$1&lt;År1,0,O51*(1-VLOOKUP($A52,[1]Hugst!$R$5:$W$9,MATCH(ROUNDUP((P$1)/10,0)*10,[1]Hugst!$R$4:$W$4,0))))</f>
        <v>792.94618234747031</v>
      </c>
      <c r="Q52" s="169">
        <f>IF($C52-Q$1&lt;År1,0,P51*(1-VLOOKUP($A52,[1]Hugst!$R$5:$W$9,MATCH(ROUNDUP((Q$1)/10,0)*10,[1]Hugst!$R$4:$W$4,0))))</f>
        <v>796.00190674584883</v>
      </c>
      <c r="R52" s="169">
        <f>IF($C52-R$1&lt;År1,0,Q51*(1-VLOOKUP($A52,[1]Hugst!$R$5:$W$9,MATCH(ROUNDUP((R$1)/10,0)*10,[1]Hugst!$R$4:$W$4,0))))</f>
        <v>799.07298654317856</v>
      </c>
      <c r="S52" s="169">
        <f>IF($C52-S$1&lt;År1,0,R51*(1-VLOOKUP($A52,[1]Hugst!$R$5:$W$9,MATCH(ROUNDUP((S$1)/10,0)*10,[1]Hugst!$R$4:$W$4,0))))</f>
        <v>802.15949890232878</v>
      </c>
      <c r="T52" s="169">
        <f>IF($C52-T$1&lt;År1,0,S51*(1-VLOOKUP($A52,[1]Hugst!$R$5:$W$9,MATCH(ROUNDUP((T$1)/10,0)*10,[1]Hugst!$R$4:$W$4,0))))</f>
        <v>805.26152137380268</v>
      </c>
      <c r="U52" s="169">
        <f>IF($C52-U$1&lt;År1,0,T51*(1-VLOOKUP($A52,[1]Hugst!$R$5:$W$9,MATCH(ROUNDUP((U$1)/10,0)*10,[1]Hugst!$R$4:$W$4,0))))</f>
        <v>808.37913189790561</v>
      </c>
      <c r="V52" s="169">
        <f>IF($C52-V$1&lt;År1,0,U51*(1-VLOOKUP($A52,[1]Hugst!$R$5:$W$9,MATCH(ROUNDUP((V$1)/10,0)*10,[1]Hugst!$R$4:$W$4,0))))</f>
        <v>811.51240880657861</v>
      </c>
      <c r="W52" s="169">
        <f>IF($C52-W$1&lt;År1,0,V51*(1-VLOOKUP($A52,[1]Hugst!$R$5:$W$9,MATCH(ROUNDUP((W$1)/10,0)*10,[1]Hugst!$R$4:$W$4,0))))</f>
        <v>814.66143082533381</v>
      </c>
      <c r="X52" s="169">
        <f>IF($C52-X$1&lt;År1,0,W51*(1-VLOOKUP($A52,[1]Hugst!$R$5:$W$9,MATCH(ROUNDUP((X$1)/10,0)*10,[1]Hugst!$R$4:$W$4,0))))</f>
        <v>817.82627707532083</v>
      </c>
      <c r="Y52" s="169">
        <f>IF($C52-Y$1&lt;År1,0,X51*(1-VLOOKUP($A52,[1]Hugst!$R$5:$W$9,MATCH(ROUNDUP((Y$1)/10,0)*10,[1]Hugst!$R$4:$W$4,0))))</f>
        <v>821.00702707532037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9">
        <f>IF($C53-G$1&lt;År1,0,F52*(1-VLOOKUP($A53,[1]Hugst!$R$5:$W$9,MATCH(ROUNDUP((G$1)/10,0)*10,[1]Hugst!$R$4:$W$4,0))))</f>
        <v>763.21678288104818</v>
      </c>
      <c r="H53" s="169">
        <f>IF($C53-H$1&lt;År1,0,G52*(1-VLOOKUP($A53,[1]Hugst!$R$5:$W$9,MATCH(ROUNDUP((H$1)/10,0)*10,[1]Hugst!$R$4:$W$4,0))))</f>
        <v>766.12311331224851</v>
      </c>
      <c r="I53" s="169">
        <f>IF($C53-I$1&lt;År1,0,H52*(1-VLOOKUP($A53,[1]Hugst!$R$5:$W$9,MATCH(ROUNDUP((I$1)/10,0)*10,[1]Hugst!$R$4:$W$4,0))))</f>
        <v>769.04404841895962</v>
      </c>
      <c r="J53" s="169">
        <f>IF($C53-J$1&lt;År1,0,I52*(1-VLOOKUP($A53,[1]Hugst!$R$5:$W$9,MATCH(ROUNDUP((J$1)/10,0)*10,[1]Hugst!$R$4:$W$4,0))))</f>
        <v>771.97966159152497</v>
      </c>
      <c r="K53" s="169">
        <f>IF($C53-K$1&lt;År1,0,J52*(1-VLOOKUP($A53,[1]Hugst!$R$5:$W$9,MATCH(ROUNDUP((K$1)/10,0)*10,[1]Hugst!$R$4:$W$4,0))))</f>
        <v>774.93002658912087</v>
      </c>
      <c r="L53" s="169">
        <f>IF($C53-L$1&lt;År1,0,K52*(1-VLOOKUP($A53,[1]Hugst!$R$5:$W$9,MATCH(ROUNDUP((L$1)/10,0)*10,[1]Hugst!$R$4:$W$4,0))))</f>
        <v>777.89521754142993</v>
      </c>
      <c r="M53" s="169">
        <f>IF($C53-M$1&lt;År1,0,L52*(1-VLOOKUP($A53,[1]Hugst!$R$5:$W$9,MATCH(ROUNDUP((M$1)/10,0)*10,[1]Hugst!$R$4:$W$4,0))))</f>
        <v>780.87530895080931</v>
      </c>
      <c r="N53" s="169">
        <f>IF($C53-N$1&lt;År1,0,M52*(1-VLOOKUP($A53,[1]Hugst!$R$5:$W$9,MATCH(ROUNDUP((N$1)/10,0)*10,[1]Hugst!$R$4:$W$4,0))))</f>
        <v>783.870375693906</v>
      </c>
      <c r="O53" s="169">
        <f>IF($C53-O$1&lt;År1,0,N52*(1-VLOOKUP($A53,[1]Hugst!$R$5:$W$9,MATCH(ROUNDUP((O$1)/10,0)*10,[1]Hugst!$R$4:$W$4,0))))</f>
        <v>786.88049302363584</v>
      </c>
      <c r="P53" s="169">
        <f>IF($C53-P$1&lt;År1,0,O52*(1-VLOOKUP($A53,[1]Hugst!$R$5:$W$9,MATCH(ROUNDUP((P$1)/10,0)*10,[1]Hugst!$R$4:$W$4,0))))</f>
        <v>789.90573657113418</v>
      </c>
      <c r="Q53" s="169">
        <f>IF($C53-Q$1&lt;År1,0,P52*(1-VLOOKUP($A53,[1]Hugst!$R$5:$W$9,MATCH(ROUNDUP((Q$1)/10,0)*10,[1]Hugst!$R$4:$W$4,0))))</f>
        <v>792.94618234747031</v>
      </c>
      <c r="R53" s="169">
        <f>IF($C53-R$1&lt;År1,0,Q52*(1-VLOOKUP($A53,[1]Hugst!$R$5:$W$9,MATCH(ROUNDUP((R$1)/10,0)*10,[1]Hugst!$R$4:$W$4,0))))</f>
        <v>796.00190674584883</v>
      </c>
      <c r="S53" s="169">
        <f>IF($C53-S$1&lt;År1,0,R52*(1-VLOOKUP($A53,[1]Hugst!$R$5:$W$9,MATCH(ROUNDUP((S$1)/10,0)*10,[1]Hugst!$R$4:$W$4,0))))</f>
        <v>799.07298654317856</v>
      </c>
      <c r="T53" s="169">
        <f>IF($C53-T$1&lt;År1,0,S52*(1-VLOOKUP($A53,[1]Hugst!$R$5:$W$9,MATCH(ROUNDUP((T$1)/10,0)*10,[1]Hugst!$R$4:$W$4,0))))</f>
        <v>802.15949890232878</v>
      </c>
      <c r="U53" s="169">
        <f>IF($C53-U$1&lt;År1,0,T52*(1-VLOOKUP($A53,[1]Hugst!$R$5:$W$9,MATCH(ROUNDUP((U$1)/10,0)*10,[1]Hugst!$R$4:$W$4,0))))</f>
        <v>805.26152137380268</v>
      </c>
      <c r="V53" s="169">
        <f>IF($C53-V$1&lt;År1,0,U52*(1-VLOOKUP($A53,[1]Hugst!$R$5:$W$9,MATCH(ROUNDUP((V$1)/10,0)*10,[1]Hugst!$R$4:$W$4,0))))</f>
        <v>808.37913189790561</v>
      </c>
      <c r="W53" s="169">
        <f>IF($C53-W$1&lt;År1,0,V52*(1-VLOOKUP($A53,[1]Hugst!$R$5:$W$9,MATCH(ROUNDUP((W$1)/10,0)*10,[1]Hugst!$R$4:$W$4,0))))</f>
        <v>811.51240880657861</v>
      </c>
      <c r="X53" s="169">
        <f>IF($C53-X$1&lt;År1,0,W52*(1-VLOOKUP($A53,[1]Hugst!$R$5:$W$9,MATCH(ROUNDUP((X$1)/10,0)*10,[1]Hugst!$R$4:$W$4,0))))</f>
        <v>814.66143082533381</v>
      </c>
      <c r="Y53" s="169">
        <f>IF($C53-Y$1&lt;År1,0,X52*(1-VLOOKUP($A53,[1]Hugst!$R$5:$W$9,MATCH(ROUNDUP((Y$1)/10,0)*10,[1]Hugst!$R$4:$W$4,0))))</f>
        <v>817.82627707532083</v>
      </c>
      <c r="Z53" s="169">
        <f>IF($C53-Z$1&lt;År1,0,Y52*(1-VLOOKUP($A53,[1]Hugst!$R$5:$W$9,MATCH(ROUNDUP((Z$1)/10,0)*10,[1]Hugst!$R$4:$W$4,0))))</f>
        <v>821.00702707532037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9">
        <f>IF($C54-G$1&lt;År1,0,F53*(1-VLOOKUP($A54,[1]Hugst!$R$5:$W$9,MATCH(ROUNDUP((G$1)/10,0)*10,[1]Hugst!$R$4:$W$4,0))))</f>
        <v>760.32498410201447</v>
      </c>
      <c r="H54" s="169">
        <f>IF($C54-H$1&lt;År1,0,G53*(1-VLOOKUP($A54,[1]Hugst!$R$5:$W$9,MATCH(ROUNDUP((H$1)/10,0)*10,[1]Hugst!$R$4:$W$4,0))))</f>
        <v>763.21678288104818</v>
      </c>
      <c r="I54" s="169">
        <f>IF($C54-I$1&lt;År1,0,H53*(1-VLOOKUP($A54,[1]Hugst!$R$5:$W$9,MATCH(ROUNDUP((I$1)/10,0)*10,[1]Hugst!$R$4:$W$4,0))))</f>
        <v>766.12311331224851</v>
      </c>
      <c r="J54" s="169">
        <f>IF($C54-J$1&lt;År1,0,I53*(1-VLOOKUP($A54,[1]Hugst!$R$5:$W$9,MATCH(ROUNDUP((J$1)/10,0)*10,[1]Hugst!$R$4:$W$4,0))))</f>
        <v>769.04404841895962</v>
      </c>
      <c r="K54" s="169">
        <f>IF($C54-K$1&lt;År1,0,J53*(1-VLOOKUP($A54,[1]Hugst!$R$5:$W$9,MATCH(ROUNDUP((K$1)/10,0)*10,[1]Hugst!$R$4:$W$4,0))))</f>
        <v>771.97966159152497</v>
      </c>
      <c r="L54" s="169">
        <f>IF($C54-L$1&lt;År1,0,K53*(1-VLOOKUP($A54,[1]Hugst!$R$5:$W$9,MATCH(ROUNDUP((L$1)/10,0)*10,[1]Hugst!$R$4:$W$4,0))))</f>
        <v>774.93002658912087</v>
      </c>
      <c r="M54" s="169">
        <f>IF($C54-M$1&lt;År1,0,L53*(1-VLOOKUP($A54,[1]Hugst!$R$5:$W$9,MATCH(ROUNDUP((M$1)/10,0)*10,[1]Hugst!$R$4:$W$4,0))))</f>
        <v>777.89521754142993</v>
      </c>
      <c r="N54" s="169">
        <f>IF($C54-N$1&lt;År1,0,M53*(1-VLOOKUP($A54,[1]Hugst!$R$5:$W$9,MATCH(ROUNDUP((N$1)/10,0)*10,[1]Hugst!$R$4:$W$4,0))))</f>
        <v>780.87530895080931</v>
      </c>
      <c r="O54" s="169">
        <f>IF($C54-O$1&lt;År1,0,N53*(1-VLOOKUP($A54,[1]Hugst!$R$5:$W$9,MATCH(ROUNDUP((O$1)/10,0)*10,[1]Hugst!$R$4:$W$4,0))))</f>
        <v>783.870375693906</v>
      </c>
      <c r="P54" s="169">
        <f>IF($C54-P$1&lt;År1,0,O53*(1-VLOOKUP($A54,[1]Hugst!$R$5:$W$9,MATCH(ROUNDUP((P$1)/10,0)*10,[1]Hugst!$R$4:$W$4,0))))</f>
        <v>786.88049302363584</v>
      </c>
      <c r="Q54" s="169">
        <f>IF($C54-Q$1&lt;År1,0,P53*(1-VLOOKUP($A54,[1]Hugst!$R$5:$W$9,MATCH(ROUNDUP((Q$1)/10,0)*10,[1]Hugst!$R$4:$W$4,0))))</f>
        <v>789.90573657113418</v>
      </c>
      <c r="R54" s="169">
        <f>IF($C54-R$1&lt;År1,0,Q53*(1-VLOOKUP($A54,[1]Hugst!$R$5:$W$9,MATCH(ROUNDUP((R$1)/10,0)*10,[1]Hugst!$R$4:$W$4,0))))</f>
        <v>792.94618234747031</v>
      </c>
      <c r="S54" s="169">
        <f>IF($C54-S$1&lt;År1,0,R53*(1-VLOOKUP($A54,[1]Hugst!$R$5:$W$9,MATCH(ROUNDUP((S$1)/10,0)*10,[1]Hugst!$R$4:$W$4,0))))</f>
        <v>796.00190674584883</v>
      </c>
      <c r="T54" s="169">
        <f>IF($C54-T$1&lt;År1,0,S53*(1-VLOOKUP($A54,[1]Hugst!$R$5:$W$9,MATCH(ROUNDUP((T$1)/10,0)*10,[1]Hugst!$R$4:$W$4,0))))</f>
        <v>799.07298654317856</v>
      </c>
      <c r="U54" s="169">
        <f>IF($C54-U$1&lt;År1,0,T53*(1-VLOOKUP($A54,[1]Hugst!$R$5:$W$9,MATCH(ROUNDUP((U$1)/10,0)*10,[1]Hugst!$R$4:$W$4,0))))</f>
        <v>802.15949890232878</v>
      </c>
      <c r="V54" s="169">
        <f>IF($C54-V$1&lt;År1,0,U53*(1-VLOOKUP($A54,[1]Hugst!$R$5:$W$9,MATCH(ROUNDUP((V$1)/10,0)*10,[1]Hugst!$R$4:$W$4,0))))</f>
        <v>805.26152137380268</v>
      </c>
      <c r="W54" s="169">
        <f>IF($C54-W$1&lt;År1,0,V53*(1-VLOOKUP($A54,[1]Hugst!$R$5:$W$9,MATCH(ROUNDUP((W$1)/10,0)*10,[1]Hugst!$R$4:$W$4,0))))</f>
        <v>808.37913189790561</v>
      </c>
      <c r="X54" s="169">
        <f>IF($C54-X$1&lt;År1,0,W53*(1-VLOOKUP($A54,[1]Hugst!$R$5:$W$9,MATCH(ROUNDUP((X$1)/10,0)*10,[1]Hugst!$R$4:$W$4,0))))</f>
        <v>811.51240880657861</v>
      </c>
      <c r="Y54" s="169">
        <f>IF($C54-Y$1&lt;År1,0,X53*(1-VLOOKUP($A54,[1]Hugst!$R$5:$W$9,MATCH(ROUNDUP((Y$1)/10,0)*10,[1]Hugst!$R$4:$W$4,0))))</f>
        <v>814.66143082533381</v>
      </c>
      <c r="Z54" s="169">
        <f>IF($C54-Z$1&lt;År1,0,Y53*(1-VLOOKUP($A54,[1]Hugst!$R$5:$W$9,MATCH(ROUNDUP((Z$1)/10,0)*10,[1]Hugst!$R$4:$W$4,0))))</f>
        <v>817.82627707532083</v>
      </c>
      <c r="AA54" s="169">
        <f>IF($C54-AA$1&lt;År1,0,Z53*(1-VLOOKUP($A54,[1]Hugst!$R$5:$W$9,MATCH(ROUNDUP((AA$1)/10,0)*10,[1]Hugst!$R$4:$W$4,0))))</f>
        <v>821.00702707532037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9">
        <f>IF($C55-G$1&lt;År1,0,F54*(1-VLOOKUP($A55,[1]Hugst!$R$5:$W$9,MATCH(ROUNDUP((G$1)/10,0)*10,[1]Hugst!$R$4:$W$4,0))))</f>
        <v>757.44764431688168</v>
      </c>
      <c r="H55" s="169">
        <f>IF($C55-H$1&lt;År1,0,G54*(1-VLOOKUP($A55,[1]Hugst!$R$5:$W$9,MATCH(ROUNDUP((H$1)/10,0)*10,[1]Hugst!$R$4:$W$4,0))))</f>
        <v>760.32498410201447</v>
      </c>
      <c r="I55" s="169">
        <f>IF($C55-I$1&lt;År1,0,H54*(1-VLOOKUP($A55,[1]Hugst!$R$5:$W$9,MATCH(ROUNDUP((I$1)/10,0)*10,[1]Hugst!$R$4:$W$4,0))))</f>
        <v>763.21678288104818</v>
      </c>
      <c r="J55" s="169">
        <f>IF($C55-J$1&lt;År1,0,I54*(1-VLOOKUP($A55,[1]Hugst!$R$5:$W$9,MATCH(ROUNDUP((J$1)/10,0)*10,[1]Hugst!$R$4:$W$4,0))))</f>
        <v>766.12311331224851</v>
      </c>
      <c r="K55" s="169">
        <f>IF($C55-K$1&lt;År1,0,J54*(1-VLOOKUP($A55,[1]Hugst!$R$5:$W$9,MATCH(ROUNDUP((K$1)/10,0)*10,[1]Hugst!$R$4:$W$4,0))))</f>
        <v>769.04404841895962</v>
      </c>
      <c r="L55" s="169">
        <f>IF($C55-L$1&lt;År1,0,K54*(1-VLOOKUP($A55,[1]Hugst!$R$5:$W$9,MATCH(ROUNDUP((L$1)/10,0)*10,[1]Hugst!$R$4:$W$4,0))))</f>
        <v>771.97966159152497</v>
      </c>
      <c r="M55" s="169">
        <f>IF($C55-M$1&lt;År1,0,L54*(1-VLOOKUP($A55,[1]Hugst!$R$5:$W$9,MATCH(ROUNDUP((M$1)/10,0)*10,[1]Hugst!$R$4:$W$4,0))))</f>
        <v>774.93002658912087</v>
      </c>
      <c r="N55" s="169">
        <f>IF($C55-N$1&lt;År1,0,M54*(1-VLOOKUP($A55,[1]Hugst!$R$5:$W$9,MATCH(ROUNDUP((N$1)/10,0)*10,[1]Hugst!$R$4:$W$4,0))))</f>
        <v>777.89521754142993</v>
      </c>
      <c r="O55" s="169">
        <f>IF($C55-O$1&lt;År1,0,N54*(1-VLOOKUP($A55,[1]Hugst!$R$5:$W$9,MATCH(ROUNDUP((O$1)/10,0)*10,[1]Hugst!$R$4:$W$4,0))))</f>
        <v>780.87530895080931</v>
      </c>
      <c r="P55" s="169">
        <f>IF($C55-P$1&lt;År1,0,O54*(1-VLOOKUP($A55,[1]Hugst!$R$5:$W$9,MATCH(ROUNDUP((P$1)/10,0)*10,[1]Hugst!$R$4:$W$4,0))))</f>
        <v>783.870375693906</v>
      </c>
      <c r="Q55" s="169">
        <f>IF($C55-Q$1&lt;År1,0,P54*(1-VLOOKUP($A55,[1]Hugst!$R$5:$W$9,MATCH(ROUNDUP((Q$1)/10,0)*10,[1]Hugst!$R$4:$W$4,0))))</f>
        <v>786.88049302363584</v>
      </c>
      <c r="R55" s="169">
        <f>IF($C55-R$1&lt;År1,0,Q54*(1-VLOOKUP($A55,[1]Hugst!$R$5:$W$9,MATCH(ROUNDUP((R$1)/10,0)*10,[1]Hugst!$R$4:$W$4,0))))</f>
        <v>789.90573657113418</v>
      </c>
      <c r="S55" s="169">
        <f>IF($C55-S$1&lt;År1,0,R54*(1-VLOOKUP($A55,[1]Hugst!$R$5:$W$9,MATCH(ROUNDUP((S$1)/10,0)*10,[1]Hugst!$R$4:$W$4,0))))</f>
        <v>792.94618234747031</v>
      </c>
      <c r="T55" s="169">
        <f>IF($C55-T$1&lt;År1,0,S54*(1-VLOOKUP($A55,[1]Hugst!$R$5:$W$9,MATCH(ROUNDUP((T$1)/10,0)*10,[1]Hugst!$R$4:$W$4,0))))</f>
        <v>796.00190674584883</v>
      </c>
      <c r="U55" s="169">
        <f>IF($C55-U$1&lt;År1,0,T54*(1-VLOOKUP($A55,[1]Hugst!$R$5:$W$9,MATCH(ROUNDUP((U$1)/10,0)*10,[1]Hugst!$R$4:$W$4,0))))</f>
        <v>799.07298654317856</v>
      </c>
      <c r="V55" s="169">
        <f>IF($C55-V$1&lt;År1,0,U54*(1-VLOOKUP($A55,[1]Hugst!$R$5:$W$9,MATCH(ROUNDUP((V$1)/10,0)*10,[1]Hugst!$R$4:$W$4,0))))</f>
        <v>802.15949890232878</v>
      </c>
      <c r="W55" s="169">
        <f>IF($C55-W$1&lt;År1,0,V54*(1-VLOOKUP($A55,[1]Hugst!$R$5:$W$9,MATCH(ROUNDUP((W$1)/10,0)*10,[1]Hugst!$R$4:$W$4,0))))</f>
        <v>805.26152137380268</v>
      </c>
      <c r="X55" s="169">
        <f>IF($C55-X$1&lt;År1,0,W54*(1-VLOOKUP($A55,[1]Hugst!$R$5:$W$9,MATCH(ROUNDUP((X$1)/10,0)*10,[1]Hugst!$R$4:$W$4,0))))</f>
        <v>808.37913189790561</v>
      </c>
      <c r="Y55" s="169">
        <f>IF($C55-Y$1&lt;År1,0,X54*(1-VLOOKUP($A55,[1]Hugst!$R$5:$W$9,MATCH(ROUNDUP((Y$1)/10,0)*10,[1]Hugst!$R$4:$W$4,0))))</f>
        <v>811.51240880657861</v>
      </c>
      <c r="Z55" s="169">
        <f>IF($C55-Z$1&lt;År1,0,Y54*(1-VLOOKUP($A55,[1]Hugst!$R$5:$W$9,MATCH(ROUNDUP((Z$1)/10,0)*10,[1]Hugst!$R$4:$W$4,0))))</f>
        <v>814.66143082533381</v>
      </c>
      <c r="AA55" s="169">
        <f>IF($C55-AA$1&lt;År1,0,Z54*(1-VLOOKUP($A55,[1]Hugst!$R$5:$W$9,MATCH(ROUNDUP((AA$1)/10,0)*10,[1]Hugst!$R$4:$W$4,0))))</f>
        <v>817.82627707532083</v>
      </c>
      <c r="AB55" s="169">
        <f>IF($C55-AB$1&lt;År1,0,AA54*(1-VLOOKUP($A55,[1]Hugst!$R$5:$W$9,MATCH(ROUNDUP((AB$1)/10,0)*10,[1]Hugst!$R$4:$W$4,0))))</f>
        <v>821.00702707532037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9">
        <f>IF($C56-G$1&lt;År1,0,F55*(1-VLOOKUP($A56,[1]Hugst!$R$5:$W$9,MATCH(ROUNDUP((G$1)/10,0)*10,[1]Hugst!$R$4:$W$4,0))))</f>
        <v>754.58469123070176</v>
      </c>
      <c r="H56" s="169">
        <f>IF($C56-H$1&lt;År1,0,G55*(1-VLOOKUP($A56,[1]Hugst!$R$5:$W$9,MATCH(ROUNDUP((H$1)/10,0)*10,[1]Hugst!$R$4:$W$4,0))))</f>
        <v>757.44764431688168</v>
      </c>
      <c r="I56" s="169">
        <f>IF($C56-I$1&lt;År1,0,H55*(1-VLOOKUP($A56,[1]Hugst!$R$5:$W$9,MATCH(ROUNDUP((I$1)/10,0)*10,[1]Hugst!$R$4:$W$4,0))))</f>
        <v>760.32498410201447</v>
      </c>
      <c r="J56" s="169">
        <f>IF($C56-J$1&lt;År1,0,I55*(1-VLOOKUP($A56,[1]Hugst!$R$5:$W$9,MATCH(ROUNDUP((J$1)/10,0)*10,[1]Hugst!$R$4:$W$4,0))))</f>
        <v>763.21678288104818</v>
      </c>
      <c r="K56" s="169">
        <f>IF($C56-K$1&lt;År1,0,J55*(1-VLOOKUP($A56,[1]Hugst!$R$5:$W$9,MATCH(ROUNDUP((K$1)/10,0)*10,[1]Hugst!$R$4:$W$4,0))))</f>
        <v>766.12311331224851</v>
      </c>
      <c r="L56" s="169">
        <f>IF($C56-L$1&lt;År1,0,K55*(1-VLOOKUP($A56,[1]Hugst!$R$5:$W$9,MATCH(ROUNDUP((L$1)/10,0)*10,[1]Hugst!$R$4:$W$4,0))))</f>
        <v>769.04404841895962</v>
      </c>
      <c r="M56" s="169">
        <f>IF($C56-M$1&lt;År1,0,L55*(1-VLOOKUP($A56,[1]Hugst!$R$5:$W$9,MATCH(ROUNDUP((M$1)/10,0)*10,[1]Hugst!$R$4:$W$4,0))))</f>
        <v>771.97966159152497</v>
      </c>
      <c r="N56" s="169">
        <f>IF($C56-N$1&lt;År1,0,M55*(1-VLOOKUP($A56,[1]Hugst!$R$5:$W$9,MATCH(ROUNDUP((N$1)/10,0)*10,[1]Hugst!$R$4:$W$4,0))))</f>
        <v>774.93002658912087</v>
      </c>
      <c r="O56" s="169">
        <f>IF($C56-O$1&lt;År1,0,N55*(1-VLOOKUP($A56,[1]Hugst!$R$5:$W$9,MATCH(ROUNDUP((O$1)/10,0)*10,[1]Hugst!$R$4:$W$4,0))))</f>
        <v>777.89521754142993</v>
      </c>
      <c r="P56" s="169">
        <f>IF($C56-P$1&lt;År1,0,O55*(1-VLOOKUP($A56,[1]Hugst!$R$5:$W$9,MATCH(ROUNDUP((P$1)/10,0)*10,[1]Hugst!$R$4:$W$4,0))))</f>
        <v>780.87530895080931</v>
      </c>
      <c r="Q56" s="169">
        <f>IF($C56-Q$1&lt;År1,0,P55*(1-VLOOKUP($A56,[1]Hugst!$R$5:$W$9,MATCH(ROUNDUP((Q$1)/10,0)*10,[1]Hugst!$R$4:$W$4,0))))</f>
        <v>783.870375693906</v>
      </c>
      <c r="R56" s="169">
        <f>IF($C56-R$1&lt;År1,0,Q55*(1-VLOOKUP($A56,[1]Hugst!$R$5:$W$9,MATCH(ROUNDUP((R$1)/10,0)*10,[1]Hugst!$R$4:$W$4,0))))</f>
        <v>786.88049302363584</v>
      </c>
      <c r="S56" s="169">
        <f>IF($C56-S$1&lt;År1,0,R55*(1-VLOOKUP($A56,[1]Hugst!$R$5:$W$9,MATCH(ROUNDUP((S$1)/10,0)*10,[1]Hugst!$R$4:$W$4,0))))</f>
        <v>789.90573657113418</v>
      </c>
      <c r="T56" s="169">
        <f>IF($C56-T$1&lt;År1,0,S55*(1-VLOOKUP($A56,[1]Hugst!$R$5:$W$9,MATCH(ROUNDUP((T$1)/10,0)*10,[1]Hugst!$R$4:$W$4,0))))</f>
        <v>792.94618234747031</v>
      </c>
      <c r="U56" s="169">
        <f>IF($C56-U$1&lt;År1,0,T55*(1-VLOOKUP($A56,[1]Hugst!$R$5:$W$9,MATCH(ROUNDUP((U$1)/10,0)*10,[1]Hugst!$R$4:$W$4,0))))</f>
        <v>796.00190674584883</v>
      </c>
      <c r="V56" s="169">
        <f>IF($C56-V$1&lt;År1,0,U55*(1-VLOOKUP($A56,[1]Hugst!$R$5:$W$9,MATCH(ROUNDUP((V$1)/10,0)*10,[1]Hugst!$R$4:$W$4,0))))</f>
        <v>799.07298654317856</v>
      </c>
      <c r="W56" s="169">
        <f>IF($C56-W$1&lt;År1,0,V55*(1-VLOOKUP($A56,[1]Hugst!$R$5:$W$9,MATCH(ROUNDUP((W$1)/10,0)*10,[1]Hugst!$R$4:$W$4,0))))</f>
        <v>802.15949890232878</v>
      </c>
      <c r="X56" s="169">
        <f>IF($C56-X$1&lt;År1,0,W55*(1-VLOOKUP($A56,[1]Hugst!$R$5:$W$9,MATCH(ROUNDUP((X$1)/10,0)*10,[1]Hugst!$R$4:$W$4,0))))</f>
        <v>805.26152137380268</v>
      </c>
      <c r="Y56" s="169">
        <f>IF($C56-Y$1&lt;År1,0,X55*(1-VLOOKUP($A56,[1]Hugst!$R$5:$W$9,MATCH(ROUNDUP((Y$1)/10,0)*10,[1]Hugst!$R$4:$W$4,0))))</f>
        <v>808.37913189790561</v>
      </c>
      <c r="Z56" s="169">
        <f>IF($C56-Z$1&lt;År1,0,Y55*(1-VLOOKUP($A56,[1]Hugst!$R$5:$W$9,MATCH(ROUNDUP((Z$1)/10,0)*10,[1]Hugst!$R$4:$W$4,0))))</f>
        <v>811.51240880657861</v>
      </c>
      <c r="AA56" s="169">
        <f>IF($C56-AA$1&lt;År1,0,Z55*(1-VLOOKUP($A56,[1]Hugst!$R$5:$W$9,MATCH(ROUNDUP((AA$1)/10,0)*10,[1]Hugst!$R$4:$W$4,0))))</f>
        <v>814.66143082533381</v>
      </c>
      <c r="AB56" s="169">
        <f>IF($C56-AB$1&lt;År1,0,AA55*(1-VLOOKUP($A56,[1]Hugst!$R$5:$W$9,MATCH(ROUNDUP((AB$1)/10,0)*10,[1]Hugst!$R$4:$W$4,0))))</f>
        <v>817.82627707532083</v>
      </c>
      <c r="AC56" s="169">
        <f>IF($C56-AC$1&lt;År1,0,AB55*(1-VLOOKUP($A56,[1]Hugst!$R$5:$W$9,MATCH(ROUNDUP((AC$1)/10,0)*10,[1]Hugst!$R$4:$W$4,0))))</f>
        <v>821.00702707532037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9">
        <f>IF($C57-G$1&lt;År1,0,F56*(1-VLOOKUP($A57,[1]Hugst!$R$5:$W$9,MATCH(ROUNDUP((G$1)/10,0)*10,[1]Hugst!$R$4:$W$4,0))))</f>
        <v>751.7360529098944</v>
      </c>
      <c r="H57" s="169">
        <f>IF($C57-H$1&lt;År1,0,G56*(1-VLOOKUP($A57,[1]Hugst!$R$5:$W$9,MATCH(ROUNDUP((H$1)/10,0)*10,[1]Hugst!$R$4:$W$4,0))))</f>
        <v>754.58469123070176</v>
      </c>
      <c r="I57" s="169">
        <f>IF($C57-I$1&lt;År1,0,H56*(1-VLOOKUP($A57,[1]Hugst!$R$5:$W$9,MATCH(ROUNDUP((I$1)/10,0)*10,[1]Hugst!$R$4:$W$4,0))))</f>
        <v>757.44764431688168</v>
      </c>
      <c r="J57" s="169">
        <f>IF($C57-J$1&lt;År1,0,I56*(1-VLOOKUP($A57,[1]Hugst!$R$5:$W$9,MATCH(ROUNDUP((J$1)/10,0)*10,[1]Hugst!$R$4:$W$4,0))))</f>
        <v>760.32498410201447</v>
      </c>
      <c r="K57" s="169">
        <f>IF($C57-K$1&lt;År1,0,J56*(1-VLOOKUP($A57,[1]Hugst!$R$5:$W$9,MATCH(ROUNDUP((K$1)/10,0)*10,[1]Hugst!$R$4:$W$4,0))))</f>
        <v>763.21678288104818</v>
      </c>
      <c r="L57" s="169">
        <f>IF($C57-L$1&lt;År1,0,K56*(1-VLOOKUP($A57,[1]Hugst!$R$5:$W$9,MATCH(ROUNDUP((L$1)/10,0)*10,[1]Hugst!$R$4:$W$4,0))))</f>
        <v>766.12311331224851</v>
      </c>
      <c r="M57" s="169">
        <f>IF($C57-M$1&lt;År1,0,L56*(1-VLOOKUP($A57,[1]Hugst!$R$5:$W$9,MATCH(ROUNDUP((M$1)/10,0)*10,[1]Hugst!$R$4:$W$4,0))))</f>
        <v>769.04404841895962</v>
      </c>
      <c r="N57" s="169">
        <f>IF($C57-N$1&lt;År1,0,M56*(1-VLOOKUP($A57,[1]Hugst!$R$5:$W$9,MATCH(ROUNDUP((N$1)/10,0)*10,[1]Hugst!$R$4:$W$4,0))))</f>
        <v>771.97966159152497</v>
      </c>
      <c r="O57" s="169">
        <f>IF($C57-O$1&lt;År1,0,N56*(1-VLOOKUP($A57,[1]Hugst!$R$5:$W$9,MATCH(ROUNDUP((O$1)/10,0)*10,[1]Hugst!$R$4:$W$4,0))))</f>
        <v>774.93002658912087</v>
      </c>
      <c r="P57" s="169">
        <f>IF($C57-P$1&lt;År1,0,O56*(1-VLOOKUP($A57,[1]Hugst!$R$5:$W$9,MATCH(ROUNDUP((P$1)/10,0)*10,[1]Hugst!$R$4:$W$4,0))))</f>
        <v>777.89521754142993</v>
      </c>
      <c r="Q57" s="169">
        <f>IF($C57-Q$1&lt;År1,0,P56*(1-VLOOKUP($A57,[1]Hugst!$R$5:$W$9,MATCH(ROUNDUP((Q$1)/10,0)*10,[1]Hugst!$R$4:$W$4,0))))</f>
        <v>780.87530895080931</v>
      </c>
      <c r="R57" s="169">
        <f>IF($C57-R$1&lt;År1,0,Q56*(1-VLOOKUP($A57,[1]Hugst!$R$5:$W$9,MATCH(ROUNDUP((R$1)/10,0)*10,[1]Hugst!$R$4:$W$4,0))))</f>
        <v>783.870375693906</v>
      </c>
      <c r="S57" s="169">
        <f>IF($C57-S$1&lt;År1,0,R56*(1-VLOOKUP($A57,[1]Hugst!$R$5:$W$9,MATCH(ROUNDUP((S$1)/10,0)*10,[1]Hugst!$R$4:$W$4,0))))</f>
        <v>786.88049302363584</v>
      </c>
      <c r="T57" s="169">
        <f>IF($C57-T$1&lt;År1,0,S56*(1-VLOOKUP($A57,[1]Hugst!$R$5:$W$9,MATCH(ROUNDUP((T$1)/10,0)*10,[1]Hugst!$R$4:$W$4,0))))</f>
        <v>789.90573657113418</v>
      </c>
      <c r="U57" s="169">
        <f>IF($C57-U$1&lt;År1,0,T56*(1-VLOOKUP($A57,[1]Hugst!$R$5:$W$9,MATCH(ROUNDUP((U$1)/10,0)*10,[1]Hugst!$R$4:$W$4,0))))</f>
        <v>792.94618234747031</v>
      </c>
      <c r="V57" s="169">
        <f>IF($C57-V$1&lt;År1,0,U56*(1-VLOOKUP($A57,[1]Hugst!$R$5:$W$9,MATCH(ROUNDUP((V$1)/10,0)*10,[1]Hugst!$R$4:$W$4,0))))</f>
        <v>796.00190674584883</v>
      </c>
      <c r="W57" s="169">
        <f>IF($C57-W$1&lt;År1,0,V56*(1-VLOOKUP($A57,[1]Hugst!$R$5:$W$9,MATCH(ROUNDUP((W$1)/10,0)*10,[1]Hugst!$R$4:$W$4,0))))</f>
        <v>799.07298654317856</v>
      </c>
      <c r="X57" s="169">
        <f>IF($C57-X$1&lt;År1,0,W56*(1-VLOOKUP($A57,[1]Hugst!$R$5:$W$9,MATCH(ROUNDUP((X$1)/10,0)*10,[1]Hugst!$R$4:$W$4,0))))</f>
        <v>802.15949890232878</v>
      </c>
      <c r="Y57" s="169">
        <f>IF($C57-Y$1&lt;År1,0,X56*(1-VLOOKUP($A57,[1]Hugst!$R$5:$W$9,MATCH(ROUNDUP((Y$1)/10,0)*10,[1]Hugst!$R$4:$W$4,0))))</f>
        <v>805.26152137380268</v>
      </c>
      <c r="Z57" s="169">
        <f>IF($C57-Z$1&lt;År1,0,Y56*(1-VLOOKUP($A57,[1]Hugst!$R$5:$W$9,MATCH(ROUNDUP((Z$1)/10,0)*10,[1]Hugst!$R$4:$W$4,0))))</f>
        <v>808.37913189790561</v>
      </c>
      <c r="AA57" s="169">
        <f>IF($C57-AA$1&lt;År1,0,Z56*(1-VLOOKUP($A57,[1]Hugst!$R$5:$W$9,MATCH(ROUNDUP((AA$1)/10,0)*10,[1]Hugst!$R$4:$W$4,0))))</f>
        <v>811.51240880657861</v>
      </c>
      <c r="AB57" s="169">
        <f>IF($C57-AB$1&lt;År1,0,AA56*(1-VLOOKUP($A57,[1]Hugst!$R$5:$W$9,MATCH(ROUNDUP((AB$1)/10,0)*10,[1]Hugst!$R$4:$W$4,0))))</f>
        <v>814.66143082533381</v>
      </c>
      <c r="AC57" s="169">
        <f>IF($C57-AC$1&lt;År1,0,AB56*(1-VLOOKUP($A57,[1]Hugst!$R$5:$W$9,MATCH(ROUNDUP((AC$1)/10,0)*10,[1]Hugst!$R$4:$W$4,0))))</f>
        <v>817.82627707532083</v>
      </c>
      <c r="AD57" s="169">
        <f>IF($C57-AD$1&lt;År1,0,AC56*(1-VLOOKUP($A57,[1]Hugst!$R$5:$W$9,MATCH(ROUNDUP((AD$1)/10,0)*10,[1]Hugst!$R$4:$W$4,0))))</f>
        <v>821.00702707532037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9">
        <f>IF($C58-G$1&lt;År1,0,F57*(1-VLOOKUP($A58,[1]Hugst!$R$5:$W$9,MATCH(ROUNDUP((G$1)/10,0)*10,[1]Hugst!$R$4:$W$4,0))))</f>
        <v>748.90165778073356</v>
      </c>
      <c r="H58" s="169">
        <f>IF($C58-H$1&lt;År1,0,G57*(1-VLOOKUP($A58,[1]Hugst!$R$5:$W$9,MATCH(ROUNDUP((H$1)/10,0)*10,[1]Hugst!$R$4:$W$4,0))))</f>
        <v>751.7360529098944</v>
      </c>
      <c r="I58" s="169">
        <f>IF($C58-I$1&lt;År1,0,H57*(1-VLOOKUP($A58,[1]Hugst!$R$5:$W$9,MATCH(ROUNDUP((I$1)/10,0)*10,[1]Hugst!$R$4:$W$4,0))))</f>
        <v>754.58469123070176</v>
      </c>
      <c r="J58" s="169">
        <f>IF($C58-J$1&lt;År1,0,I57*(1-VLOOKUP($A58,[1]Hugst!$R$5:$W$9,MATCH(ROUNDUP((J$1)/10,0)*10,[1]Hugst!$R$4:$W$4,0))))</f>
        <v>757.44764431688168</v>
      </c>
      <c r="K58" s="169">
        <f>IF($C58-K$1&lt;År1,0,J57*(1-VLOOKUP($A58,[1]Hugst!$R$5:$W$9,MATCH(ROUNDUP((K$1)/10,0)*10,[1]Hugst!$R$4:$W$4,0))))</f>
        <v>760.32498410201447</v>
      </c>
      <c r="L58" s="169">
        <f>IF($C58-L$1&lt;År1,0,K57*(1-VLOOKUP($A58,[1]Hugst!$R$5:$W$9,MATCH(ROUNDUP((L$1)/10,0)*10,[1]Hugst!$R$4:$W$4,0))))</f>
        <v>763.21678288104818</v>
      </c>
      <c r="M58" s="169">
        <f>IF($C58-M$1&lt;År1,0,L57*(1-VLOOKUP($A58,[1]Hugst!$R$5:$W$9,MATCH(ROUNDUP((M$1)/10,0)*10,[1]Hugst!$R$4:$W$4,0))))</f>
        <v>766.12311331224851</v>
      </c>
      <c r="N58" s="169">
        <f>IF($C58-N$1&lt;År1,0,M57*(1-VLOOKUP($A58,[1]Hugst!$R$5:$W$9,MATCH(ROUNDUP((N$1)/10,0)*10,[1]Hugst!$R$4:$W$4,0))))</f>
        <v>769.04404841895962</v>
      </c>
      <c r="O58" s="169">
        <f>IF($C58-O$1&lt;År1,0,N57*(1-VLOOKUP($A58,[1]Hugst!$R$5:$W$9,MATCH(ROUNDUP((O$1)/10,0)*10,[1]Hugst!$R$4:$W$4,0))))</f>
        <v>771.97966159152497</v>
      </c>
      <c r="P58" s="169">
        <f>IF($C58-P$1&lt;År1,0,O57*(1-VLOOKUP($A58,[1]Hugst!$R$5:$W$9,MATCH(ROUNDUP((P$1)/10,0)*10,[1]Hugst!$R$4:$W$4,0))))</f>
        <v>774.93002658912087</v>
      </c>
      <c r="Q58" s="169">
        <f>IF($C58-Q$1&lt;År1,0,P57*(1-VLOOKUP($A58,[1]Hugst!$R$5:$W$9,MATCH(ROUNDUP((Q$1)/10,0)*10,[1]Hugst!$R$4:$W$4,0))))</f>
        <v>777.89521754142993</v>
      </c>
      <c r="R58" s="169">
        <f>IF($C58-R$1&lt;År1,0,Q57*(1-VLOOKUP($A58,[1]Hugst!$R$5:$W$9,MATCH(ROUNDUP((R$1)/10,0)*10,[1]Hugst!$R$4:$W$4,0))))</f>
        <v>780.87530895080931</v>
      </c>
      <c r="S58" s="169">
        <f>IF($C58-S$1&lt;År1,0,R57*(1-VLOOKUP($A58,[1]Hugst!$R$5:$W$9,MATCH(ROUNDUP((S$1)/10,0)*10,[1]Hugst!$R$4:$W$4,0))))</f>
        <v>783.870375693906</v>
      </c>
      <c r="T58" s="169">
        <f>IF($C58-T$1&lt;År1,0,S57*(1-VLOOKUP($A58,[1]Hugst!$R$5:$W$9,MATCH(ROUNDUP((T$1)/10,0)*10,[1]Hugst!$R$4:$W$4,0))))</f>
        <v>786.88049302363584</v>
      </c>
      <c r="U58" s="169">
        <f>IF($C58-U$1&lt;År1,0,T57*(1-VLOOKUP($A58,[1]Hugst!$R$5:$W$9,MATCH(ROUNDUP((U$1)/10,0)*10,[1]Hugst!$R$4:$W$4,0))))</f>
        <v>789.90573657113418</v>
      </c>
      <c r="V58" s="169">
        <f>IF($C58-V$1&lt;År1,0,U57*(1-VLOOKUP($A58,[1]Hugst!$R$5:$W$9,MATCH(ROUNDUP((V$1)/10,0)*10,[1]Hugst!$R$4:$W$4,0))))</f>
        <v>792.94618234747031</v>
      </c>
      <c r="W58" s="169">
        <f>IF($C58-W$1&lt;År1,0,V57*(1-VLOOKUP($A58,[1]Hugst!$R$5:$W$9,MATCH(ROUNDUP((W$1)/10,0)*10,[1]Hugst!$R$4:$W$4,0))))</f>
        <v>796.00190674584883</v>
      </c>
      <c r="X58" s="169">
        <f>IF($C58-X$1&lt;År1,0,W57*(1-VLOOKUP($A58,[1]Hugst!$R$5:$W$9,MATCH(ROUNDUP((X$1)/10,0)*10,[1]Hugst!$R$4:$W$4,0))))</f>
        <v>799.07298654317856</v>
      </c>
      <c r="Y58" s="169">
        <f>IF($C58-Y$1&lt;År1,0,X57*(1-VLOOKUP($A58,[1]Hugst!$R$5:$W$9,MATCH(ROUNDUP((Y$1)/10,0)*10,[1]Hugst!$R$4:$W$4,0))))</f>
        <v>802.15949890232878</v>
      </c>
      <c r="Z58" s="169">
        <f>IF($C58-Z$1&lt;År1,0,Y57*(1-VLOOKUP($A58,[1]Hugst!$R$5:$W$9,MATCH(ROUNDUP((Z$1)/10,0)*10,[1]Hugst!$R$4:$W$4,0))))</f>
        <v>805.26152137380268</v>
      </c>
      <c r="AA58" s="169">
        <f>IF($C58-AA$1&lt;År1,0,Z57*(1-VLOOKUP($A58,[1]Hugst!$R$5:$W$9,MATCH(ROUNDUP((AA$1)/10,0)*10,[1]Hugst!$R$4:$W$4,0))))</f>
        <v>808.37913189790561</v>
      </c>
      <c r="AB58" s="169">
        <f>IF($C58-AB$1&lt;År1,0,AA57*(1-VLOOKUP($A58,[1]Hugst!$R$5:$W$9,MATCH(ROUNDUP((AB$1)/10,0)*10,[1]Hugst!$R$4:$W$4,0))))</f>
        <v>811.51240880657861</v>
      </c>
      <c r="AC58" s="169">
        <f>IF($C58-AC$1&lt;År1,0,AB57*(1-VLOOKUP($A58,[1]Hugst!$R$5:$W$9,MATCH(ROUNDUP((AC$1)/10,0)*10,[1]Hugst!$R$4:$W$4,0))))</f>
        <v>814.66143082533381</v>
      </c>
      <c r="AD58" s="169">
        <f>IF($C58-AD$1&lt;År1,0,AC57*(1-VLOOKUP($A58,[1]Hugst!$R$5:$W$9,MATCH(ROUNDUP((AD$1)/10,0)*10,[1]Hugst!$R$4:$W$4,0))))</f>
        <v>817.82627707532083</v>
      </c>
      <c r="AE58" s="169">
        <f>IF($C58-AE$1&lt;År1,0,AD57*(1-VLOOKUP($A58,[1]Hugst!$R$5:$W$9,MATCH(ROUNDUP((AE$1)/10,0)*10,[1]Hugst!$R$4:$W$4,0))))</f>
        <v>821.00702707532037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9">
        <f>IF($C59-G$1&lt;År1,0,F58*(1-VLOOKUP($A59,[1]Hugst!$R$5:$W$9,MATCH(ROUNDUP((G$1)/10,0)*10,[1]Hugst!$R$4:$W$4,0))))</f>
        <v>746.08143462719386</v>
      </c>
      <c r="H59" s="169">
        <f>IF($C59-H$1&lt;År1,0,G58*(1-VLOOKUP($A59,[1]Hugst!$R$5:$W$9,MATCH(ROUNDUP((H$1)/10,0)*10,[1]Hugst!$R$4:$W$4,0))))</f>
        <v>748.90165778073356</v>
      </c>
      <c r="I59" s="169">
        <f>IF($C59-I$1&lt;År1,0,H58*(1-VLOOKUP($A59,[1]Hugst!$R$5:$W$9,MATCH(ROUNDUP((I$1)/10,0)*10,[1]Hugst!$R$4:$W$4,0))))</f>
        <v>751.7360529098944</v>
      </c>
      <c r="J59" s="169">
        <f>IF($C59-J$1&lt;År1,0,I58*(1-VLOOKUP($A59,[1]Hugst!$R$5:$W$9,MATCH(ROUNDUP((J$1)/10,0)*10,[1]Hugst!$R$4:$W$4,0))))</f>
        <v>754.58469123070176</v>
      </c>
      <c r="K59" s="169">
        <f>IF($C59-K$1&lt;År1,0,J58*(1-VLOOKUP($A59,[1]Hugst!$R$5:$W$9,MATCH(ROUNDUP((K$1)/10,0)*10,[1]Hugst!$R$4:$W$4,0))))</f>
        <v>757.44764431688168</v>
      </c>
      <c r="L59" s="169">
        <f>IF($C59-L$1&lt;År1,0,K58*(1-VLOOKUP($A59,[1]Hugst!$R$5:$W$9,MATCH(ROUNDUP((L$1)/10,0)*10,[1]Hugst!$R$4:$W$4,0))))</f>
        <v>760.32498410201447</v>
      </c>
      <c r="M59" s="169">
        <f>IF($C59-M$1&lt;År1,0,L58*(1-VLOOKUP($A59,[1]Hugst!$R$5:$W$9,MATCH(ROUNDUP((M$1)/10,0)*10,[1]Hugst!$R$4:$W$4,0))))</f>
        <v>763.21678288104818</v>
      </c>
      <c r="N59" s="169">
        <f>IF($C59-N$1&lt;År1,0,M58*(1-VLOOKUP($A59,[1]Hugst!$R$5:$W$9,MATCH(ROUNDUP((N$1)/10,0)*10,[1]Hugst!$R$4:$W$4,0))))</f>
        <v>766.12311331224851</v>
      </c>
      <c r="O59" s="169">
        <f>IF($C59-O$1&lt;År1,0,N58*(1-VLOOKUP($A59,[1]Hugst!$R$5:$W$9,MATCH(ROUNDUP((O$1)/10,0)*10,[1]Hugst!$R$4:$W$4,0))))</f>
        <v>769.04404841895962</v>
      </c>
      <c r="P59" s="169">
        <f>IF($C59-P$1&lt;År1,0,O58*(1-VLOOKUP($A59,[1]Hugst!$R$5:$W$9,MATCH(ROUNDUP((P$1)/10,0)*10,[1]Hugst!$R$4:$W$4,0))))</f>
        <v>771.97966159152497</v>
      </c>
      <c r="Q59" s="169">
        <f>IF($C59-Q$1&lt;År1,0,P58*(1-VLOOKUP($A59,[1]Hugst!$R$5:$W$9,MATCH(ROUNDUP((Q$1)/10,0)*10,[1]Hugst!$R$4:$W$4,0))))</f>
        <v>774.93002658912087</v>
      </c>
      <c r="R59" s="169">
        <f>IF($C59-R$1&lt;År1,0,Q58*(1-VLOOKUP($A59,[1]Hugst!$R$5:$W$9,MATCH(ROUNDUP((R$1)/10,0)*10,[1]Hugst!$R$4:$W$4,0))))</f>
        <v>777.89521754142993</v>
      </c>
      <c r="S59" s="169">
        <f>IF($C59-S$1&lt;År1,0,R58*(1-VLOOKUP($A59,[1]Hugst!$R$5:$W$9,MATCH(ROUNDUP((S$1)/10,0)*10,[1]Hugst!$R$4:$W$4,0))))</f>
        <v>780.87530895080931</v>
      </c>
      <c r="T59" s="169">
        <f>IF($C59-T$1&lt;År1,0,S58*(1-VLOOKUP($A59,[1]Hugst!$R$5:$W$9,MATCH(ROUNDUP((T$1)/10,0)*10,[1]Hugst!$R$4:$W$4,0))))</f>
        <v>783.870375693906</v>
      </c>
      <c r="U59" s="169">
        <f>IF($C59-U$1&lt;År1,0,T58*(1-VLOOKUP($A59,[1]Hugst!$R$5:$W$9,MATCH(ROUNDUP((U$1)/10,0)*10,[1]Hugst!$R$4:$W$4,0))))</f>
        <v>786.88049302363584</v>
      </c>
      <c r="V59" s="169">
        <f>IF($C59-V$1&lt;År1,0,U58*(1-VLOOKUP($A59,[1]Hugst!$R$5:$W$9,MATCH(ROUNDUP((V$1)/10,0)*10,[1]Hugst!$R$4:$W$4,0))))</f>
        <v>789.90573657113418</v>
      </c>
      <c r="W59" s="169">
        <f>IF($C59-W$1&lt;År1,0,V58*(1-VLOOKUP($A59,[1]Hugst!$R$5:$W$9,MATCH(ROUNDUP((W$1)/10,0)*10,[1]Hugst!$R$4:$W$4,0))))</f>
        <v>792.94618234747031</v>
      </c>
      <c r="X59" s="169">
        <f>IF($C59-X$1&lt;År1,0,W58*(1-VLOOKUP($A59,[1]Hugst!$R$5:$W$9,MATCH(ROUNDUP((X$1)/10,0)*10,[1]Hugst!$R$4:$W$4,0))))</f>
        <v>796.00190674584883</v>
      </c>
      <c r="Y59" s="169">
        <f>IF($C59-Y$1&lt;År1,0,X58*(1-VLOOKUP($A59,[1]Hugst!$R$5:$W$9,MATCH(ROUNDUP((Y$1)/10,0)*10,[1]Hugst!$R$4:$W$4,0))))</f>
        <v>799.07298654317856</v>
      </c>
      <c r="Z59" s="169">
        <f>IF($C59-Z$1&lt;År1,0,Y58*(1-VLOOKUP($A59,[1]Hugst!$R$5:$W$9,MATCH(ROUNDUP((Z$1)/10,0)*10,[1]Hugst!$R$4:$W$4,0))))</f>
        <v>802.15949890232878</v>
      </c>
      <c r="AA59" s="169">
        <f>IF($C59-AA$1&lt;År1,0,Z58*(1-VLOOKUP($A59,[1]Hugst!$R$5:$W$9,MATCH(ROUNDUP((AA$1)/10,0)*10,[1]Hugst!$R$4:$W$4,0))))</f>
        <v>805.26152137380268</v>
      </c>
      <c r="AB59" s="169">
        <f>IF($C59-AB$1&lt;År1,0,AA58*(1-VLOOKUP($A59,[1]Hugst!$R$5:$W$9,MATCH(ROUNDUP((AB$1)/10,0)*10,[1]Hugst!$R$4:$W$4,0))))</f>
        <v>808.37913189790561</v>
      </c>
      <c r="AC59" s="169">
        <f>IF($C59-AC$1&lt;År1,0,AB58*(1-VLOOKUP($A59,[1]Hugst!$R$5:$W$9,MATCH(ROUNDUP((AC$1)/10,0)*10,[1]Hugst!$R$4:$W$4,0))))</f>
        <v>811.51240880657861</v>
      </c>
      <c r="AD59" s="169">
        <f>IF($C59-AD$1&lt;År1,0,AC58*(1-VLOOKUP($A59,[1]Hugst!$R$5:$W$9,MATCH(ROUNDUP((AD$1)/10,0)*10,[1]Hugst!$R$4:$W$4,0))))</f>
        <v>814.66143082533381</v>
      </c>
      <c r="AE59" s="169">
        <f>IF($C59-AE$1&lt;År1,0,AD58*(1-VLOOKUP($A59,[1]Hugst!$R$5:$W$9,MATCH(ROUNDUP((AE$1)/10,0)*10,[1]Hugst!$R$4:$W$4,0))))</f>
        <v>817.82627707532083</v>
      </c>
      <c r="AF59" s="169">
        <f>IF($C59-AF$1&lt;År1,0,AE58*(1-VLOOKUP($A59,[1]Hugst!$R$5:$W$9,MATCH(ROUNDUP((AF$1)/10,0)*10,[1]Hugst!$R$4:$W$4,0))))</f>
        <v>821.00702707532037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9">
        <f>IF($C60-G$1&lt;År1,0,F59*(1-VLOOKUP($A60,[1]Hugst!$R$5:$W$9,MATCH(ROUNDUP((G$1)/10,0)*10,[1]Hugst!$R$4:$W$4,0))))</f>
        <v>743.27531258946624</v>
      </c>
      <c r="H60" s="169">
        <f>IF($C60-H$1&lt;År1,0,G59*(1-VLOOKUP($A60,[1]Hugst!$R$5:$W$9,MATCH(ROUNDUP((H$1)/10,0)*10,[1]Hugst!$R$4:$W$4,0))))</f>
        <v>746.08143462719386</v>
      </c>
      <c r="I60" s="169">
        <f>IF($C60-I$1&lt;År1,0,H59*(1-VLOOKUP($A60,[1]Hugst!$R$5:$W$9,MATCH(ROUNDUP((I$1)/10,0)*10,[1]Hugst!$R$4:$W$4,0))))</f>
        <v>748.90165778073356</v>
      </c>
      <c r="J60" s="169">
        <f>IF($C60-J$1&lt;År1,0,I59*(1-VLOOKUP($A60,[1]Hugst!$R$5:$W$9,MATCH(ROUNDUP((J$1)/10,0)*10,[1]Hugst!$R$4:$W$4,0))))</f>
        <v>751.7360529098944</v>
      </c>
      <c r="K60" s="169">
        <f>IF($C60-K$1&lt;År1,0,J59*(1-VLOOKUP($A60,[1]Hugst!$R$5:$W$9,MATCH(ROUNDUP((K$1)/10,0)*10,[1]Hugst!$R$4:$W$4,0))))</f>
        <v>754.58469123070176</v>
      </c>
      <c r="L60" s="169">
        <f>IF($C60-L$1&lt;År1,0,K59*(1-VLOOKUP($A60,[1]Hugst!$R$5:$W$9,MATCH(ROUNDUP((L$1)/10,0)*10,[1]Hugst!$R$4:$W$4,0))))</f>
        <v>757.44764431688168</v>
      </c>
      <c r="M60" s="169">
        <f>IF($C60-M$1&lt;År1,0,L59*(1-VLOOKUP($A60,[1]Hugst!$R$5:$W$9,MATCH(ROUNDUP((M$1)/10,0)*10,[1]Hugst!$R$4:$W$4,0))))</f>
        <v>760.32498410201447</v>
      </c>
      <c r="N60" s="169">
        <f>IF($C60-N$1&lt;År1,0,M59*(1-VLOOKUP($A60,[1]Hugst!$R$5:$W$9,MATCH(ROUNDUP((N$1)/10,0)*10,[1]Hugst!$R$4:$W$4,0))))</f>
        <v>763.21678288104818</v>
      </c>
      <c r="O60" s="169">
        <f>IF($C60-O$1&lt;År1,0,N59*(1-VLOOKUP($A60,[1]Hugst!$R$5:$W$9,MATCH(ROUNDUP((O$1)/10,0)*10,[1]Hugst!$R$4:$W$4,0))))</f>
        <v>766.12311331224851</v>
      </c>
      <c r="P60" s="169">
        <f>IF($C60-P$1&lt;År1,0,O59*(1-VLOOKUP($A60,[1]Hugst!$R$5:$W$9,MATCH(ROUNDUP((P$1)/10,0)*10,[1]Hugst!$R$4:$W$4,0))))</f>
        <v>769.04404841895962</v>
      </c>
      <c r="Q60" s="169">
        <f>IF($C60-Q$1&lt;År1,0,P59*(1-VLOOKUP($A60,[1]Hugst!$R$5:$W$9,MATCH(ROUNDUP((Q$1)/10,0)*10,[1]Hugst!$R$4:$W$4,0))))</f>
        <v>771.97966159152497</v>
      </c>
      <c r="R60" s="169">
        <f>IF($C60-R$1&lt;År1,0,Q59*(1-VLOOKUP($A60,[1]Hugst!$R$5:$W$9,MATCH(ROUNDUP((R$1)/10,0)*10,[1]Hugst!$R$4:$W$4,0))))</f>
        <v>774.93002658912087</v>
      </c>
      <c r="S60" s="169">
        <f>IF($C60-S$1&lt;År1,0,R59*(1-VLOOKUP($A60,[1]Hugst!$R$5:$W$9,MATCH(ROUNDUP((S$1)/10,0)*10,[1]Hugst!$R$4:$W$4,0))))</f>
        <v>777.89521754142993</v>
      </c>
      <c r="T60" s="169">
        <f>IF($C60-T$1&lt;År1,0,S59*(1-VLOOKUP($A60,[1]Hugst!$R$5:$W$9,MATCH(ROUNDUP((T$1)/10,0)*10,[1]Hugst!$R$4:$W$4,0))))</f>
        <v>780.87530895080931</v>
      </c>
      <c r="U60" s="169">
        <f>IF($C60-U$1&lt;År1,0,T59*(1-VLOOKUP($A60,[1]Hugst!$R$5:$W$9,MATCH(ROUNDUP((U$1)/10,0)*10,[1]Hugst!$R$4:$W$4,0))))</f>
        <v>783.870375693906</v>
      </c>
      <c r="V60" s="169">
        <f>IF($C60-V$1&lt;År1,0,U59*(1-VLOOKUP($A60,[1]Hugst!$R$5:$W$9,MATCH(ROUNDUP((V$1)/10,0)*10,[1]Hugst!$R$4:$W$4,0))))</f>
        <v>786.88049302363584</v>
      </c>
      <c r="W60" s="169">
        <f>IF($C60-W$1&lt;År1,0,V59*(1-VLOOKUP($A60,[1]Hugst!$R$5:$W$9,MATCH(ROUNDUP((W$1)/10,0)*10,[1]Hugst!$R$4:$W$4,0))))</f>
        <v>789.90573657113418</v>
      </c>
      <c r="X60" s="169">
        <f>IF($C60-X$1&lt;År1,0,W59*(1-VLOOKUP($A60,[1]Hugst!$R$5:$W$9,MATCH(ROUNDUP((X$1)/10,0)*10,[1]Hugst!$R$4:$W$4,0))))</f>
        <v>792.94618234747031</v>
      </c>
      <c r="Y60" s="169">
        <f>IF($C60-Y$1&lt;År1,0,X59*(1-VLOOKUP($A60,[1]Hugst!$R$5:$W$9,MATCH(ROUNDUP((Y$1)/10,0)*10,[1]Hugst!$R$4:$W$4,0))))</f>
        <v>796.00190674584883</v>
      </c>
      <c r="Z60" s="169">
        <f>IF($C60-Z$1&lt;År1,0,Y59*(1-VLOOKUP($A60,[1]Hugst!$R$5:$W$9,MATCH(ROUNDUP((Z$1)/10,0)*10,[1]Hugst!$R$4:$W$4,0))))</f>
        <v>799.07298654317856</v>
      </c>
      <c r="AA60" s="169">
        <f>IF($C60-AA$1&lt;År1,0,Z59*(1-VLOOKUP($A60,[1]Hugst!$R$5:$W$9,MATCH(ROUNDUP((AA$1)/10,0)*10,[1]Hugst!$R$4:$W$4,0))))</f>
        <v>802.15949890232878</v>
      </c>
      <c r="AB60" s="169">
        <f>IF($C60-AB$1&lt;År1,0,AA59*(1-VLOOKUP($A60,[1]Hugst!$R$5:$W$9,MATCH(ROUNDUP((AB$1)/10,0)*10,[1]Hugst!$R$4:$W$4,0))))</f>
        <v>805.26152137380268</v>
      </c>
      <c r="AC60" s="169">
        <f>IF($C60-AC$1&lt;År1,0,AB59*(1-VLOOKUP($A60,[1]Hugst!$R$5:$W$9,MATCH(ROUNDUP((AC$1)/10,0)*10,[1]Hugst!$R$4:$W$4,0))))</f>
        <v>808.37913189790561</v>
      </c>
      <c r="AD60" s="169">
        <f>IF($C60-AD$1&lt;År1,0,AC59*(1-VLOOKUP($A60,[1]Hugst!$R$5:$W$9,MATCH(ROUNDUP((AD$1)/10,0)*10,[1]Hugst!$R$4:$W$4,0))))</f>
        <v>811.51240880657861</v>
      </c>
      <c r="AE60" s="169">
        <f>IF($C60-AE$1&lt;År1,0,AD59*(1-VLOOKUP($A60,[1]Hugst!$R$5:$W$9,MATCH(ROUNDUP((AE$1)/10,0)*10,[1]Hugst!$R$4:$W$4,0))))</f>
        <v>814.66143082533381</v>
      </c>
      <c r="AF60" s="169">
        <f>IF($C60-AF$1&lt;År1,0,AE59*(1-VLOOKUP($A60,[1]Hugst!$R$5:$W$9,MATCH(ROUNDUP((AF$1)/10,0)*10,[1]Hugst!$R$4:$W$4,0))))</f>
        <v>817.82627707532083</v>
      </c>
      <c r="AG60" s="169">
        <f>IF($C60-AG$1&lt;År1,0,AF59*(1-VLOOKUP($A60,[1]Hugst!$R$5:$W$9,MATCH(ROUNDUP((AG$1)/10,0)*10,[1]Hugst!$R$4:$W$4,0))))</f>
        <v>821.00702707532037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9">
        <f>IF($C61-G$1&lt;År1,0,F60*(1-VLOOKUP($A61,[1]Hugst!$R$5:$W$9,MATCH(ROUNDUP((G$1)/10,0)*10,[1]Hugst!$R$4:$W$4,0))))</f>
        <v>740.48322116184795</v>
      </c>
      <c r="H61" s="169">
        <f>IF($C61-H$1&lt;År1,0,G60*(1-VLOOKUP($A61,[1]Hugst!$R$5:$W$9,MATCH(ROUNDUP((H$1)/10,0)*10,[1]Hugst!$R$4:$W$4,0))))</f>
        <v>743.27531258946624</v>
      </c>
      <c r="I61" s="169">
        <f>IF($C61-I$1&lt;År1,0,H60*(1-VLOOKUP($A61,[1]Hugst!$R$5:$W$9,MATCH(ROUNDUP((I$1)/10,0)*10,[1]Hugst!$R$4:$W$4,0))))</f>
        <v>746.08143462719386</v>
      </c>
      <c r="J61" s="169">
        <f>IF($C61-J$1&lt;År1,0,I60*(1-VLOOKUP($A61,[1]Hugst!$R$5:$W$9,MATCH(ROUNDUP((J$1)/10,0)*10,[1]Hugst!$R$4:$W$4,0))))</f>
        <v>748.90165778073356</v>
      </c>
      <c r="K61" s="169">
        <f>IF($C61-K$1&lt;År1,0,J60*(1-VLOOKUP($A61,[1]Hugst!$R$5:$W$9,MATCH(ROUNDUP((K$1)/10,0)*10,[1]Hugst!$R$4:$W$4,0))))</f>
        <v>751.7360529098944</v>
      </c>
      <c r="L61" s="169">
        <f>IF($C61-L$1&lt;År1,0,K60*(1-VLOOKUP($A61,[1]Hugst!$R$5:$W$9,MATCH(ROUNDUP((L$1)/10,0)*10,[1]Hugst!$R$4:$W$4,0))))</f>
        <v>754.58469123070176</v>
      </c>
      <c r="M61" s="169">
        <f>IF($C61-M$1&lt;År1,0,L60*(1-VLOOKUP($A61,[1]Hugst!$R$5:$W$9,MATCH(ROUNDUP((M$1)/10,0)*10,[1]Hugst!$R$4:$W$4,0))))</f>
        <v>757.44764431688168</v>
      </c>
      <c r="N61" s="169">
        <f>IF($C61-N$1&lt;År1,0,M60*(1-VLOOKUP($A61,[1]Hugst!$R$5:$W$9,MATCH(ROUNDUP((N$1)/10,0)*10,[1]Hugst!$R$4:$W$4,0))))</f>
        <v>760.32498410201447</v>
      </c>
      <c r="O61" s="169">
        <f>IF($C61-O$1&lt;År1,0,N60*(1-VLOOKUP($A61,[1]Hugst!$R$5:$W$9,MATCH(ROUNDUP((O$1)/10,0)*10,[1]Hugst!$R$4:$W$4,0))))</f>
        <v>763.21678288104818</v>
      </c>
      <c r="P61" s="169">
        <f>IF($C61-P$1&lt;År1,0,O60*(1-VLOOKUP($A61,[1]Hugst!$R$5:$W$9,MATCH(ROUNDUP((P$1)/10,0)*10,[1]Hugst!$R$4:$W$4,0))))</f>
        <v>766.12311331224851</v>
      </c>
      <c r="Q61" s="169">
        <f>IF($C61-Q$1&lt;År1,0,P60*(1-VLOOKUP($A61,[1]Hugst!$R$5:$W$9,MATCH(ROUNDUP((Q$1)/10,0)*10,[1]Hugst!$R$4:$W$4,0))))</f>
        <v>769.04404841895962</v>
      </c>
      <c r="R61" s="169">
        <f>IF($C61-R$1&lt;År1,0,Q60*(1-VLOOKUP($A61,[1]Hugst!$R$5:$W$9,MATCH(ROUNDUP((R$1)/10,0)*10,[1]Hugst!$R$4:$W$4,0))))</f>
        <v>771.97966159152497</v>
      </c>
      <c r="S61" s="169">
        <f>IF($C61-S$1&lt;År1,0,R60*(1-VLOOKUP($A61,[1]Hugst!$R$5:$W$9,MATCH(ROUNDUP((S$1)/10,0)*10,[1]Hugst!$R$4:$W$4,0))))</f>
        <v>774.93002658912087</v>
      </c>
      <c r="T61" s="169">
        <f>IF($C61-T$1&lt;År1,0,S60*(1-VLOOKUP($A61,[1]Hugst!$R$5:$W$9,MATCH(ROUNDUP((T$1)/10,0)*10,[1]Hugst!$R$4:$W$4,0))))</f>
        <v>777.89521754142993</v>
      </c>
      <c r="U61" s="169">
        <f>IF($C61-U$1&lt;År1,0,T60*(1-VLOOKUP($A61,[1]Hugst!$R$5:$W$9,MATCH(ROUNDUP((U$1)/10,0)*10,[1]Hugst!$R$4:$W$4,0))))</f>
        <v>780.87530895080931</v>
      </c>
      <c r="V61" s="169">
        <f>IF($C61-V$1&lt;År1,0,U60*(1-VLOOKUP($A61,[1]Hugst!$R$5:$W$9,MATCH(ROUNDUP((V$1)/10,0)*10,[1]Hugst!$R$4:$W$4,0))))</f>
        <v>783.870375693906</v>
      </c>
      <c r="W61" s="169">
        <f>IF($C61-W$1&lt;År1,0,V60*(1-VLOOKUP($A61,[1]Hugst!$R$5:$W$9,MATCH(ROUNDUP((W$1)/10,0)*10,[1]Hugst!$R$4:$W$4,0))))</f>
        <v>786.88049302363584</v>
      </c>
      <c r="X61" s="169">
        <f>IF($C61-X$1&lt;År1,0,W60*(1-VLOOKUP($A61,[1]Hugst!$R$5:$W$9,MATCH(ROUNDUP((X$1)/10,0)*10,[1]Hugst!$R$4:$W$4,0))))</f>
        <v>789.90573657113418</v>
      </c>
      <c r="Y61" s="169">
        <f>IF($C61-Y$1&lt;År1,0,X60*(1-VLOOKUP($A61,[1]Hugst!$R$5:$W$9,MATCH(ROUNDUP((Y$1)/10,0)*10,[1]Hugst!$R$4:$W$4,0))))</f>
        <v>792.94618234747031</v>
      </c>
      <c r="Z61" s="169">
        <f>IF($C61-Z$1&lt;År1,0,Y60*(1-VLOOKUP($A61,[1]Hugst!$R$5:$W$9,MATCH(ROUNDUP((Z$1)/10,0)*10,[1]Hugst!$R$4:$W$4,0))))</f>
        <v>796.00190674584883</v>
      </c>
      <c r="AA61" s="169">
        <f>IF($C61-AA$1&lt;År1,0,Z60*(1-VLOOKUP($A61,[1]Hugst!$R$5:$W$9,MATCH(ROUNDUP((AA$1)/10,0)*10,[1]Hugst!$R$4:$W$4,0))))</f>
        <v>799.07298654317856</v>
      </c>
      <c r="AB61" s="169">
        <f>IF($C61-AB$1&lt;År1,0,AA60*(1-VLOOKUP($A61,[1]Hugst!$R$5:$W$9,MATCH(ROUNDUP((AB$1)/10,0)*10,[1]Hugst!$R$4:$W$4,0))))</f>
        <v>802.15949890232878</v>
      </c>
      <c r="AC61" s="169">
        <f>IF($C61-AC$1&lt;År1,0,AB60*(1-VLOOKUP($A61,[1]Hugst!$R$5:$W$9,MATCH(ROUNDUP((AC$1)/10,0)*10,[1]Hugst!$R$4:$W$4,0))))</f>
        <v>805.26152137380268</v>
      </c>
      <c r="AD61" s="169">
        <f>IF($C61-AD$1&lt;År1,0,AC60*(1-VLOOKUP($A61,[1]Hugst!$R$5:$W$9,MATCH(ROUNDUP((AD$1)/10,0)*10,[1]Hugst!$R$4:$W$4,0))))</f>
        <v>808.37913189790561</v>
      </c>
      <c r="AE61" s="169">
        <f>IF($C61-AE$1&lt;År1,0,AD60*(1-VLOOKUP($A61,[1]Hugst!$R$5:$W$9,MATCH(ROUNDUP((AE$1)/10,0)*10,[1]Hugst!$R$4:$W$4,0))))</f>
        <v>811.51240880657861</v>
      </c>
      <c r="AF61" s="169">
        <f>IF($C61-AF$1&lt;År1,0,AE60*(1-VLOOKUP($A61,[1]Hugst!$R$5:$W$9,MATCH(ROUNDUP((AF$1)/10,0)*10,[1]Hugst!$R$4:$W$4,0))))</f>
        <v>814.66143082533381</v>
      </c>
      <c r="AG61" s="169">
        <f>IF($C61-AG$1&lt;År1,0,AF60*(1-VLOOKUP($A61,[1]Hugst!$R$5:$W$9,MATCH(ROUNDUP((AG$1)/10,0)*10,[1]Hugst!$R$4:$W$4,0))))</f>
        <v>817.82627707532083</v>
      </c>
      <c r="AH61" s="169">
        <f>IF($C61-AH$1&lt;År1,0,AG60*(1-VLOOKUP($A61,[1]Hugst!$R$5:$W$9,MATCH(ROUNDUP((AH$1)/10,0)*10,[1]Hugst!$R$4:$W$4,0))))</f>
        <v>821.00702707532037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9">
        <f>IF($C62-G$1&lt;År1,0,F61*(1-VLOOKUP($A62,[1]Hugst!$R$5:$W$9,MATCH(ROUNDUP((G$1)/10,0)*10,[1]Hugst!$R$4:$W$4,0))))</f>
        <v>737.70509019143287</v>
      </c>
      <c r="H62" s="169">
        <f>IF($C62-H$1&lt;År1,0,G61*(1-VLOOKUP($A62,[1]Hugst!$R$5:$W$9,MATCH(ROUNDUP((H$1)/10,0)*10,[1]Hugst!$R$4:$W$4,0))))</f>
        <v>740.48322116184795</v>
      </c>
      <c r="I62" s="169">
        <f>IF($C62-I$1&lt;År1,0,H61*(1-VLOOKUP($A62,[1]Hugst!$R$5:$W$9,MATCH(ROUNDUP((I$1)/10,0)*10,[1]Hugst!$R$4:$W$4,0))))</f>
        <v>743.27531258946624</v>
      </c>
      <c r="J62" s="169">
        <f>IF($C62-J$1&lt;År1,0,I61*(1-VLOOKUP($A62,[1]Hugst!$R$5:$W$9,MATCH(ROUNDUP((J$1)/10,0)*10,[1]Hugst!$R$4:$W$4,0))))</f>
        <v>746.08143462719386</v>
      </c>
      <c r="K62" s="169">
        <f>IF($C62-K$1&lt;År1,0,J61*(1-VLOOKUP($A62,[1]Hugst!$R$5:$W$9,MATCH(ROUNDUP((K$1)/10,0)*10,[1]Hugst!$R$4:$W$4,0))))</f>
        <v>748.90165778073356</v>
      </c>
      <c r="L62" s="169">
        <f>IF($C62-L$1&lt;År1,0,K61*(1-VLOOKUP($A62,[1]Hugst!$R$5:$W$9,MATCH(ROUNDUP((L$1)/10,0)*10,[1]Hugst!$R$4:$W$4,0))))</f>
        <v>751.7360529098944</v>
      </c>
      <c r="M62" s="169">
        <f>IF($C62-M$1&lt;År1,0,L61*(1-VLOOKUP($A62,[1]Hugst!$R$5:$W$9,MATCH(ROUNDUP((M$1)/10,0)*10,[1]Hugst!$R$4:$W$4,0))))</f>
        <v>754.58469123070176</v>
      </c>
      <c r="N62" s="169">
        <f>IF($C62-N$1&lt;År1,0,M61*(1-VLOOKUP($A62,[1]Hugst!$R$5:$W$9,MATCH(ROUNDUP((N$1)/10,0)*10,[1]Hugst!$R$4:$W$4,0))))</f>
        <v>757.44764431688168</v>
      </c>
      <c r="O62" s="169">
        <f>IF($C62-O$1&lt;År1,0,N61*(1-VLOOKUP($A62,[1]Hugst!$R$5:$W$9,MATCH(ROUNDUP((O$1)/10,0)*10,[1]Hugst!$R$4:$W$4,0))))</f>
        <v>760.32498410201447</v>
      </c>
      <c r="P62" s="169">
        <f>IF($C62-P$1&lt;År1,0,O61*(1-VLOOKUP($A62,[1]Hugst!$R$5:$W$9,MATCH(ROUNDUP((P$1)/10,0)*10,[1]Hugst!$R$4:$W$4,0))))</f>
        <v>763.21678288104818</v>
      </c>
      <c r="Q62" s="169">
        <f>IF($C62-Q$1&lt;År1,0,P61*(1-VLOOKUP($A62,[1]Hugst!$R$5:$W$9,MATCH(ROUNDUP((Q$1)/10,0)*10,[1]Hugst!$R$4:$W$4,0))))</f>
        <v>766.12311331224851</v>
      </c>
      <c r="R62" s="169">
        <f>IF($C62-R$1&lt;År1,0,Q61*(1-VLOOKUP($A62,[1]Hugst!$R$5:$W$9,MATCH(ROUNDUP((R$1)/10,0)*10,[1]Hugst!$R$4:$W$4,0))))</f>
        <v>769.04404841895962</v>
      </c>
      <c r="S62" s="169">
        <f>IF($C62-S$1&lt;År1,0,R61*(1-VLOOKUP($A62,[1]Hugst!$R$5:$W$9,MATCH(ROUNDUP((S$1)/10,0)*10,[1]Hugst!$R$4:$W$4,0))))</f>
        <v>771.97966159152497</v>
      </c>
      <c r="T62" s="169">
        <f>IF($C62-T$1&lt;År1,0,S61*(1-VLOOKUP($A62,[1]Hugst!$R$5:$W$9,MATCH(ROUNDUP((T$1)/10,0)*10,[1]Hugst!$R$4:$W$4,0))))</f>
        <v>774.93002658912087</v>
      </c>
      <c r="U62" s="169">
        <f>IF($C62-U$1&lt;År1,0,T61*(1-VLOOKUP($A62,[1]Hugst!$R$5:$W$9,MATCH(ROUNDUP((U$1)/10,0)*10,[1]Hugst!$R$4:$W$4,0))))</f>
        <v>777.89521754142993</v>
      </c>
      <c r="V62" s="169">
        <f>IF($C62-V$1&lt;År1,0,U61*(1-VLOOKUP($A62,[1]Hugst!$R$5:$W$9,MATCH(ROUNDUP((V$1)/10,0)*10,[1]Hugst!$R$4:$W$4,0))))</f>
        <v>780.87530895080931</v>
      </c>
      <c r="W62" s="169">
        <f>IF($C62-W$1&lt;År1,0,V61*(1-VLOOKUP($A62,[1]Hugst!$R$5:$W$9,MATCH(ROUNDUP((W$1)/10,0)*10,[1]Hugst!$R$4:$W$4,0))))</f>
        <v>783.870375693906</v>
      </c>
      <c r="X62" s="169">
        <f>IF($C62-X$1&lt;År1,0,W61*(1-VLOOKUP($A62,[1]Hugst!$R$5:$W$9,MATCH(ROUNDUP((X$1)/10,0)*10,[1]Hugst!$R$4:$W$4,0))))</f>
        <v>786.88049302363584</v>
      </c>
      <c r="Y62" s="169">
        <f>IF($C62-Y$1&lt;År1,0,X61*(1-VLOOKUP($A62,[1]Hugst!$R$5:$W$9,MATCH(ROUNDUP((Y$1)/10,0)*10,[1]Hugst!$R$4:$W$4,0))))</f>
        <v>789.90573657113418</v>
      </c>
      <c r="Z62" s="169">
        <f>IF($C62-Z$1&lt;År1,0,Y61*(1-VLOOKUP($A62,[1]Hugst!$R$5:$W$9,MATCH(ROUNDUP((Z$1)/10,0)*10,[1]Hugst!$R$4:$W$4,0))))</f>
        <v>792.94618234747031</v>
      </c>
      <c r="AA62" s="169">
        <f>IF($C62-AA$1&lt;År1,0,Z61*(1-VLOOKUP($A62,[1]Hugst!$R$5:$W$9,MATCH(ROUNDUP((AA$1)/10,0)*10,[1]Hugst!$R$4:$W$4,0))))</f>
        <v>796.00190674584883</v>
      </c>
      <c r="AB62" s="169">
        <f>IF($C62-AB$1&lt;År1,0,AA61*(1-VLOOKUP($A62,[1]Hugst!$R$5:$W$9,MATCH(ROUNDUP((AB$1)/10,0)*10,[1]Hugst!$R$4:$W$4,0))))</f>
        <v>799.07298654317856</v>
      </c>
      <c r="AC62" s="169">
        <f>IF($C62-AC$1&lt;År1,0,AB61*(1-VLOOKUP($A62,[1]Hugst!$R$5:$W$9,MATCH(ROUNDUP((AC$1)/10,0)*10,[1]Hugst!$R$4:$W$4,0))))</f>
        <v>802.15949890232878</v>
      </c>
      <c r="AD62" s="169">
        <f>IF($C62-AD$1&lt;År1,0,AC61*(1-VLOOKUP($A62,[1]Hugst!$R$5:$W$9,MATCH(ROUNDUP((AD$1)/10,0)*10,[1]Hugst!$R$4:$W$4,0))))</f>
        <v>805.26152137380268</v>
      </c>
      <c r="AE62" s="169">
        <f>IF($C62-AE$1&lt;År1,0,AD61*(1-VLOOKUP($A62,[1]Hugst!$R$5:$W$9,MATCH(ROUNDUP((AE$1)/10,0)*10,[1]Hugst!$R$4:$W$4,0))))</f>
        <v>808.37913189790561</v>
      </c>
      <c r="AF62" s="169">
        <f>IF($C62-AF$1&lt;År1,0,AE61*(1-VLOOKUP($A62,[1]Hugst!$R$5:$W$9,MATCH(ROUNDUP((AF$1)/10,0)*10,[1]Hugst!$R$4:$W$4,0))))</f>
        <v>811.51240880657861</v>
      </c>
      <c r="AG62" s="169">
        <f>IF($C62-AG$1&lt;År1,0,AF61*(1-VLOOKUP($A62,[1]Hugst!$R$5:$W$9,MATCH(ROUNDUP((AG$1)/10,0)*10,[1]Hugst!$R$4:$W$4,0))))</f>
        <v>814.66143082533381</v>
      </c>
      <c r="AH62" s="169">
        <f>IF($C62-AH$1&lt;År1,0,AG61*(1-VLOOKUP($A62,[1]Hugst!$R$5:$W$9,MATCH(ROUNDUP((AH$1)/10,0)*10,[1]Hugst!$R$4:$W$4,0))))</f>
        <v>817.82627707532083</v>
      </c>
      <c r="AI62" s="169">
        <f>IF($C62-AI$1&lt;År1,0,AH61*(1-VLOOKUP($A62,[1]Hugst!$R$5:$W$9,MATCH(ROUNDUP((AI$1)/10,0)*10,[1]Hugst!$R$4:$W$4,0))))</f>
        <v>821.00702707532037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9">
        <f t="shared" si="0"/>
        <v>2.70757636588678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9">
        <f>IF($C63-G$1&lt;År1,0,F62*(1-VLOOKUP($A63,[1]Hugst!$R$5:$W$9,MATCH(ROUNDUP((G$1)/10,0)*10,[1]Hugst!$R$4:$W$4,0))))</f>
        <v>734.94084987587053</v>
      </c>
      <c r="H63" s="169">
        <f>IF($C63-H$1&lt;År1,0,G62*(1-VLOOKUP($A63,[1]Hugst!$R$5:$W$9,MATCH(ROUNDUP((H$1)/10,0)*10,[1]Hugst!$R$4:$W$4,0))))</f>
        <v>737.70509019143287</v>
      </c>
      <c r="I63" s="169">
        <f>IF($C63-I$1&lt;År1,0,H62*(1-VLOOKUP($A63,[1]Hugst!$R$5:$W$9,MATCH(ROUNDUP((I$1)/10,0)*10,[1]Hugst!$R$4:$W$4,0))))</f>
        <v>740.48322116184795</v>
      </c>
      <c r="J63" s="169">
        <f>IF($C63-J$1&lt;År1,0,I62*(1-VLOOKUP($A63,[1]Hugst!$R$5:$W$9,MATCH(ROUNDUP((J$1)/10,0)*10,[1]Hugst!$R$4:$W$4,0))))</f>
        <v>743.27531258946624</v>
      </c>
      <c r="K63" s="169">
        <f>IF($C63-K$1&lt;År1,0,J62*(1-VLOOKUP($A63,[1]Hugst!$R$5:$W$9,MATCH(ROUNDUP((K$1)/10,0)*10,[1]Hugst!$R$4:$W$4,0))))</f>
        <v>746.08143462719386</v>
      </c>
      <c r="L63" s="169">
        <f>IF($C63-L$1&lt;År1,0,K62*(1-VLOOKUP($A63,[1]Hugst!$R$5:$W$9,MATCH(ROUNDUP((L$1)/10,0)*10,[1]Hugst!$R$4:$W$4,0))))</f>
        <v>748.90165778073356</v>
      </c>
      <c r="M63" s="169">
        <f>IF($C63-M$1&lt;År1,0,L62*(1-VLOOKUP($A63,[1]Hugst!$R$5:$W$9,MATCH(ROUNDUP((M$1)/10,0)*10,[1]Hugst!$R$4:$W$4,0))))</f>
        <v>751.7360529098944</v>
      </c>
      <c r="N63" s="169">
        <f>IF($C63-N$1&lt;År1,0,M62*(1-VLOOKUP($A63,[1]Hugst!$R$5:$W$9,MATCH(ROUNDUP((N$1)/10,0)*10,[1]Hugst!$R$4:$W$4,0))))</f>
        <v>754.58469123070176</v>
      </c>
      <c r="O63" s="169">
        <f>IF($C63-O$1&lt;År1,0,N62*(1-VLOOKUP($A63,[1]Hugst!$R$5:$W$9,MATCH(ROUNDUP((O$1)/10,0)*10,[1]Hugst!$R$4:$W$4,0))))</f>
        <v>757.44764431688168</v>
      </c>
      <c r="P63" s="169">
        <f>IF($C63-P$1&lt;År1,0,O62*(1-VLOOKUP($A63,[1]Hugst!$R$5:$W$9,MATCH(ROUNDUP((P$1)/10,0)*10,[1]Hugst!$R$4:$W$4,0))))</f>
        <v>760.32498410201447</v>
      </c>
      <c r="Q63" s="169">
        <f>IF($C63-Q$1&lt;År1,0,P62*(1-VLOOKUP($A63,[1]Hugst!$R$5:$W$9,MATCH(ROUNDUP((Q$1)/10,0)*10,[1]Hugst!$R$4:$W$4,0))))</f>
        <v>763.21678288104818</v>
      </c>
      <c r="R63" s="169">
        <f>IF($C63-R$1&lt;År1,0,Q62*(1-VLOOKUP($A63,[1]Hugst!$R$5:$W$9,MATCH(ROUNDUP((R$1)/10,0)*10,[1]Hugst!$R$4:$W$4,0))))</f>
        <v>766.12311331224851</v>
      </c>
      <c r="S63" s="169">
        <f>IF($C63-S$1&lt;År1,0,R62*(1-VLOOKUP($A63,[1]Hugst!$R$5:$W$9,MATCH(ROUNDUP((S$1)/10,0)*10,[1]Hugst!$R$4:$W$4,0))))</f>
        <v>769.04404841895962</v>
      </c>
      <c r="T63" s="169">
        <f>IF($C63-T$1&lt;År1,0,S62*(1-VLOOKUP($A63,[1]Hugst!$R$5:$W$9,MATCH(ROUNDUP((T$1)/10,0)*10,[1]Hugst!$R$4:$W$4,0))))</f>
        <v>771.97966159152497</v>
      </c>
      <c r="U63" s="169">
        <f>IF($C63-U$1&lt;År1,0,T62*(1-VLOOKUP($A63,[1]Hugst!$R$5:$W$9,MATCH(ROUNDUP((U$1)/10,0)*10,[1]Hugst!$R$4:$W$4,0))))</f>
        <v>774.93002658912087</v>
      </c>
      <c r="V63" s="169">
        <f>IF($C63-V$1&lt;År1,0,U62*(1-VLOOKUP($A63,[1]Hugst!$R$5:$W$9,MATCH(ROUNDUP((V$1)/10,0)*10,[1]Hugst!$R$4:$W$4,0))))</f>
        <v>777.89521754142993</v>
      </c>
      <c r="W63" s="169">
        <f>IF($C63-W$1&lt;År1,0,V62*(1-VLOOKUP($A63,[1]Hugst!$R$5:$W$9,MATCH(ROUNDUP((W$1)/10,0)*10,[1]Hugst!$R$4:$W$4,0))))</f>
        <v>780.87530895080931</v>
      </c>
      <c r="X63" s="169">
        <f>IF($C63-X$1&lt;År1,0,W62*(1-VLOOKUP($A63,[1]Hugst!$R$5:$W$9,MATCH(ROUNDUP((X$1)/10,0)*10,[1]Hugst!$R$4:$W$4,0))))</f>
        <v>783.870375693906</v>
      </c>
      <c r="Y63" s="169">
        <f>IF($C63-Y$1&lt;År1,0,X62*(1-VLOOKUP($A63,[1]Hugst!$R$5:$W$9,MATCH(ROUNDUP((Y$1)/10,0)*10,[1]Hugst!$R$4:$W$4,0))))</f>
        <v>786.88049302363584</v>
      </c>
      <c r="Z63" s="169">
        <f>IF($C63-Z$1&lt;År1,0,Y62*(1-VLOOKUP($A63,[1]Hugst!$R$5:$W$9,MATCH(ROUNDUP((Z$1)/10,0)*10,[1]Hugst!$R$4:$W$4,0))))</f>
        <v>789.90573657113418</v>
      </c>
      <c r="AA63" s="169">
        <f>IF($C63-AA$1&lt;År1,0,Z62*(1-VLOOKUP($A63,[1]Hugst!$R$5:$W$9,MATCH(ROUNDUP((AA$1)/10,0)*10,[1]Hugst!$R$4:$W$4,0))))</f>
        <v>792.94618234747031</v>
      </c>
      <c r="AB63" s="169">
        <f>IF($C63-AB$1&lt;År1,0,AA62*(1-VLOOKUP($A63,[1]Hugst!$R$5:$W$9,MATCH(ROUNDUP((AB$1)/10,0)*10,[1]Hugst!$R$4:$W$4,0))))</f>
        <v>796.00190674584883</v>
      </c>
      <c r="AC63" s="169">
        <f>IF($C63-AC$1&lt;År1,0,AB62*(1-VLOOKUP($A63,[1]Hugst!$R$5:$W$9,MATCH(ROUNDUP((AC$1)/10,0)*10,[1]Hugst!$R$4:$W$4,0))))</f>
        <v>799.07298654317856</v>
      </c>
      <c r="AD63" s="169">
        <f>IF($C63-AD$1&lt;År1,0,AC62*(1-VLOOKUP($A63,[1]Hugst!$R$5:$W$9,MATCH(ROUNDUP((AD$1)/10,0)*10,[1]Hugst!$R$4:$W$4,0))))</f>
        <v>802.15949890232878</v>
      </c>
      <c r="AE63" s="169">
        <f>IF($C63-AE$1&lt;År1,0,AD62*(1-VLOOKUP($A63,[1]Hugst!$R$5:$W$9,MATCH(ROUNDUP((AE$1)/10,0)*10,[1]Hugst!$R$4:$W$4,0))))</f>
        <v>805.26152137380268</v>
      </c>
      <c r="AF63" s="169">
        <f>IF($C63-AF$1&lt;År1,0,AE62*(1-VLOOKUP($A63,[1]Hugst!$R$5:$W$9,MATCH(ROUNDUP((AF$1)/10,0)*10,[1]Hugst!$R$4:$W$4,0))))</f>
        <v>808.37913189790561</v>
      </c>
      <c r="AG63" s="169">
        <f>IF($C63-AG$1&lt;År1,0,AF62*(1-VLOOKUP($A63,[1]Hugst!$R$5:$W$9,MATCH(ROUNDUP((AG$1)/10,0)*10,[1]Hugst!$R$4:$W$4,0))))</f>
        <v>811.51240880657861</v>
      </c>
      <c r="AH63" s="169">
        <f>IF($C63-AH$1&lt;År1,0,AG62*(1-VLOOKUP($A63,[1]Hugst!$R$5:$W$9,MATCH(ROUNDUP((AH$1)/10,0)*10,[1]Hugst!$R$4:$W$4,0))))</f>
        <v>814.66143082533381</v>
      </c>
      <c r="AI63" s="169">
        <f>IF($C63-AI$1&lt;År1,0,AH62*(1-VLOOKUP($A63,[1]Hugst!$R$5:$W$9,MATCH(ROUNDUP((AI$1)/10,0)*10,[1]Hugst!$R$4:$W$4,0))))</f>
        <v>817.82627707532083</v>
      </c>
      <c r="AJ63" s="169">
        <f>IF($C63-AJ$1&lt;År1,0,AI62*(1-VLOOKUP($A63,[1]Hugst!$R$5:$W$9,MATCH(ROUNDUP((AJ$1)/10,0)*10,[1]Hugst!$R$4:$W$4,0))))</f>
        <v>818.2994507094337</v>
      </c>
      <c r="AL63" s="169">
        <f>SUM(F63:AJ63)</f>
        <v>24041.220505714817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>IF($C66-G$1&lt;År1,0,F65*(1-VLOOKUP($A66,[1]Hugst!$R$5:$W$9,MATCH(ROUNDUP((G$1)/10,0)*10,[1]Hugst!$R$4:$W$4,0))))</f>
        <v>0</v>
      </c>
      <c r="H66" s="169">
        <f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>IF($C67-G$1&lt;År1,0,F66*(1-VLOOKUP($A67,[1]Hugst!$R$5:$W$9,MATCH(ROUNDUP((G$1)/10,0)*10,[1]Hugst!$R$4:$W$4,0))))</f>
        <v>0</v>
      </c>
      <c r="H67" s="169">
        <f>IF($C67-H$1&lt;År1,0,G66*(1-VLOOKUP($A67,[1]Hugst!$R$5:$W$9,MATCH(ROUNDUP((H$1)/10,0)*10,[1]Hugst!$R$4:$W$4,0))))</f>
        <v>0</v>
      </c>
      <c r="I67" s="169">
        <f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>IF($C68-G$1&lt;År1,0,F67*(1-VLOOKUP($A68,[1]Hugst!$R$5:$W$9,MATCH(ROUNDUP((G$1)/10,0)*10,[1]Hugst!$R$4:$W$4,0))))</f>
        <v>0</v>
      </c>
      <c r="H68" s="169">
        <f>IF($C68-H$1&lt;År1,0,G67*(1-VLOOKUP($A68,[1]Hugst!$R$5:$W$9,MATCH(ROUNDUP((H$1)/10,0)*10,[1]Hugst!$R$4:$W$4,0))))</f>
        <v>0</v>
      </c>
      <c r="I68" s="169">
        <f>IF($C68-I$1&lt;År1,0,H67*(1-VLOOKUP($A68,[1]Hugst!$R$5:$W$9,MATCH(ROUNDUP((I$1)/10,0)*10,[1]Hugst!$R$4:$W$4,0))))</f>
        <v>0</v>
      </c>
      <c r="J68" s="169">
        <f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>IF($C69-G$1&lt;År1,0,F68*(1-VLOOKUP($A69,[1]Hugst!$R$5:$W$9,MATCH(ROUNDUP((G$1)/10,0)*10,[1]Hugst!$R$4:$W$4,0))))</f>
        <v>0</v>
      </c>
      <c r="H69" s="169">
        <f>IF($C69-H$1&lt;År1,0,G68*(1-VLOOKUP($A69,[1]Hugst!$R$5:$W$9,MATCH(ROUNDUP((H$1)/10,0)*10,[1]Hugst!$R$4:$W$4,0))))</f>
        <v>0</v>
      </c>
      <c r="I69" s="169">
        <f>IF($C69-I$1&lt;År1,0,H68*(1-VLOOKUP($A69,[1]Hugst!$R$5:$W$9,MATCH(ROUNDUP((I$1)/10,0)*10,[1]Hugst!$R$4:$W$4,0))))</f>
        <v>0</v>
      </c>
      <c r="J69" s="169">
        <f>IF($C69-J$1&lt;År1,0,I68*(1-VLOOKUP($A69,[1]Hugst!$R$5:$W$9,MATCH(ROUNDUP((J$1)/10,0)*10,[1]Hugst!$R$4:$W$4,0))))</f>
        <v>0</v>
      </c>
      <c r="K69" s="169">
        <f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>IF($C70-G$1&lt;År1,0,F69*(1-VLOOKUP($A70,[1]Hugst!$R$5:$W$9,MATCH(ROUNDUP((G$1)/10,0)*10,[1]Hugst!$R$4:$W$4,0))))</f>
        <v>0</v>
      </c>
      <c r="H70" s="169">
        <f>IF($C70-H$1&lt;År1,0,G69*(1-VLOOKUP($A70,[1]Hugst!$R$5:$W$9,MATCH(ROUNDUP((H$1)/10,0)*10,[1]Hugst!$R$4:$W$4,0))))</f>
        <v>0</v>
      </c>
      <c r="I70" s="169">
        <f>IF($C70-I$1&lt;År1,0,H69*(1-VLOOKUP($A70,[1]Hugst!$R$5:$W$9,MATCH(ROUNDUP((I$1)/10,0)*10,[1]Hugst!$R$4:$W$4,0))))</f>
        <v>0</v>
      </c>
      <c r="J70" s="169">
        <f>IF($C70-J$1&lt;År1,0,I69*(1-VLOOKUP($A70,[1]Hugst!$R$5:$W$9,MATCH(ROUNDUP((J$1)/10,0)*10,[1]Hugst!$R$4:$W$4,0))))</f>
        <v>0</v>
      </c>
      <c r="K70" s="169">
        <f>IF($C70-K$1&lt;År1,0,J69*(1-VLOOKUP($A70,[1]Hugst!$R$5:$W$9,MATCH(ROUNDUP((K$1)/10,0)*10,[1]Hugst!$R$4:$W$4,0))))</f>
        <v>0</v>
      </c>
      <c r="L70" s="169">
        <f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>IF($C71-G$1&lt;År1,0,F70*(1-VLOOKUP($A71,[1]Hugst!$R$5:$W$9,MATCH(ROUNDUP((G$1)/10,0)*10,[1]Hugst!$R$4:$W$4,0))))</f>
        <v>0</v>
      </c>
      <c r="H71" s="169">
        <f>IF($C71-H$1&lt;År1,0,G70*(1-VLOOKUP($A71,[1]Hugst!$R$5:$W$9,MATCH(ROUNDUP((H$1)/10,0)*10,[1]Hugst!$R$4:$W$4,0))))</f>
        <v>0</v>
      </c>
      <c r="I71" s="169">
        <f>IF($C71-I$1&lt;År1,0,H70*(1-VLOOKUP($A71,[1]Hugst!$R$5:$W$9,MATCH(ROUNDUP((I$1)/10,0)*10,[1]Hugst!$R$4:$W$4,0))))</f>
        <v>0</v>
      </c>
      <c r="J71" s="169">
        <f>IF($C71-J$1&lt;År1,0,I70*(1-VLOOKUP($A71,[1]Hugst!$R$5:$W$9,MATCH(ROUNDUP((J$1)/10,0)*10,[1]Hugst!$R$4:$W$4,0))))</f>
        <v>0</v>
      </c>
      <c r="K71" s="169">
        <f>IF($C71-K$1&lt;År1,0,J70*(1-VLOOKUP($A71,[1]Hugst!$R$5:$W$9,MATCH(ROUNDUP((K$1)/10,0)*10,[1]Hugst!$R$4:$W$4,0))))</f>
        <v>0</v>
      </c>
      <c r="L71" s="169">
        <f>IF($C71-L$1&lt;År1,0,K70*(1-VLOOKUP($A71,[1]Hugst!$R$5:$W$9,MATCH(ROUNDUP((L$1)/10,0)*10,[1]Hugst!$R$4:$W$4,0))))</f>
        <v>0</v>
      </c>
      <c r="M71" s="169">
        <f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>IF($C72-G$1&lt;År1,0,F71*(1-VLOOKUP($A72,[1]Hugst!$R$5:$W$9,MATCH(ROUNDUP((G$1)/10,0)*10,[1]Hugst!$R$4:$W$4,0))))</f>
        <v>0</v>
      </c>
      <c r="H72" s="169">
        <f>IF($C72-H$1&lt;År1,0,G71*(1-VLOOKUP($A72,[1]Hugst!$R$5:$W$9,MATCH(ROUNDUP((H$1)/10,0)*10,[1]Hugst!$R$4:$W$4,0))))</f>
        <v>0</v>
      </c>
      <c r="I72" s="169">
        <f>IF($C72-I$1&lt;År1,0,H71*(1-VLOOKUP($A72,[1]Hugst!$R$5:$W$9,MATCH(ROUNDUP((I$1)/10,0)*10,[1]Hugst!$R$4:$W$4,0))))</f>
        <v>0</v>
      </c>
      <c r="J72" s="169">
        <f>IF($C72-J$1&lt;År1,0,I71*(1-VLOOKUP($A72,[1]Hugst!$R$5:$W$9,MATCH(ROUNDUP((J$1)/10,0)*10,[1]Hugst!$R$4:$W$4,0))))</f>
        <v>0</v>
      </c>
      <c r="K72" s="169">
        <f>IF($C72-K$1&lt;År1,0,J71*(1-VLOOKUP($A72,[1]Hugst!$R$5:$W$9,MATCH(ROUNDUP((K$1)/10,0)*10,[1]Hugst!$R$4:$W$4,0))))</f>
        <v>0</v>
      </c>
      <c r="L72" s="169">
        <f>IF($C72-L$1&lt;År1,0,K71*(1-VLOOKUP($A72,[1]Hugst!$R$5:$W$9,MATCH(ROUNDUP((L$1)/10,0)*10,[1]Hugst!$R$4:$W$4,0))))</f>
        <v>0</v>
      </c>
      <c r="M72" s="169">
        <f>IF($C72-M$1&lt;År1,0,L71*(1-VLOOKUP($A72,[1]Hugst!$R$5:$W$9,MATCH(ROUNDUP((M$1)/10,0)*10,[1]Hugst!$R$4:$W$4,0))))</f>
        <v>0</v>
      </c>
      <c r="N72" s="169">
        <f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>IF($C73-G$1&lt;År1,0,F72*(1-VLOOKUP($A73,[1]Hugst!$R$5:$W$9,MATCH(ROUNDUP((G$1)/10,0)*10,[1]Hugst!$R$4:$W$4,0))))</f>
        <v>0</v>
      </c>
      <c r="H73" s="169">
        <f>IF($C73-H$1&lt;År1,0,G72*(1-VLOOKUP($A73,[1]Hugst!$R$5:$W$9,MATCH(ROUNDUP((H$1)/10,0)*10,[1]Hugst!$R$4:$W$4,0))))</f>
        <v>0</v>
      </c>
      <c r="I73" s="169">
        <f>IF($C73-I$1&lt;År1,0,H72*(1-VLOOKUP($A73,[1]Hugst!$R$5:$W$9,MATCH(ROUNDUP((I$1)/10,0)*10,[1]Hugst!$R$4:$W$4,0))))</f>
        <v>0</v>
      </c>
      <c r="J73" s="169">
        <f>IF($C73-J$1&lt;År1,0,I72*(1-VLOOKUP($A73,[1]Hugst!$R$5:$W$9,MATCH(ROUNDUP((J$1)/10,0)*10,[1]Hugst!$R$4:$W$4,0))))</f>
        <v>0</v>
      </c>
      <c r="K73" s="169">
        <f>IF($C73-K$1&lt;År1,0,J72*(1-VLOOKUP($A73,[1]Hugst!$R$5:$W$9,MATCH(ROUNDUP((K$1)/10,0)*10,[1]Hugst!$R$4:$W$4,0))))</f>
        <v>0</v>
      </c>
      <c r="L73" s="169">
        <f>IF($C73-L$1&lt;År1,0,K72*(1-VLOOKUP($A73,[1]Hugst!$R$5:$W$9,MATCH(ROUNDUP((L$1)/10,0)*10,[1]Hugst!$R$4:$W$4,0))))</f>
        <v>0</v>
      </c>
      <c r="M73" s="169">
        <f>IF($C73-M$1&lt;År1,0,L72*(1-VLOOKUP($A73,[1]Hugst!$R$5:$W$9,MATCH(ROUNDUP((M$1)/10,0)*10,[1]Hugst!$R$4:$W$4,0))))</f>
        <v>0</v>
      </c>
      <c r="N73" s="169">
        <f>IF($C73-N$1&lt;År1,0,M72*(1-VLOOKUP($A73,[1]Hugst!$R$5:$W$9,MATCH(ROUNDUP((N$1)/10,0)*10,[1]Hugst!$R$4:$W$4,0))))</f>
        <v>0</v>
      </c>
      <c r="O73" s="169">
        <f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si="1"/>
        <v>0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>IF($C74-G$1&lt;År1,0,F73*(1-VLOOKUP($A74,[1]Hugst!$R$5:$W$9,MATCH(ROUNDUP((G$1)/10,0)*10,[1]Hugst!$R$4:$W$4,0))))</f>
        <v>0</v>
      </c>
      <c r="H74" s="169">
        <f>IF($C74-H$1&lt;År1,0,G73*(1-VLOOKUP($A74,[1]Hugst!$R$5:$W$9,MATCH(ROUNDUP((H$1)/10,0)*10,[1]Hugst!$R$4:$W$4,0))))</f>
        <v>0</v>
      </c>
      <c r="I74" s="169">
        <f>IF($C74-I$1&lt;År1,0,H73*(1-VLOOKUP($A74,[1]Hugst!$R$5:$W$9,MATCH(ROUNDUP((I$1)/10,0)*10,[1]Hugst!$R$4:$W$4,0))))</f>
        <v>0</v>
      </c>
      <c r="J74" s="169">
        <f>IF($C74-J$1&lt;År1,0,I73*(1-VLOOKUP($A74,[1]Hugst!$R$5:$W$9,MATCH(ROUNDUP((J$1)/10,0)*10,[1]Hugst!$R$4:$W$4,0))))</f>
        <v>0</v>
      </c>
      <c r="K74" s="169">
        <f>IF($C74-K$1&lt;År1,0,J73*(1-VLOOKUP($A74,[1]Hugst!$R$5:$W$9,MATCH(ROUNDUP((K$1)/10,0)*10,[1]Hugst!$R$4:$W$4,0))))</f>
        <v>0</v>
      </c>
      <c r="L74" s="169">
        <f>IF($C74-L$1&lt;År1,0,K73*(1-VLOOKUP($A74,[1]Hugst!$R$5:$W$9,MATCH(ROUNDUP((L$1)/10,0)*10,[1]Hugst!$R$4:$W$4,0))))</f>
        <v>0</v>
      </c>
      <c r="M74" s="169">
        <f>IF($C74-M$1&lt;År1,0,L73*(1-VLOOKUP($A74,[1]Hugst!$R$5:$W$9,MATCH(ROUNDUP((M$1)/10,0)*10,[1]Hugst!$R$4:$W$4,0))))</f>
        <v>0</v>
      </c>
      <c r="N74" s="169">
        <f>IF($C74-N$1&lt;År1,0,M73*(1-VLOOKUP($A74,[1]Hugst!$R$5:$W$9,MATCH(ROUNDUP((N$1)/10,0)*10,[1]Hugst!$R$4:$W$4,0))))</f>
        <v>0</v>
      </c>
      <c r="O74" s="169">
        <f>IF($C74-O$1&lt;År1,0,N73*(1-VLOOKUP($A74,[1]Hugst!$R$5:$W$9,MATCH(ROUNDUP((O$1)/10,0)*10,[1]Hugst!$R$4:$W$4,0))))</f>
        <v>0</v>
      </c>
      <c r="P74" s="169">
        <f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si="1"/>
        <v>0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>IF($C75-G$1&lt;År1,0,F74*(1-VLOOKUP($A75,[1]Hugst!$R$5:$W$9,MATCH(ROUNDUP((G$1)/10,0)*10,[1]Hugst!$R$4:$W$4,0))))</f>
        <v>0</v>
      </c>
      <c r="H75" s="169">
        <f>IF($C75-H$1&lt;År1,0,G74*(1-VLOOKUP($A75,[1]Hugst!$R$5:$W$9,MATCH(ROUNDUP((H$1)/10,0)*10,[1]Hugst!$R$4:$W$4,0))))</f>
        <v>0</v>
      </c>
      <c r="I75" s="169">
        <f>IF($C75-I$1&lt;År1,0,H74*(1-VLOOKUP($A75,[1]Hugst!$R$5:$W$9,MATCH(ROUNDUP((I$1)/10,0)*10,[1]Hugst!$R$4:$W$4,0))))</f>
        <v>0</v>
      </c>
      <c r="J75" s="169">
        <f>IF($C75-J$1&lt;År1,0,I74*(1-VLOOKUP($A75,[1]Hugst!$R$5:$W$9,MATCH(ROUNDUP((J$1)/10,0)*10,[1]Hugst!$R$4:$W$4,0))))</f>
        <v>0</v>
      </c>
      <c r="K75" s="169">
        <f>IF($C75-K$1&lt;År1,0,J74*(1-VLOOKUP($A75,[1]Hugst!$R$5:$W$9,MATCH(ROUNDUP((K$1)/10,0)*10,[1]Hugst!$R$4:$W$4,0))))</f>
        <v>0</v>
      </c>
      <c r="L75" s="169">
        <f>IF($C75-L$1&lt;År1,0,K74*(1-VLOOKUP($A75,[1]Hugst!$R$5:$W$9,MATCH(ROUNDUP((L$1)/10,0)*10,[1]Hugst!$R$4:$W$4,0))))</f>
        <v>0</v>
      </c>
      <c r="M75" s="169">
        <f>IF($C75-M$1&lt;År1,0,L74*(1-VLOOKUP($A75,[1]Hugst!$R$5:$W$9,MATCH(ROUNDUP((M$1)/10,0)*10,[1]Hugst!$R$4:$W$4,0))))</f>
        <v>0</v>
      </c>
      <c r="N75" s="169">
        <f>IF($C75-N$1&lt;År1,0,M74*(1-VLOOKUP($A75,[1]Hugst!$R$5:$W$9,MATCH(ROUNDUP((N$1)/10,0)*10,[1]Hugst!$R$4:$W$4,0))))</f>
        <v>0</v>
      </c>
      <c r="O75" s="169">
        <f>IF($C75-O$1&lt;År1,0,N74*(1-VLOOKUP($A75,[1]Hugst!$R$5:$W$9,MATCH(ROUNDUP((O$1)/10,0)*10,[1]Hugst!$R$4:$W$4,0))))</f>
        <v>0</v>
      </c>
      <c r="P75" s="169">
        <f>IF($C75-P$1&lt;År1,0,O74*(1-VLOOKUP($A75,[1]Hugst!$R$5:$W$9,MATCH(ROUNDUP((P$1)/10,0)*10,[1]Hugst!$R$4:$W$4,0))))</f>
        <v>0</v>
      </c>
      <c r="Q75" s="169">
        <f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si="1"/>
        <v>0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>IF($C76-G$1&lt;År1,0,F75*(1-VLOOKUP($A76,[1]Hugst!$R$5:$W$9,MATCH(ROUNDUP((G$1)/10,0)*10,[1]Hugst!$R$4:$W$4,0))))</f>
        <v>0</v>
      </c>
      <c r="H76" s="169">
        <f>IF($C76-H$1&lt;År1,0,G75*(1-VLOOKUP($A76,[1]Hugst!$R$5:$W$9,MATCH(ROUNDUP((H$1)/10,0)*10,[1]Hugst!$R$4:$W$4,0))))</f>
        <v>0</v>
      </c>
      <c r="I76" s="169">
        <f>IF($C76-I$1&lt;År1,0,H75*(1-VLOOKUP($A76,[1]Hugst!$R$5:$W$9,MATCH(ROUNDUP((I$1)/10,0)*10,[1]Hugst!$R$4:$W$4,0))))</f>
        <v>0</v>
      </c>
      <c r="J76" s="169">
        <f>IF($C76-J$1&lt;År1,0,I75*(1-VLOOKUP($A76,[1]Hugst!$R$5:$W$9,MATCH(ROUNDUP((J$1)/10,0)*10,[1]Hugst!$R$4:$W$4,0))))</f>
        <v>0</v>
      </c>
      <c r="K76" s="169">
        <f>IF($C76-K$1&lt;År1,0,J75*(1-VLOOKUP($A76,[1]Hugst!$R$5:$W$9,MATCH(ROUNDUP((K$1)/10,0)*10,[1]Hugst!$R$4:$W$4,0))))</f>
        <v>0</v>
      </c>
      <c r="L76" s="169">
        <f>IF($C76-L$1&lt;År1,0,K75*(1-VLOOKUP($A76,[1]Hugst!$R$5:$W$9,MATCH(ROUNDUP((L$1)/10,0)*10,[1]Hugst!$R$4:$W$4,0))))</f>
        <v>0</v>
      </c>
      <c r="M76" s="169">
        <f>IF($C76-M$1&lt;År1,0,L75*(1-VLOOKUP($A76,[1]Hugst!$R$5:$W$9,MATCH(ROUNDUP((M$1)/10,0)*10,[1]Hugst!$R$4:$W$4,0))))</f>
        <v>0</v>
      </c>
      <c r="N76" s="169">
        <f>IF($C76-N$1&lt;År1,0,M75*(1-VLOOKUP($A76,[1]Hugst!$R$5:$W$9,MATCH(ROUNDUP((N$1)/10,0)*10,[1]Hugst!$R$4:$W$4,0))))</f>
        <v>0</v>
      </c>
      <c r="O76" s="169">
        <f>IF($C76-O$1&lt;År1,0,N75*(1-VLOOKUP($A76,[1]Hugst!$R$5:$W$9,MATCH(ROUNDUP((O$1)/10,0)*10,[1]Hugst!$R$4:$W$4,0))))</f>
        <v>0</v>
      </c>
      <c r="P76" s="169">
        <f>IF($C76-P$1&lt;År1,0,O75*(1-VLOOKUP($A76,[1]Hugst!$R$5:$W$9,MATCH(ROUNDUP((P$1)/10,0)*10,[1]Hugst!$R$4:$W$4,0))))</f>
        <v>0</v>
      </c>
      <c r="Q76" s="169">
        <f>IF($C76-Q$1&lt;År1,0,P75*(1-VLOOKUP($A76,[1]Hugst!$R$5:$W$9,MATCH(ROUNDUP((Q$1)/10,0)*10,[1]Hugst!$R$4:$W$4,0))))</f>
        <v>0</v>
      </c>
      <c r="R76" s="169">
        <f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si="1"/>
        <v>0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>IF($C77-G$1&lt;År1,0,F76*(1-VLOOKUP($A77,[1]Hugst!$R$5:$W$9,MATCH(ROUNDUP((G$1)/10,0)*10,[1]Hugst!$R$4:$W$4,0))))</f>
        <v>0</v>
      </c>
      <c r="H77" s="169">
        <f>IF($C77-H$1&lt;År1,0,G76*(1-VLOOKUP($A77,[1]Hugst!$R$5:$W$9,MATCH(ROUNDUP((H$1)/10,0)*10,[1]Hugst!$R$4:$W$4,0))))</f>
        <v>0</v>
      </c>
      <c r="I77" s="169">
        <f>IF($C77-I$1&lt;År1,0,H76*(1-VLOOKUP($A77,[1]Hugst!$R$5:$W$9,MATCH(ROUNDUP((I$1)/10,0)*10,[1]Hugst!$R$4:$W$4,0))))</f>
        <v>0</v>
      </c>
      <c r="J77" s="169">
        <f>IF($C77-J$1&lt;År1,0,I76*(1-VLOOKUP($A77,[1]Hugst!$R$5:$W$9,MATCH(ROUNDUP((J$1)/10,0)*10,[1]Hugst!$R$4:$W$4,0))))</f>
        <v>0</v>
      </c>
      <c r="K77" s="169">
        <f>IF($C77-K$1&lt;År1,0,J76*(1-VLOOKUP($A77,[1]Hugst!$R$5:$W$9,MATCH(ROUNDUP((K$1)/10,0)*10,[1]Hugst!$R$4:$W$4,0))))</f>
        <v>0</v>
      </c>
      <c r="L77" s="169">
        <f>IF($C77-L$1&lt;År1,0,K76*(1-VLOOKUP($A77,[1]Hugst!$R$5:$W$9,MATCH(ROUNDUP((L$1)/10,0)*10,[1]Hugst!$R$4:$W$4,0))))</f>
        <v>0</v>
      </c>
      <c r="M77" s="169">
        <f>IF($C77-M$1&lt;År1,0,L76*(1-VLOOKUP($A77,[1]Hugst!$R$5:$W$9,MATCH(ROUNDUP((M$1)/10,0)*10,[1]Hugst!$R$4:$W$4,0))))</f>
        <v>0</v>
      </c>
      <c r="N77" s="169">
        <f>IF($C77-N$1&lt;År1,0,M76*(1-VLOOKUP($A77,[1]Hugst!$R$5:$W$9,MATCH(ROUNDUP((N$1)/10,0)*10,[1]Hugst!$R$4:$W$4,0))))</f>
        <v>0</v>
      </c>
      <c r="O77" s="169">
        <f>IF($C77-O$1&lt;År1,0,N76*(1-VLOOKUP($A77,[1]Hugst!$R$5:$W$9,MATCH(ROUNDUP((O$1)/10,0)*10,[1]Hugst!$R$4:$W$4,0))))</f>
        <v>0</v>
      </c>
      <c r="P77" s="169">
        <f>IF($C77-P$1&lt;År1,0,O76*(1-VLOOKUP($A77,[1]Hugst!$R$5:$W$9,MATCH(ROUNDUP((P$1)/10,0)*10,[1]Hugst!$R$4:$W$4,0))))</f>
        <v>0</v>
      </c>
      <c r="Q77" s="169">
        <f>IF($C77-Q$1&lt;År1,0,P76*(1-VLOOKUP($A77,[1]Hugst!$R$5:$W$9,MATCH(ROUNDUP((Q$1)/10,0)*10,[1]Hugst!$R$4:$W$4,0))))</f>
        <v>0</v>
      </c>
      <c r="R77" s="169">
        <f>IF($C77-R$1&lt;År1,0,Q76*(1-VLOOKUP($A77,[1]Hugst!$R$5:$W$9,MATCH(ROUNDUP((R$1)/10,0)*10,[1]Hugst!$R$4:$W$4,0))))</f>
        <v>0</v>
      </c>
      <c r="S77" s="169">
        <f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si="1"/>
        <v>0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>IF($C78-G$1&lt;År1,0,F77*(1-VLOOKUP($A78,[1]Hugst!$R$5:$W$9,MATCH(ROUNDUP((G$1)/10,0)*10,[1]Hugst!$R$4:$W$4,0))))</f>
        <v>0</v>
      </c>
      <c r="H78" s="169">
        <f>IF($C78-H$1&lt;År1,0,G77*(1-VLOOKUP($A78,[1]Hugst!$R$5:$W$9,MATCH(ROUNDUP((H$1)/10,0)*10,[1]Hugst!$R$4:$W$4,0))))</f>
        <v>0</v>
      </c>
      <c r="I78" s="169">
        <f>IF($C78-I$1&lt;År1,0,H77*(1-VLOOKUP($A78,[1]Hugst!$R$5:$W$9,MATCH(ROUNDUP((I$1)/10,0)*10,[1]Hugst!$R$4:$W$4,0))))</f>
        <v>0</v>
      </c>
      <c r="J78" s="169">
        <f>IF($C78-J$1&lt;År1,0,I77*(1-VLOOKUP($A78,[1]Hugst!$R$5:$W$9,MATCH(ROUNDUP((J$1)/10,0)*10,[1]Hugst!$R$4:$W$4,0))))</f>
        <v>0</v>
      </c>
      <c r="K78" s="169">
        <f>IF($C78-K$1&lt;År1,0,J77*(1-VLOOKUP($A78,[1]Hugst!$R$5:$W$9,MATCH(ROUNDUP((K$1)/10,0)*10,[1]Hugst!$R$4:$W$4,0))))</f>
        <v>0</v>
      </c>
      <c r="L78" s="169">
        <f>IF($C78-L$1&lt;År1,0,K77*(1-VLOOKUP($A78,[1]Hugst!$R$5:$W$9,MATCH(ROUNDUP((L$1)/10,0)*10,[1]Hugst!$R$4:$W$4,0))))</f>
        <v>0</v>
      </c>
      <c r="M78" s="169">
        <f>IF($C78-M$1&lt;År1,0,L77*(1-VLOOKUP($A78,[1]Hugst!$R$5:$W$9,MATCH(ROUNDUP((M$1)/10,0)*10,[1]Hugst!$R$4:$W$4,0))))</f>
        <v>0</v>
      </c>
      <c r="N78" s="169">
        <f>IF($C78-N$1&lt;År1,0,M77*(1-VLOOKUP($A78,[1]Hugst!$R$5:$W$9,MATCH(ROUNDUP((N$1)/10,0)*10,[1]Hugst!$R$4:$W$4,0))))</f>
        <v>0</v>
      </c>
      <c r="O78" s="169">
        <f>IF($C78-O$1&lt;År1,0,N77*(1-VLOOKUP($A78,[1]Hugst!$R$5:$W$9,MATCH(ROUNDUP((O$1)/10,0)*10,[1]Hugst!$R$4:$W$4,0))))</f>
        <v>0</v>
      </c>
      <c r="P78" s="169">
        <f>IF($C78-P$1&lt;År1,0,O77*(1-VLOOKUP($A78,[1]Hugst!$R$5:$W$9,MATCH(ROUNDUP((P$1)/10,0)*10,[1]Hugst!$R$4:$W$4,0))))</f>
        <v>0</v>
      </c>
      <c r="Q78" s="169">
        <f>IF($C78-Q$1&lt;År1,0,P77*(1-VLOOKUP($A78,[1]Hugst!$R$5:$W$9,MATCH(ROUNDUP((Q$1)/10,0)*10,[1]Hugst!$R$4:$W$4,0))))</f>
        <v>0</v>
      </c>
      <c r="R78" s="169">
        <f>IF($C78-R$1&lt;År1,0,Q77*(1-VLOOKUP($A78,[1]Hugst!$R$5:$W$9,MATCH(ROUNDUP((R$1)/10,0)*10,[1]Hugst!$R$4:$W$4,0))))</f>
        <v>0</v>
      </c>
      <c r="S78" s="169">
        <f>IF($C78-S$1&lt;År1,0,R77*(1-VLOOKUP($A78,[1]Hugst!$R$5:$W$9,MATCH(ROUNDUP((S$1)/10,0)*10,[1]Hugst!$R$4:$W$4,0))))</f>
        <v>0</v>
      </c>
      <c r="T78" s="169">
        <f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si="1"/>
        <v>0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>IF($C79-G$1&lt;År1,0,F78*(1-VLOOKUP($A79,[1]Hugst!$R$5:$W$9,MATCH(ROUNDUP((G$1)/10,0)*10,[1]Hugst!$R$4:$W$4,0))))</f>
        <v>0</v>
      </c>
      <c r="H79" s="169">
        <f>IF($C79-H$1&lt;År1,0,G78*(1-VLOOKUP($A79,[1]Hugst!$R$5:$W$9,MATCH(ROUNDUP((H$1)/10,0)*10,[1]Hugst!$R$4:$W$4,0))))</f>
        <v>0</v>
      </c>
      <c r="I79" s="169">
        <f>IF($C79-I$1&lt;År1,0,H78*(1-VLOOKUP($A79,[1]Hugst!$R$5:$W$9,MATCH(ROUNDUP((I$1)/10,0)*10,[1]Hugst!$R$4:$W$4,0))))</f>
        <v>0</v>
      </c>
      <c r="J79" s="169">
        <f>IF($C79-J$1&lt;År1,0,I78*(1-VLOOKUP($A79,[1]Hugst!$R$5:$W$9,MATCH(ROUNDUP((J$1)/10,0)*10,[1]Hugst!$R$4:$W$4,0))))</f>
        <v>0</v>
      </c>
      <c r="K79" s="169">
        <f>IF($C79-K$1&lt;År1,0,J78*(1-VLOOKUP($A79,[1]Hugst!$R$5:$W$9,MATCH(ROUNDUP((K$1)/10,0)*10,[1]Hugst!$R$4:$W$4,0))))</f>
        <v>0</v>
      </c>
      <c r="L79" s="169">
        <f>IF($C79-L$1&lt;År1,0,K78*(1-VLOOKUP($A79,[1]Hugst!$R$5:$W$9,MATCH(ROUNDUP((L$1)/10,0)*10,[1]Hugst!$R$4:$W$4,0))))</f>
        <v>0</v>
      </c>
      <c r="M79" s="169">
        <f>IF($C79-M$1&lt;År1,0,L78*(1-VLOOKUP($A79,[1]Hugst!$R$5:$W$9,MATCH(ROUNDUP((M$1)/10,0)*10,[1]Hugst!$R$4:$W$4,0))))</f>
        <v>0</v>
      </c>
      <c r="N79" s="169">
        <f>IF($C79-N$1&lt;År1,0,M78*(1-VLOOKUP($A79,[1]Hugst!$R$5:$W$9,MATCH(ROUNDUP((N$1)/10,0)*10,[1]Hugst!$R$4:$W$4,0))))</f>
        <v>0</v>
      </c>
      <c r="O79" s="169">
        <f>IF($C79-O$1&lt;År1,0,N78*(1-VLOOKUP($A79,[1]Hugst!$R$5:$W$9,MATCH(ROUNDUP((O$1)/10,0)*10,[1]Hugst!$R$4:$W$4,0))))</f>
        <v>0</v>
      </c>
      <c r="P79" s="169">
        <f>IF($C79-P$1&lt;År1,0,O78*(1-VLOOKUP($A79,[1]Hugst!$R$5:$W$9,MATCH(ROUNDUP((P$1)/10,0)*10,[1]Hugst!$R$4:$W$4,0))))</f>
        <v>0</v>
      </c>
      <c r="Q79" s="169">
        <f>IF($C79-Q$1&lt;År1,0,P78*(1-VLOOKUP($A79,[1]Hugst!$R$5:$W$9,MATCH(ROUNDUP((Q$1)/10,0)*10,[1]Hugst!$R$4:$W$4,0))))</f>
        <v>0</v>
      </c>
      <c r="R79" s="169">
        <f>IF($C79-R$1&lt;År1,0,Q78*(1-VLOOKUP($A79,[1]Hugst!$R$5:$W$9,MATCH(ROUNDUP((R$1)/10,0)*10,[1]Hugst!$R$4:$W$4,0))))</f>
        <v>0</v>
      </c>
      <c r="S79" s="169">
        <f>IF($C79-S$1&lt;År1,0,R78*(1-VLOOKUP($A79,[1]Hugst!$R$5:$W$9,MATCH(ROUNDUP((S$1)/10,0)*10,[1]Hugst!$R$4:$W$4,0))))</f>
        <v>0</v>
      </c>
      <c r="T79" s="169">
        <f>IF($C79-T$1&lt;År1,0,S78*(1-VLOOKUP($A79,[1]Hugst!$R$5:$W$9,MATCH(ROUNDUP((T$1)/10,0)*10,[1]Hugst!$R$4:$W$4,0))))</f>
        <v>0</v>
      </c>
      <c r="U79" s="169">
        <f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si="1"/>
        <v>0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>IF($C80-G$1&lt;År1,0,F79*(1-VLOOKUP($A80,[1]Hugst!$R$5:$W$9,MATCH(ROUNDUP((G$1)/10,0)*10,[1]Hugst!$R$4:$W$4,0))))</f>
        <v>0</v>
      </c>
      <c r="H80" s="169">
        <f>IF($C80-H$1&lt;År1,0,G79*(1-VLOOKUP($A80,[1]Hugst!$R$5:$W$9,MATCH(ROUNDUP((H$1)/10,0)*10,[1]Hugst!$R$4:$W$4,0))))</f>
        <v>0</v>
      </c>
      <c r="I80" s="169">
        <f>IF($C80-I$1&lt;År1,0,H79*(1-VLOOKUP($A80,[1]Hugst!$R$5:$W$9,MATCH(ROUNDUP((I$1)/10,0)*10,[1]Hugst!$R$4:$W$4,0))))</f>
        <v>0</v>
      </c>
      <c r="J80" s="169">
        <f>IF($C80-J$1&lt;År1,0,I79*(1-VLOOKUP($A80,[1]Hugst!$R$5:$W$9,MATCH(ROUNDUP((J$1)/10,0)*10,[1]Hugst!$R$4:$W$4,0))))</f>
        <v>0</v>
      </c>
      <c r="K80" s="169">
        <f>IF($C80-K$1&lt;År1,0,J79*(1-VLOOKUP($A80,[1]Hugst!$R$5:$W$9,MATCH(ROUNDUP((K$1)/10,0)*10,[1]Hugst!$R$4:$W$4,0))))</f>
        <v>0</v>
      </c>
      <c r="L80" s="169">
        <f>IF($C80-L$1&lt;År1,0,K79*(1-VLOOKUP($A80,[1]Hugst!$R$5:$W$9,MATCH(ROUNDUP((L$1)/10,0)*10,[1]Hugst!$R$4:$W$4,0))))</f>
        <v>0</v>
      </c>
      <c r="M80" s="169">
        <f>IF($C80-M$1&lt;År1,0,L79*(1-VLOOKUP($A80,[1]Hugst!$R$5:$W$9,MATCH(ROUNDUP((M$1)/10,0)*10,[1]Hugst!$R$4:$W$4,0))))</f>
        <v>0</v>
      </c>
      <c r="N80" s="169">
        <f>IF($C80-N$1&lt;År1,0,M79*(1-VLOOKUP($A80,[1]Hugst!$R$5:$W$9,MATCH(ROUNDUP((N$1)/10,0)*10,[1]Hugst!$R$4:$W$4,0))))</f>
        <v>0</v>
      </c>
      <c r="O80" s="169">
        <f>IF($C80-O$1&lt;År1,0,N79*(1-VLOOKUP($A80,[1]Hugst!$R$5:$W$9,MATCH(ROUNDUP((O$1)/10,0)*10,[1]Hugst!$R$4:$W$4,0))))</f>
        <v>0</v>
      </c>
      <c r="P80" s="169">
        <f>IF($C80-P$1&lt;År1,0,O79*(1-VLOOKUP($A80,[1]Hugst!$R$5:$W$9,MATCH(ROUNDUP((P$1)/10,0)*10,[1]Hugst!$R$4:$W$4,0))))</f>
        <v>0</v>
      </c>
      <c r="Q80" s="169">
        <f>IF($C80-Q$1&lt;År1,0,P79*(1-VLOOKUP($A80,[1]Hugst!$R$5:$W$9,MATCH(ROUNDUP((Q$1)/10,0)*10,[1]Hugst!$R$4:$W$4,0))))</f>
        <v>0</v>
      </c>
      <c r="R80" s="169">
        <f>IF($C80-R$1&lt;År1,0,Q79*(1-VLOOKUP($A80,[1]Hugst!$R$5:$W$9,MATCH(ROUNDUP((R$1)/10,0)*10,[1]Hugst!$R$4:$W$4,0))))</f>
        <v>0</v>
      </c>
      <c r="S80" s="169">
        <f>IF($C80-S$1&lt;År1,0,R79*(1-VLOOKUP($A80,[1]Hugst!$R$5:$W$9,MATCH(ROUNDUP((S$1)/10,0)*10,[1]Hugst!$R$4:$W$4,0))))</f>
        <v>0</v>
      </c>
      <c r="T80" s="169">
        <f>IF($C80-T$1&lt;År1,0,S79*(1-VLOOKUP($A80,[1]Hugst!$R$5:$W$9,MATCH(ROUNDUP((T$1)/10,0)*10,[1]Hugst!$R$4:$W$4,0))))</f>
        <v>0</v>
      </c>
      <c r="U80" s="169">
        <f>IF($C80-U$1&lt;År1,0,T79*(1-VLOOKUP($A80,[1]Hugst!$R$5:$W$9,MATCH(ROUNDUP((U$1)/10,0)*10,[1]Hugst!$R$4:$W$4,0))))</f>
        <v>0</v>
      </c>
      <c r="V80" s="169">
        <f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si="1"/>
        <v>0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>IF($C81-G$1&lt;År1,0,F80*(1-VLOOKUP($A81,[1]Hugst!$R$5:$W$9,MATCH(ROUNDUP((G$1)/10,0)*10,[1]Hugst!$R$4:$W$4,0))))</f>
        <v>0</v>
      </c>
      <c r="H81" s="169">
        <f>IF($C81-H$1&lt;År1,0,G80*(1-VLOOKUP($A81,[1]Hugst!$R$5:$W$9,MATCH(ROUNDUP((H$1)/10,0)*10,[1]Hugst!$R$4:$W$4,0))))</f>
        <v>0</v>
      </c>
      <c r="I81" s="169">
        <f>IF($C81-I$1&lt;År1,0,H80*(1-VLOOKUP($A81,[1]Hugst!$R$5:$W$9,MATCH(ROUNDUP((I$1)/10,0)*10,[1]Hugst!$R$4:$W$4,0))))</f>
        <v>0</v>
      </c>
      <c r="J81" s="169">
        <f>IF($C81-J$1&lt;År1,0,I80*(1-VLOOKUP($A81,[1]Hugst!$R$5:$W$9,MATCH(ROUNDUP((J$1)/10,0)*10,[1]Hugst!$R$4:$W$4,0))))</f>
        <v>0</v>
      </c>
      <c r="K81" s="169">
        <f>IF($C81-K$1&lt;År1,0,J80*(1-VLOOKUP($A81,[1]Hugst!$R$5:$W$9,MATCH(ROUNDUP((K$1)/10,0)*10,[1]Hugst!$R$4:$W$4,0))))</f>
        <v>0</v>
      </c>
      <c r="L81" s="169">
        <f>IF($C81-L$1&lt;År1,0,K80*(1-VLOOKUP($A81,[1]Hugst!$R$5:$W$9,MATCH(ROUNDUP((L$1)/10,0)*10,[1]Hugst!$R$4:$W$4,0))))</f>
        <v>0</v>
      </c>
      <c r="M81" s="169">
        <f>IF($C81-M$1&lt;År1,0,L80*(1-VLOOKUP($A81,[1]Hugst!$R$5:$W$9,MATCH(ROUNDUP((M$1)/10,0)*10,[1]Hugst!$R$4:$W$4,0))))</f>
        <v>0</v>
      </c>
      <c r="N81" s="169">
        <f>IF($C81-N$1&lt;År1,0,M80*(1-VLOOKUP($A81,[1]Hugst!$R$5:$W$9,MATCH(ROUNDUP((N$1)/10,0)*10,[1]Hugst!$R$4:$W$4,0))))</f>
        <v>0</v>
      </c>
      <c r="O81" s="169">
        <f>IF($C81-O$1&lt;År1,0,N80*(1-VLOOKUP($A81,[1]Hugst!$R$5:$W$9,MATCH(ROUNDUP((O$1)/10,0)*10,[1]Hugst!$R$4:$W$4,0))))</f>
        <v>0</v>
      </c>
      <c r="P81" s="169">
        <f>IF($C81-P$1&lt;År1,0,O80*(1-VLOOKUP($A81,[1]Hugst!$R$5:$W$9,MATCH(ROUNDUP((P$1)/10,0)*10,[1]Hugst!$R$4:$W$4,0))))</f>
        <v>0</v>
      </c>
      <c r="Q81" s="169">
        <f>IF($C81-Q$1&lt;År1,0,P80*(1-VLOOKUP($A81,[1]Hugst!$R$5:$W$9,MATCH(ROUNDUP((Q$1)/10,0)*10,[1]Hugst!$R$4:$W$4,0))))</f>
        <v>0</v>
      </c>
      <c r="R81" s="169">
        <f>IF($C81-R$1&lt;År1,0,Q80*(1-VLOOKUP($A81,[1]Hugst!$R$5:$W$9,MATCH(ROUNDUP((R$1)/10,0)*10,[1]Hugst!$R$4:$W$4,0))))</f>
        <v>0</v>
      </c>
      <c r="S81" s="169">
        <f>IF($C81-S$1&lt;År1,0,R80*(1-VLOOKUP($A81,[1]Hugst!$R$5:$W$9,MATCH(ROUNDUP((S$1)/10,0)*10,[1]Hugst!$R$4:$W$4,0))))</f>
        <v>0</v>
      </c>
      <c r="T81" s="169">
        <f>IF($C81-T$1&lt;År1,0,S80*(1-VLOOKUP($A81,[1]Hugst!$R$5:$W$9,MATCH(ROUNDUP((T$1)/10,0)*10,[1]Hugst!$R$4:$W$4,0))))</f>
        <v>0</v>
      </c>
      <c r="U81" s="169">
        <f>IF($C81-U$1&lt;År1,0,T80*(1-VLOOKUP($A81,[1]Hugst!$R$5:$W$9,MATCH(ROUNDUP((U$1)/10,0)*10,[1]Hugst!$R$4:$W$4,0))))</f>
        <v>0</v>
      </c>
      <c r="V81" s="169">
        <f>IF($C81-V$1&lt;År1,0,U80*(1-VLOOKUP($A81,[1]Hugst!$R$5:$W$9,MATCH(ROUNDUP((V$1)/10,0)*10,[1]Hugst!$R$4:$W$4,0))))</f>
        <v>0</v>
      </c>
      <c r="W81" s="169">
        <f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si="1"/>
        <v>0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>IF($C82-G$1&lt;År1,0,F81*(1-VLOOKUP($A82,[1]Hugst!$R$5:$W$9,MATCH(ROUNDUP((G$1)/10,0)*10,[1]Hugst!$R$4:$W$4,0))))</f>
        <v>0</v>
      </c>
      <c r="H82" s="169">
        <f>IF($C82-H$1&lt;År1,0,G81*(1-VLOOKUP($A82,[1]Hugst!$R$5:$W$9,MATCH(ROUNDUP((H$1)/10,0)*10,[1]Hugst!$R$4:$W$4,0))))</f>
        <v>0</v>
      </c>
      <c r="I82" s="169">
        <f>IF($C82-I$1&lt;År1,0,H81*(1-VLOOKUP($A82,[1]Hugst!$R$5:$W$9,MATCH(ROUNDUP((I$1)/10,0)*10,[1]Hugst!$R$4:$W$4,0))))</f>
        <v>0</v>
      </c>
      <c r="J82" s="169">
        <f>IF($C82-J$1&lt;År1,0,I81*(1-VLOOKUP($A82,[1]Hugst!$R$5:$W$9,MATCH(ROUNDUP((J$1)/10,0)*10,[1]Hugst!$R$4:$W$4,0))))</f>
        <v>0</v>
      </c>
      <c r="K82" s="169">
        <f>IF($C82-K$1&lt;År1,0,J81*(1-VLOOKUP($A82,[1]Hugst!$R$5:$W$9,MATCH(ROUNDUP((K$1)/10,0)*10,[1]Hugst!$R$4:$W$4,0))))</f>
        <v>0</v>
      </c>
      <c r="L82" s="169">
        <f>IF($C82-L$1&lt;År1,0,K81*(1-VLOOKUP($A82,[1]Hugst!$R$5:$W$9,MATCH(ROUNDUP((L$1)/10,0)*10,[1]Hugst!$R$4:$W$4,0))))</f>
        <v>0</v>
      </c>
      <c r="M82" s="169">
        <f>IF($C82-M$1&lt;År1,0,L81*(1-VLOOKUP($A82,[1]Hugst!$R$5:$W$9,MATCH(ROUNDUP((M$1)/10,0)*10,[1]Hugst!$R$4:$W$4,0))))</f>
        <v>0</v>
      </c>
      <c r="N82" s="169">
        <f>IF($C82-N$1&lt;År1,0,M81*(1-VLOOKUP($A82,[1]Hugst!$R$5:$W$9,MATCH(ROUNDUP((N$1)/10,0)*10,[1]Hugst!$R$4:$W$4,0))))</f>
        <v>0</v>
      </c>
      <c r="O82" s="169">
        <f>IF($C82-O$1&lt;År1,0,N81*(1-VLOOKUP($A82,[1]Hugst!$R$5:$W$9,MATCH(ROUNDUP((O$1)/10,0)*10,[1]Hugst!$R$4:$W$4,0))))</f>
        <v>0</v>
      </c>
      <c r="P82" s="169">
        <f>IF($C82-P$1&lt;År1,0,O81*(1-VLOOKUP($A82,[1]Hugst!$R$5:$W$9,MATCH(ROUNDUP((P$1)/10,0)*10,[1]Hugst!$R$4:$W$4,0))))</f>
        <v>0</v>
      </c>
      <c r="Q82" s="169">
        <f>IF($C82-Q$1&lt;År1,0,P81*(1-VLOOKUP($A82,[1]Hugst!$R$5:$W$9,MATCH(ROUNDUP((Q$1)/10,0)*10,[1]Hugst!$R$4:$W$4,0))))</f>
        <v>0</v>
      </c>
      <c r="R82" s="169">
        <f>IF($C82-R$1&lt;År1,0,Q81*(1-VLOOKUP($A82,[1]Hugst!$R$5:$W$9,MATCH(ROUNDUP((R$1)/10,0)*10,[1]Hugst!$R$4:$W$4,0))))</f>
        <v>0</v>
      </c>
      <c r="S82" s="169">
        <f>IF($C82-S$1&lt;År1,0,R81*(1-VLOOKUP($A82,[1]Hugst!$R$5:$W$9,MATCH(ROUNDUP((S$1)/10,0)*10,[1]Hugst!$R$4:$W$4,0))))</f>
        <v>0</v>
      </c>
      <c r="T82" s="169">
        <f>IF($C82-T$1&lt;År1,0,S81*(1-VLOOKUP($A82,[1]Hugst!$R$5:$W$9,MATCH(ROUNDUP((T$1)/10,0)*10,[1]Hugst!$R$4:$W$4,0))))</f>
        <v>0</v>
      </c>
      <c r="U82" s="169">
        <f>IF($C82-U$1&lt;År1,0,T81*(1-VLOOKUP($A82,[1]Hugst!$R$5:$W$9,MATCH(ROUNDUP((U$1)/10,0)*10,[1]Hugst!$R$4:$W$4,0))))</f>
        <v>0</v>
      </c>
      <c r="V82" s="169">
        <f>IF($C82-V$1&lt;År1,0,U81*(1-VLOOKUP($A82,[1]Hugst!$R$5:$W$9,MATCH(ROUNDUP((V$1)/10,0)*10,[1]Hugst!$R$4:$W$4,0))))</f>
        <v>0</v>
      </c>
      <c r="W82" s="169">
        <f>IF($C82-W$1&lt;År1,0,V81*(1-VLOOKUP($A82,[1]Hugst!$R$5:$W$9,MATCH(ROUNDUP((W$1)/10,0)*10,[1]Hugst!$R$4:$W$4,0))))</f>
        <v>0</v>
      </c>
      <c r="X82" s="169">
        <f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si="1"/>
        <v>0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>IF($C83-G$1&lt;År1,0,F82*(1-VLOOKUP($A83,[1]Hugst!$R$5:$W$9,MATCH(ROUNDUP((G$1)/10,0)*10,[1]Hugst!$R$4:$W$4,0))))</f>
        <v>0</v>
      </c>
      <c r="H83" s="169">
        <f>IF($C83-H$1&lt;År1,0,G82*(1-VLOOKUP($A83,[1]Hugst!$R$5:$W$9,MATCH(ROUNDUP((H$1)/10,0)*10,[1]Hugst!$R$4:$W$4,0))))</f>
        <v>0</v>
      </c>
      <c r="I83" s="169">
        <f>IF($C83-I$1&lt;År1,0,H82*(1-VLOOKUP($A83,[1]Hugst!$R$5:$W$9,MATCH(ROUNDUP((I$1)/10,0)*10,[1]Hugst!$R$4:$W$4,0))))</f>
        <v>0</v>
      </c>
      <c r="J83" s="169">
        <f>IF($C83-J$1&lt;År1,0,I82*(1-VLOOKUP($A83,[1]Hugst!$R$5:$W$9,MATCH(ROUNDUP((J$1)/10,0)*10,[1]Hugst!$R$4:$W$4,0))))</f>
        <v>0</v>
      </c>
      <c r="K83" s="169">
        <f>IF($C83-K$1&lt;År1,0,J82*(1-VLOOKUP($A83,[1]Hugst!$R$5:$W$9,MATCH(ROUNDUP((K$1)/10,0)*10,[1]Hugst!$R$4:$W$4,0))))</f>
        <v>0</v>
      </c>
      <c r="L83" s="169">
        <f>IF($C83-L$1&lt;År1,0,K82*(1-VLOOKUP($A83,[1]Hugst!$R$5:$W$9,MATCH(ROUNDUP((L$1)/10,0)*10,[1]Hugst!$R$4:$W$4,0))))</f>
        <v>0</v>
      </c>
      <c r="M83" s="169">
        <f>IF($C83-M$1&lt;År1,0,L82*(1-VLOOKUP($A83,[1]Hugst!$R$5:$W$9,MATCH(ROUNDUP((M$1)/10,0)*10,[1]Hugst!$R$4:$W$4,0))))</f>
        <v>0</v>
      </c>
      <c r="N83" s="169">
        <f>IF($C83-N$1&lt;År1,0,M82*(1-VLOOKUP($A83,[1]Hugst!$R$5:$W$9,MATCH(ROUNDUP((N$1)/10,0)*10,[1]Hugst!$R$4:$W$4,0))))</f>
        <v>0</v>
      </c>
      <c r="O83" s="169">
        <f>IF($C83-O$1&lt;År1,0,N82*(1-VLOOKUP($A83,[1]Hugst!$R$5:$W$9,MATCH(ROUNDUP((O$1)/10,0)*10,[1]Hugst!$R$4:$W$4,0))))</f>
        <v>0</v>
      </c>
      <c r="P83" s="169">
        <f>IF($C83-P$1&lt;År1,0,O82*(1-VLOOKUP($A83,[1]Hugst!$R$5:$W$9,MATCH(ROUNDUP((P$1)/10,0)*10,[1]Hugst!$R$4:$W$4,0))))</f>
        <v>0</v>
      </c>
      <c r="Q83" s="169">
        <f>IF($C83-Q$1&lt;År1,0,P82*(1-VLOOKUP($A83,[1]Hugst!$R$5:$W$9,MATCH(ROUNDUP((Q$1)/10,0)*10,[1]Hugst!$R$4:$W$4,0))))</f>
        <v>0</v>
      </c>
      <c r="R83" s="169">
        <f>IF($C83-R$1&lt;År1,0,Q82*(1-VLOOKUP($A83,[1]Hugst!$R$5:$W$9,MATCH(ROUNDUP((R$1)/10,0)*10,[1]Hugst!$R$4:$W$4,0))))</f>
        <v>0</v>
      </c>
      <c r="S83" s="169">
        <f>IF($C83-S$1&lt;År1,0,R82*(1-VLOOKUP($A83,[1]Hugst!$R$5:$W$9,MATCH(ROUNDUP((S$1)/10,0)*10,[1]Hugst!$R$4:$W$4,0))))</f>
        <v>0</v>
      </c>
      <c r="T83" s="169">
        <f>IF($C83-T$1&lt;År1,0,S82*(1-VLOOKUP($A83,[1]Hugst!$R$5:$W$9,MATCH(ROUNDUP((T$1)/10,0)*10,[1]Hugst!$R$4:$W$4,0))))</f>
        <v>0</v>
      </c>
      <c r="U83" s="169">
        <f>IF($C83-U$1&lt;År1,0,T82*(1-VLOOKUP($A83,[1]Hugst!$R$5:$W$9,MATCH(ROUNDUP((U$1)/10,0)*10,[1]Hugst!$R$4:$W$4,0))))</f>
        <v>0</v>
      </c>
      <c r="V83" s="169">
        <f>IF($C83-V$1&lt;År1,0,U82*(1-VLOOKUP($A83,[1]Hugst!$R$5:$W$9,MATCH(ROUNDUP((V$1)/10,0)*10,[1]Hugst!$R$4:$W$4,0))))</f>
        <v>0</v>
      </c>
      <c r="W83" s="169">
        <f>IF($C83-W$1&lt;År1,0,V82*(1-VLOOKUP($A83,[1]Hugst!$R$5:$W$9,MATCH(ROUNDUP((W$1)/10,0)*10,[1]Hugst!$R$4:$W$4,0))))</f>
        <v>0</v>
      </c>
      <c r="X83" s="169">
        <f>IF($C83-X$1&lt;År1,0,W82*(1-VLOOKUP($A83,[1]Hugst!$R$5:$W$9,MATCH(ROUNDUP((X$1)/10,0)*10,[1]Hugst!$R$4:$W$4,0))))</f>
        <v>0</v>
      </c>
      <c r="Y83" s="169">
        <f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si="1"/>
        <v>0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>IF($C84-G$1&lt;År1,0,F83*(1-VLOOKUP($A84,[1]Hugst!$R$5:$W$9,MATCH(ROUNDUP((G$1)/10,0)*10,[1]Hugst!$R$4:$W$4,0))))</f>
        <v>0</v>
      </c>
      <c r="H84" s="169">
        <f>IF($C84-H$1&lt;År1,0,G83*(1-VLOOKUP($A84,[1]Hugst!$R$5:$W$9,MATCH(ROUNDUP((H$1)/10,0)*10,[1]Hugst!$R$4:$W$4,0))))</f>
        <v>0</v>
      </c>
      <c r="I84" s="169">
        <f>IF($C84-I$1&lt;År1,0,H83*(1-VLOOKUP($A84,[1]Hugst!$R$5:$W$9,MATCH(ROUNDUP((I$1)/10,0)*10,[1]Hugst!$R$4:$W$4,0))))</f>
        <v>0</v>
      </c>
      <c r="J84" s="169">
        <f>IF($C84-J$1&lt;År1,0,I83*(1-VLOOKUP($A84,[1]Hugst!$R$5:$W$9,MATCH(ROUNDUP((J$1)/10,0)*10,[1]Hugst!$R$4:$W$4,0))))</f>
        <v>0</v>
      </c>
      <c r="K84" s="169">
        <f>IF($C84-K$1&lt;År1,0,J83*(1-VLOOKUP($A84,[1]Hugst!$R$5:$W$9,MATCH(ROUNDUP((K$1)/10,0)*10,[1]Hugst!$R$4:$W$4,0))))</f>
        <v>0</v>
      </c>
      <c r="L84" s="169">
        <f>IF($C84-L$1&lt;År1,0,K83*(1-VLOOKUP($A84,[1]Hugst!$R$5:$W$9,MATCH(ROUNDUP((L$1)/10,0)*10,[1]Hugst!$R$4:$W$4,0))))</f>
        <v>0</v>
      </c>
      <c r="M84" s="169">
        <f>IF($C84-M$1&lt;År1,0,L83*(1-VLOOKUP($A84,[1]Hugst!$R$5:$W$9,MATCH(ROUNDUP((M$1)/10,0)*10,[1]Hugst!$R$4:$W$4,0))))</f>
        <v>0</v>
      </c>
      <c r="N84" s="169">
        <f>IF($C84-N$1&lt;År1,0,M83*(1-VLOOKUP($A84,[1]Hugst!$R$5:$W$9,MATCH(ROUNDUP((N$1)/10,0)*10,[1]Hugst!$R$4:$W$4,0))))</f>
        <v>0</v>
      </c>
      <c r="O84" s="169">
        <f>IF($C84-O$1&lt;År1,0,N83*(1-VLOOKUP($A84,[1]Hugst!$R$5:$W$9,MATCH(ROUNDUP((O$1)/10,0)*10,[1]Hugst!$R$4:$W$4,0))))</f>
        <v>0</v>
      </c>
      <c r="P84" s="169">
        <f>IF($C84-P$1&lt;År1,0,O83*(1-VLOOKUP($A84,[1]Hugst!$R$5:$W$9,MATCH(ROUNDUP((P$1)/10,0)*10,[1]Hugst!$R$4:$W$4,0))))</f>
        <v>0</v>
      </c>
      <c r="Q84" s="169">
        <f>IF($C84-Q$1&lt;År1,0,P83*(1-VLOOKUP($A84,[1]Hugst!$R$5:$W$9,MATCH(ROUNDUP((Q$1)/10,0)*10,[1]Hugst!$R$4:$W$4,0))))</f>
        <v>0</v>
      </c>
      <c r="R84" s="169">
        <f>IF($C84-R$1&lt;År1,0,Q83*(1-VLOOKUP($A84,[1]Hugst!$R$5:$W$9,MATCH(ROUNDUP((R$1)/10,0)*10,[1]Hugst!$R$4:$W$4,0))))</f>
        <v>0</v>
      </c>
      <c r="S84" s="169">
        <f>IF($C84-S$1&lt;År1,0,R83*(1-VLOOKUP($A84,[1]Hugst!$R$5:$W$9,MATCH(ROUNDUP((S$1)/10,0)*10,[1]Hugst!$R$4:$W$4,0))))</f>
        <v>0</v>
      </c>
      <c r="T84" s="169">
        <f>IF($C84-T$1&lt;År1,0,S83*(1-VLOOKUP($A84,[1]Hugst!$R$5:$W$9,MATCH(ROUNDUP((T$1)/10,0)*10,[1]Hugst!$R$4:$W$4,0))))</f>
        <v>0</v>
      </c>
      <c r="U84" s="169">
        <f>IF($C84-U$1&lt;År1,0,T83*(1-VLOOKUP($A84,[1]Hugst!$R$5:$W$9,MATCH(ROUNDUP((U$1)/10,0)*10,[1]Hugst!$R$4:$W$4,0))))</f>
        <v>0</v>
      </c>
      <c r="V84" s="169">
        <f>IF($C84-V$1&lt;År1,0,U83*(1-VLOOKUP($A84,[1]Hugst!$R$5:$W$9,MATCH(ROUNDUP((V$1)/10,0)*10,[1]Hugst!$R$4:$W$4,0))))</f>
        <v>0</v>
      </c>
      <c r="W84" s="169">
        <f>IF($C84-W$1&lt;År1,0,V83*(1-VLOOKUP($A84,[1]Hugst!$R$5:$W$9,MATCH(ROUNDUP((W$1)/10,0)*10,[1]Hugst!$R$4:$W$4,0))))</f>
        <v>0</v>
      </c>
      <c r="X84" s="169">
        <f>IF($C84-X$1&lt;År1,0,W83*(1-VLOOKUP($A84,[1]Hugst!$R$5:$W$9,MATCH(ROUNDUP((X$1)/10,0)*10,[1]Hugst!$R$4:$W$4,0))))</f>
        <v>0</v>
      </c>
      <c r="Y84" s="169">
        <f>IF($C84-Y$1&lt;År1,0,X83*(1-VLOOKUP($A84,[1]Hugst!$R$5:$W$9,MATCH(ROUNDUP((Y$1)/10,0)*10,[1]Hugst!$R$4:$W$4,0))))</f>
        <v>0</v>
      </c>
      <c r="Z84" s="169">
        <f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si="1"/>
        <v>0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>IF($C85-G$1&lt;År1,0,F84*(1-VLOOKUP($A85,[1]Hugst!$R$5:$W$9,MATCH(ROUNDUP((G$1)/10,0)*10,[1]Hugst!$R$4:$W$4,0))))</f>
        <v>0</v>
      </c>
      <c r="H85" s="169">
        <f>IF($C85-H$1&lt;År1,0,G84*(1-VLOOKUP($A85,[1]Hugst!$R$5:$W$9,MATCH(ROUNDUP((H$1)/10,0)*10,[1]Hugst!$R$4:$W$4,0))))</f>
        <v>0</v>
      </c>
      <c r="I85" s="169">
        <f>IF($C85-I$1&lt;År1,0,H84*(1-VLOOKUP($A85,[1]Hugst!$R$5:$W$9,MATCH(ROUNDUP((I$1)/10,0)*10,[1]Hugst!$R$4:$W$4,0))))</f>
        <v>0</v>
      </c>
      <c r="J85" s="169">
        <f>IF($C85-J$1&lt;År1,0,I84*(1-VLOOKUP($A85,[1]Hugst!$R$5:$W$9,MATCH(ROUNDUP((J$1)/10,0)*10,[1]Hugst!$R$4:$W$4,0))))</f>
        <v>0</v>
      </c>
      <c r="K85" s="169">
        <f>IF($C85-K$1&lt;År1,0,J84*(1-VLOOKUP($A85,[1]Hugst!$R$5:$W$9,MATCH(ROUNDUP((K$1)/10,0)*10,[1]Hugst!$R$4:$W$4,0))))</f>
        <v>0</v>
      </c>
      <c r="L85" s="169">
        <f>IF($C85-L$1&lt;År1,0,K84*(1-VLOOKUP($A85,[1]Hugst!$R$5:$W$9,MATCH(ROUNDUP((L$1)/10,0)*10,[1]Hugst!$R$4:$W$4,0))))</f>
        <v>0</v>
      </c>
      <c r="M85" s="169">
        <f>IF($C85-M$1&lt;År1,0,L84*(1-VLOOKUP($A85,[1]Hugst!$R$5:$W$9,MATCH(ROUNDUP((M$1)/10,0)*10,[1]Hugst!$R$4:$W$4,0))))</f>
        <v>0</v>
      </c>
      <c r="N85" s="169">
        <f>IF($C85-N$1&lt;År1,0,M84*(1-VLOOKUP($A85,[1]Hugst!$R$5:$W$9,MATCH(ROUNDUP((N$1)/10,0)*10,[1]Hugst!$R$4:$W$4,0))))</f>
        <v>0</v>
      </c>
      <c r="O85" s="169">
        <f>IF($C85-O$1&lt;År1,0,N84*(1-VLOOKUP($A85,[1]Hugst!$R$5:$W$9,MATCH(ROUNDUP((O$1)/10,0)*10,[1]Hugst!$R$4:$W$4,0))))</f>
        <v>0</v>
      </c>
      <c r="P85" s="169">
        <f>IF($C85-P$1&lt;År1,0,O84*(1-VLOOKUP($A85,[1]Hugst!$R$5:$W$9,MATCH(ROUNDUP((P$1)/10,0)*10,[1]Hugst!$R$4:$W$4,0))))</f>
        <v>0</v>
      </c>
      <c r="Q85" s="169">
        <f>IF($C85-Q$1&lt;År1,0,P84*(1-VLOOKUP($A85,[1]Hugst!$R$5:$W$9,MATCH(ROUNDUP((Q$1)/10,0)*10,[1]Hugst!$R$4:$W$4,0))))</f>
        <v>0</v>
      </c>
      <c r="R85" s="169">
        <f>IF($C85-R$1&lt;År1,0,Q84*(1-VLOOKUP($A85,[1]Hugst!$R$5:$W$9,MATCH(ROUNDUP((R$1)/10,0)*10,[1]Hugst!$R$4:$W$4,0))))</f>
        <v>0</v>
      </c>
      <c r="S85" s="169">
        <f>IF($C85-S$1&lt;År1,0,R84*(1-VLOOKUP($A85,[1]Hugst!$R$5:$W$9,MATCH(ROUNDUP((S$1)/10,0)*10,[1]Hugst!$R$4:$W$4,0))))</f>
        <v>0</v>
      </c>
      <c r="T85" s="169">
        <f>IF($C85-T$1&lt;År1,0,S84*(1-VLOOKUP($A85,[1]Hugst!$R$5:$W$9,MATCH(ROUNDUP((T$1)/10,0)*10,[1]Hugst!$R$4:$W$4,0))))</f>
        <v>0</v>
      </c>
      <c r="U85" s="169">
        <f>IF($C85-U$1&lt;År1,0,T84*(1-VLOOKUP($A85,[1]Hugst!$R$5:$W$9,MATCH(ROUNDUP((U$1)/10,0)*10,[1]Hugst!$R$4:$W$4,0))))</f>
        <v>0</v>
      </c>
      <c r="V85" s="169">
        <f>IF($C85-V$1&lt;År1,0,U84*(1-VLOOKUP($A85,[1]Hugst!$R$5:$W$9,MATCH(ROUNDUP((V$1)/10,0)*10,[1]Hugst!$R$4:$W$4,0))))</f>
        <v>0</v>
      </c>
      <c r="W85" s="169">
        <f>IF($C85-W$1&lt;År1,0,V84*(1-VLOOKUP($A85,[1]Hugst!$R$5:$W$9,MATCH(ROUNDUP((W$1)/10,0)*10,[1]Hugst!$R$4:$W$4,0))))</f>
        <v>0</v>
      </c>
      <c r="X85" s="169">
        <f>IF($C85-X$1&lt;År1,0,W84*(1-VLOOKUP($A85,[1]Hugst!$R$5:$W$9,MATCH(ROUNDUP((X$1)/10,0)*10,[1]Hugst!$R$4:$W$4,0))))</f>
        <v>0</v>
      </c>
      <c r="Y85" s="169">
        <f>IF($C85-Y$1&lt;År1,0,X84*(1-VLOOKUP($A85,[1]Hugst!$R$5:$W$9,MATCH(ROUNDUP((Y$1)/10,0)*10,[1]Hugst!$R$4:$W$4,0))))</f>
        <v>0</v>
      </c>
      <c r="Z85" s="169">
        <f>IF($C85-Z$1&lt;År1,0,Y84*(1-VLOOKUP($A85,[1]Hugst!$R$5:$W$9,MATCH(ROUNDUP((Z$1)/10,0)*10,[1]Hugst!$R$4:$W$4,0))))</f>
        <v>0</v>
      </c>
      <c r="AA85" s="169">
        <f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si="1"/>
        <v>0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>IF($C86-G$1&lt;År1,0,F85*(1-VLOOKUP($A86,[1]Hugst!$R$5:$W$9,MATCH(ROUNDUP((G$1)/10,0)*10,[1]Hugst!$R$4:$W$4,0))))</f>
        <v>0</v>
      </c>
      <c r="H86" s="169">
        <f>IF($C86-H$1&lt;År1,0,G85*(1-VLOOKUP($A86,[1]Hugst!$R$5:$W$9,MATCH(ROUNDUP((H$1)/10,0)*10,[1]Hugst!$R$4:$W$4,0))))</f>
        <v>0</v>
      </c>
      <c r="I86" s="169">
        <f>IF($C86-I$1&lt;År1,0,H85*(1-VLOOKUP($A86,[1]Hugst!$R$5:$W$9,MATCH(ROUNDUP((I$1)/10,0)*10,[1]Hugst!$R$4:$W$4,0))))</f>
        <v>0</v>
      </c>
      <c r="J86" s="169">
        <f>IF($C86-J$1&lt;År1,0,I85*(1-VLOOKUP($A86,[1]Hugst!$R$5:$W$9,MATCH(ROUNDUP((J$1)/10,0)*10,[1]Hugst!$R$4:$W$4,0))))</f>
        <v>0</v>
      </c>
      <c r="K86" s="169">
        <f>IF($C86-K$1&lt;År1,0,J85*(1-VLOOKUP($A86,[1]Hugst!$R$5:$W$9,MATCH(ROUNDUP((K$1)/10,0)*10,[1]Hugst!$R$4:$W$4,0))))</f>
        <v>0</v>
      </c>
      <c r="L86" s="169">
        <f>IF($C86-L$1&lt;År1,0,K85*(1-VLOOKUP($A86,[1]Hugst!$R$5:$W$9,MATCH(ROUNDUP((L$1)/10,0)*10,[1]Hugst!$R$4:$W$4,0))))</f>
        <v>0</v>
      </c>
      <c r="M86" s="169">
        <f>IF($C86-M$1&lt;År1,0,L85*(1-VLOOKUP($A86,[1]Hugst!$R$5:$W$9,MATCH(ROUNDUP((M$1)/10,0)*10,[1]Hugst!$R$4:$W$4,0))))</f>
        <v>0</v>
      </c>
      <c r="N86" s="169">
        <f>IF($C86-N$1&lt;År1,0,M85*(1-VLOOKUP($A86,[1]Hugst!$R$5:$W$9,MATCH(ROUNDUP((N$1)/10,0)*10,[1]Hugst!$R$4:$W$4,0))))</f>
        <v>0</v>
      </c>
      <c r="O86" s="169">
        <f>IF($C86-O$1&lt;År1,0,N85*(1-VLOOKUP($A86,[1]Hugst!$R$5:$W$9,MATCH(ROUNDUP((O$1)/10,0)*10,[1]Hugst!$R$4:$W$4,0))))</f>
        <v>0</v>
      </c>
      <c r="P86" s="169">
        <f>IF($C86-P$1&lt;År1,0,O85*(1-VLOOKUP($A86,[1]Hugst!$R$5:$W$9,MATCH(ROUNDUP((P$1)/10,0)*10,[1]Hugst!$R$4:$W$4,0))))</f>
        <v>0</v>
      </c>
      <c r="Q86" s="169">
        <f>IF($C86-Q$1&lt;År1,0,P85*(1-VLOOKUP($A86,[1]Hugst!$R$5:$W$9,MATCH(ROUNDUP((Q$1)/10,0)*10,[1]Hugst!$R$4:$W$4,0))))</f>
        <v>0</v>
      </c>
      <c r="R86" s="169">
        <f>IF($C86-R$1&lt;År1,0,Q85*(1-VLOOKUP($A86,[1]Hugst!$R$5:$W$9,MATCH(ROUNDUP((R$1)/10,0)*10,[1]Hugst!$R$4:$W$4,0))))</f>
        <v>0</v>
      </c>
      <c r="S86" s="169">
        <f>IF($C86-S$1&lt;År1,0,R85*(1-VLOOKUP($A86,[1]Hugst!$R$5:$W$9,MATCH(ROUNDUP((S$1)/10,0)*10,[1]Hugst!$R$4:$W$4,0))))</f>
        <v>0</v>
      </c>
      <c r="T86" s="169">
        <f>IF($C86-T$1&lt;År1,0,S85*(1-VLOOKUP($A86,[1]Hugst!$R$5:$W$9,MATCH(ROUNDUP((T$1)/10,0)*10,[1]Hugst!$R$4:$W$4,0))))</f>
        <v>0</v>
      </c>
      <c r="U86" s="169">
        <f>IF($C86-U$1&lt;År1,0,T85*(1-VLOOKUP($A86,[1]Hugst!$R$5:$W$9,MATCH(ROUNDUP((U$1)/10,0)*10,[1]Hugst!$R$4:$W$4,0))))</f>
        <v>0</v>
      </c>
      <c r="V86" s="169">
        <f>IF($C86-V$1&lt;År1,0,U85*(1-VLOOKUP($A86,[1]Hugst!$R$5:$W$9,MATCH(ROUNDUP((V$1)/10,0)*10,[1]Hugst!$R$4:$W$4,0))))</f>
        <v>0</v>
      </c>
      <c r="W86" s="169">
        <f>IF($C86-W$1&lt;År1,0,V85*(1-VLOOKUP($A86,[1]Hugst!$R$5:$W$9,MATCH(ROUNDUP((W$1)/10,0)*10,[1]Hugst!$R$4:$W$4,0))))</f>
        <v>0</v>
      </c>
      <c r="X86" s="169">
        <f>IF($C86-X$1&lt;År1,0,W85*(1-VLOOKUP($A86,[1]Hugst!$R$5:$W$9,MATCH(ROUNDUP((X$1)/10,0)*10,[1]Hugst!$R$4:$W$4,0))))</f>
        <v>0</v>
      </c>
      <c r="Y86" s="169">
        <f>IF($C86-Y$1&lt;År1,0,X85*(1-VLOOKUP($A86,[1]Hugst!$R$5:$W$9,MATCH(ROUNDUP((Y$1)/10,0)*10,[1]Hugst!$R$4:$W$4,0))))</f>
        <v>0</v>
      </c>
      <c r="Z86" s="169">
        <f>IF($C86-Z$1&lt;År1,0,Y85*(1-VLOOKUP($A86,[1]Hugst!$R$5:$W$9,MATCH(ROUNDUP((Z$1)/10,0)*10,[1]Hugst!$R$4:$W$4,0))))</f>
        <v>0</v>
      </c>
      <c r="AA86" s="169">
        <f>IF($C86-AA$1&lt;År1,0,Z85*(1-VLOOKUP($A86,[1]Hugst!$R$5:$W$9,MATCH(ROUNDUP((AA$1)/10,0)*10,[1]Hugst!$R$4:$W$4,0))))</f>
        <v>0</v>
      </c>
      <c r="AB86" s="169">
        <f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si="1"/>
        <v>0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>IF($C87-G$1&lt;År1,0,F86*(1-VLOOKUP($A87,[1]Hugst!$R$5:$W$9,MATCH(ROUNDUP((G$1)/10,0)*10,[1]Hugst!$R$4:$W$4,0))))</f>
        <v>0</v>
      </c>
      <c r="H87" s="169">
        <f>IF($C87-H$1&lt;År1,0,G86*(1-VLOOKUP($A87,[1]Hugst!$R$5:$W$9,MATCH(ROUNDUP((H$1)/10,0)*10,[1]Hugst!$R$4:$W$4,0))))</f>
        <v>0</v>
      </c>
      <c r="I87" s="169">
        <f>IF($C87-I$1&lt;År1,0,H86*(1-VLOOKUP($A87,[1]Hugst!$R$5:$W$9,MATCH(ROUNDUP((I$1)/10,0)*10,[1]Hugst!$R$4:$W$4,0))))</f>
        <v>0</v>
      </c>
      <c r="J87" s="169">
        <f>IF($C87-J$1&lt;År1,0,I86*(1-VLOOKUP($A87,[1]Hugst!$R$5:$W$9,MATCH(ROUNDUP((J$1)/10,0)*10,[1]Hugst!$R$4:$W$4,0))))</f>
        <v>0</v>
      </c>
      <c r="K87" s="169">
        <f>IF($C87-K$1&lt;År1,0,J86*(1-VLOOKUP($A87,[1]Hugst!$R$5:$W$9,MATCH(ROUNDUP((K$1)/10,0)*10,[1]Hugst!$R$4:$W$4,0))))</f>
        <v>0</v>
      </c>
      <c r="L87" s="169">
        <f>IF($C87-L$1&lt;År1,0,K86*(1-VLOOKUP($A87,[1]Hugst!$R$5:$W$9,MATCH(ROUNDUP((L$1)/10,0)*10,[1]Hugst!$R$4:$W$4,0))))</f>
        <v>0</v>
      </c>
      <c r="M87" s="169">
        <f>IF($C87-M$1&lt;År1,0,L86*(1-VLOOKUP($A87,[1]Hugst!$R$5:$W$9,MATCH(ROUNDUP((M$1)/10,0)*10,[1]Hugst!$R$4:$W$4,0))))</f>
        <v>0</v>
      </c>
      <c r="N87" s="169">
        <f>IF($C87-N$1&lt;År1,0,M86*(1-VLOOKUP($A87,[1]Hugst!$R$5:$W$9,MATCH(ROUNDUP((N$1)/10,0)*10,[1]Hugst!$R$4:$W$4,0))))</f>
        <v>0</v>
      </c>
      <c r="O87" s="169">
        <f>IF($C87-O$1&lt;År1,0,N86*(1-VLOOKUP($A87,[1]Hugst!$R$5:$W$9,MATCH(ROUNDUP((O$1)/10,0)*10,[1]Hugst!$R$4:$W$4,0))))</f>
        <v>0</v>
      </c>
      <c r="P87" s="169">
        <f>IF($C87-P$1&lt;År1,0,O86*(1-VLOOKUP($A87,[1]Hugst!$R$5:$W$9,MATCH(ROUNDUP((P$1)/10,0)*10,[1]Hugst!$R$4:$W$4,0))))</f>
        <v>0</v>
      </c>
      <c r="Q87" s="169">
        <f>IF($C87-Q$1&lt;År1,0,P86*(1-VLOOKUP($A87,[1]Hugst!$R$5:$W$9,MATCH(ROUNDUP((Q$1)/10,0)*10,[1]Hugst!$R$4:$W$4,0))))</f>
        <v>0</v>
      </c>
      <c r="R87" s="169">
        <f>IF($C87-R$1&lt;År1,0,Q86*(1-VLOOKUP($A87,[1]Hugst!$R$5:$W$9,MATCH(ROUNDUP((R$1)/10,0)*10,[1]Hugst!$R$4:$W$4,0))))</f>
        <v>0</v>
      </c>
      <c r="S87" s="169">
        <f>IF($C87-S$1&lt;År1,0,R86*(1-VLOOKUP($A87,[1]Hugst!$R$5:$W$9,MATCH(ROUNDUP((S$1)/10,0)*10,[1]Hugst!$R$4:$W$4,0))))</f>
        <v>0</v>
      </c>
      <c r="T87" s="169">
        <f>IF($C87-T$1&lt;År1,0,S86*(1-VLOOKUP($A87,[1]Hugst!$R$5:$W$9,MATCH(ROUNDUP((T$1)/10,0)*10,[1]Hugst!$R$4:$W$4,0))))</f>
        <v>0</v>
      </c>
      <c r="U87" s="169">
        <f>IF($C87-U$1&lt;År1,0,T86*(1-VLOOKUP($A87,[1]Hugst!$R$5:$W$9,MATCH(ROUNDUP((U$1)/10,0)*10,[1]Hugst!$R$4:$W$4,0))))</f>
        <v>0</v>
      </c>
      <c r="V87" s="169">
        <f>IF($C87-V$1&lt;År1,0,U86*(1-VLOOKUP($A87,[1]Hugst!$R$5:$W$9,MATCH(ROUNDUP((V$1)/10,0)*10,[1]Hugst!$R$4:$W$4,0))))</f>
        <v>0</v>
      </c>
      <c r="W87" s="169">
        <f>IF($C87-W$1&lt;År1,0,V86*(1-VLOOKUP($A87,[1]Hugst!$R$5:$W$9,MATCH(ROUNDUP((W$1)/10,0)*10,[1]Hugst!$R$4:$W$4,0))))</f>
        <v>0</v>
      </c>
      <c r="X87" s="169">
        <f>IF($C87-X$1&lt;År1,0,W86*(1-VLOOKUP($A87,[1]Hugst!$R$5:$W$9,MATCH(ROUNDUP((X$1)/10,0)*10,[1]Hugst!$R$4:$W$4,0))))</f>
        <v>0</v>
      </c>
      <c r="Y87" s="169">
        <f>IF($C87-Y$1&lt;År1,0,X86*(1-VLOOKUP($A87,[1]Hugst!$R$5:$W$9,MATCH(ROUNDUP((Y$1)/10,0)*10,[1]Hugst!$R$4:$W$4,0))))</f>
        <v>0</v>
      </c>
      <c r="Z87" s="169">
        <f>IF($C87-Z$1&lt;År1,0,Y86*(1-VLOOKUP($A87,[1]Hugst!$R$5:$W$9,MATCH(ROUNDUP((Z$1)/10,0)*10,[1]Hugst!$R$4:$W$4,0))))</f>
        <v>0</v>
      </c>
      <c r="AA87" s="169">
        <f>IF($C87-AA$1&lt;År1,0,Z86*(1-VLOOKUP($A87,[1]Hugst!$R$5:$W$9,MATCH(ROUNDUP((AA$1)/10,0)*10,[1]Hugst!$R$4:$W$4,0))))</f>
        <v>0</v>
      </c>
      <c r="AB87" s="169">
        <f>IF($C87-AB$1&lt;År1,0,AA86*(1-VLOOKUP($A87,[1]Hugst!$R$5:$W$9,MATCH(ROUNDUP((AB$1)/10,0)*10,[1]Hugst!$R$4:$W$4,0))))</f>
        <v>0</v>
      </c>
      <c r="AC87" s="169">
        <f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si="1"/>
        <v>0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>IF($C88-G$1&lt;År1,0,F87*(1-VLOOKUP($A88,[1]Hugst!$R$5:$W$9,MATCH(ROUNDUP((G$1)/10,0)*10,[1]Hugst!$R$4:$W$4,0))))</f>
        <v>0</v>
      </c>
      <c r="H88" s="169">
        <f>IF($C88-H$1&lt;År1,0,G87*(1-VLOOKUP($A88,[1]Hugst!$R$5:$W$9,MATCH(ROUNDUP((H$1)/10,0)*10,[1]Hugst!$R$4:$W$4,0))))</f>
        <v>0</v>
      </c>
      <c r="I88" s="169">
        <f>IF($C88-I$1&lt;År1,0,H87*(1-VLOOKUP($A88,[1]Hugst!$R$5:$W$9,MATCH(ROUNDUP((I$1)/10,0)*10,[1]Hugst!$R$4:$W$4,0))))</f>
        <v>0</v>
      </c>
      <c r="J88" s="169">
        <f>IF($C88-J$1&lt;År1,0,I87*(1-VLOOKUP($A88,[1]Hugst!$R$5:$W$9,MATCH(ROUNDUP((J$1)/10,0)*10,[1]Hugst!$R$4:$W$4,0))))</f>
        <v>0</v>
      </c>
      <c r="K88" s="169">
        <f>IF($C88-K$1&lt;År1,0,J87*(1-VLOOKUP($A88,[1]Hugst!$R$5:$W$9,MATCH(ROUNDUP((K$1)/10,0)*10,[1]Hugst!$R$4:$W$4,0))))</f>
        <v>0</v>
      </c>
      <c r="L88" s="169">
        <f>IF($C88-L$1&lt;År1,0,K87*(1-VLOOKUP($A88,[1]Hugst!$R$5:$W$9,MATCH(ROUNDUP((L$1)/10,0)*10,[1]Hugst!$R$4:$W$4,0))))</f>
        <v>0</v>
      </c>
      <c r="M88" s="169">
        <f>IF($C88-M$1&lt;År1,0,L87*(1-VLOOKUP($A88,[1]Hugst!$R$5:$W$9,MATCH(ROUNDUP((M$1)/10,0)*10,[1]Hugst!$R$4:$W$4,0))))</f>
        <v>0</v>
      </c>
      <c r="N88" s="169">
        <f>IF($C88-N$1&lt;År1,0,M87*(1-VLOOKUP($A88,[1]Hugst!$R$5:$W$9,MATCH(ROUNDUP((N$1)/10,0)*10,[1]Hugst!$R$4:$W$4,0))))</f>
        <v>0</v>
      </c>
      <c r="O88" s="169">
        <f>IF($C88-O$1&lt;År1,0,N87*(1-VLOOKUP($A88,[1]Hugst!$R$5:$W$9,MATCH(ROUNDUP((O$1)/10,0)*10,[1]Hugst!$R$4:$W$4,0))))</f>
        <v>0</v>
      </c>
      <c r="P88" s="169">
        <f>IF($C88-P$1&lt;År1,0,O87*(1-VLOOKUP($A88,[1]Hugst!$R$5:$W$9,MATCH(ROUNDUP((P$1)/10,0)*10,[1]Hugst!$R$4:$W$4,0))))</f>
        <v>0</v>
      </c>
      <c r="Q88" s="169">
        <f>IF($C88-Q$1&lt;År1,0,P87*(1-VLOOKUP($A88,[1]Hugst!$R$5:$W$9,MATCH(ROUNDUP((Q$1)/10,0)*10,[1]Hugst!$R$4:$W$4,0))))</f>
        <v>0</v>
      </c>
      <c r="R88" s="169">
        <f>IF($C88-R$1&lt;År1,0,Q87*(1-VLOOKUP($A88,[1]Hugst!$R$5:$W$9,MATCH(ROUNDUP((R$1)/10,0)*10,[1]Hugst!$R$4:$W$4,0))))</f>
        <v>0</v>
      </c>
      <c r="S88" s="169">
        <f>IF($C88-S$1&lt;År1,0,R87*(1-VLOOKUP($A88,[1]Hugst!$R$5:$W$9,MATCH(ROUNDUP((S$1)/10,0)*10,[1]Hugst!$R$4:$W$4,0))))</f>
        <v>0</v>
      </c>
      <c r="T88" s="169">
        <f>IF($C88-T$1&lt;År1,0,S87*(1-VLOOKUP($A88,[1]Hugst!$R$5:$W$9,MATCH(ROUNDUP((T$1)/10,0)*10,[1]Hugst!$R$4:$W$4,0))))</f>
        <v>0</v>
      </c>
      <c r="U88" s="169">
        <f>IF($C88-U$1&lt;År1,0,T87*(1-VLOOKUP($A88,[1]Hugst!$R$5:$W$9,MATCH(ROUNDUP((U$1)/10,0)*10,[1]Hugst!$R$4:$W$4,0))))</f>
        <v>0</v>
      </c>
      <c r="V88" s="169">
        <f>IF($C88-V$1&lt;År1,0,U87*(1-VLOOKUP($A88,[1]Hugst!$R$5:$W$9,MATCH(ROUNDUP((V$1)/10,0)*10,[1]Hugst!$R$4:$W$4,0))))</f>
        <v>0</v>
      </c>
      <c r="W88" s="169">
        <f>IF($C88-W$1&lt;År1,0,V87*(1-VLOOKUP($A88,[1]Hugst!$R$5:$W$9,MATCH(ROUNDUP((W$1)/10,0)*10,[1]Hugst!$R$4:$W$4,0))))</f>
        <v>0</v>
      </c>
      <c r="X88" s="169">
        <f>IF($C88-X$1&lt;År1,0,W87*(1-VLOOKUP($A88,[1]Hugst!$R$5:$W$9,MATCH(ROUNDUP((X$1)/10,0)*10,[1]Hugst!$R$4:$W$4,0))))</f>
        <v>0</v>
      </c>
      <c r="Y88" s="169">
        <f>IF($C88-Y$1&lt;År1,0,X87*(1-VLOOKUP($A88,[1]Hugst!$R$5:$W$9,MATCH(ROUNDUP((Y$1)/10,0)*10,[1]Hugst!$R$4:$W$4,0))))</f>
        <v>0</v>
      </c>
      <c r="Z88" s="169">
        <f>IF($C88-Z$1&lt;År1,0,Y87*(1-VLOOKUP($A88,[1]Hugst!$R$5:$W$9,MATCH(ROUNDUP((Z$1)/10,0)*10,[1]Hugst!$R$4:$W$4,0))))</f>
        <v>0</v>
      </c>
      <c r="AA88" s="169">
        <f>IF($C88-AA$1&lt;År1,0,Z87*(1-VLOOKUP($A88,[1]Hugst!$R$5:$W$9,MATCH(ROUNDUP((AA$1)/10,0)*10,[1]Hugst!$R$4:$W$4,0))))</f>
        <v>0</v>
      </c>
      <c r="AB88" s="169">
        <f>IF($C88-AB$1&lt;År1,0,AA87*(1-VLOOKUP($A88,[1]Hugst!$R$5:$W$9,MATCH(ROUNDUP((AB$1)/10,0)*10,[1]Hugst!$R$4:$W$4,0))))</f>
        <v>0</v>
      </c>
      <c r="AC88" s="169">
        <f>IF($C88-AC$1&lt;År1,0,AB87*(1-VLOOKUP($A88,[1]Hugst!$R$5:$W$9,MATCH(ROUNDUP((AC$1)/10,0)*10,[1]Hugst!$R$4:$W$4,0))))</f>
        <v>0</v>
      </c>
      <c r="AD88" s="169">
        <f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si="1"/>
        <v>0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>IF($C89-G$1&lt;År1,0,F88*(1-VLOOKUP($A89,[1]Hugst!$R$5:$W$9,MATCH(ROUNDUP((G$1)/10,0)*10,[1]Hugst!$R$4:$W$4,0))))</f>
        <v>0</v>
      </c>
      <c r="H89" s="169">
        <f>IF($C89-H$1&lt;År1,0,G88*(1-VLOOKUP($A89,[1]Hugst!$R$5:$W$9,MATCH(ROUNDUP((H$1)/10,0)*10,[1]Hugst!$R$4:$W$4,0))))</f>
        <v>0</v>
      </c>
      <c r="I89" s="169">
        <f>IF($C89-I$1&lt;År1,0,H88*(1-VLOOKUP($A89,[1]Hugst!$R$5:$W$9,MATCH(ROUNDUP((I$1)/10,0)*10,[1]Hugst!$R$4:$W$4,0))))</f>
        <v>0</v>
      </c>
      <c r="J89" s="169">
        <f>IF($C89-J$1&lt;År1,0,I88*(1-VLOOKUP($A89,[1]Hugst!$R$5:$W$9,MATCH(ROUNDUP((J$1)/10,0)*10,[1]Hugst!$R$4:$W$4,0))))</f>
        <v>0</v>
      </c>
      <c r="K89" s="169">
        <f>IF($C89-K$1&lt;År1,0,J88*(1-VLOOKUP($A89,[1]Hugst!$R$5:$W$9,MATCH(ROUNDUP((K$1)/10,0)*10,[1]Hugst!$R$4:$W$4,0))))</f>
        <v>0</v>
      </c>
      <c r="L89" s="169">
        <f>IF($C89-L$1&lt;År1,0,K88*(1-VLOOKUP($A89,[1]Hugst!$R$5:$W$9,MATCH(ROUNDUP((L$1)/10,0)*10,[1]Hugst!$R$4:$W$4,0))))</f>
        <v>0</v>
      </c>
      <c r="M89" s="169">
        <f>IF($C89-M$1&lt;År1,0,L88*(1-VLOOKUP($A89,[1]Hugst!$R$5:$W$9,MATCH(ROUNDUP((M$1)/10,0)*10,[1]Hugst!$R$4:$W$4,0))))</f>
        <v>0</v>
      </c>
      <c r="N89" s="169">
        <f>IF($C89-N$1&lt;År1,0,M88*(1-VLOOKUP($A89,[1]Hugst!$R$5:$W$9,MATCH(ROUNDUP((N$1)/10,0)*10,[1]Hugst!$R$4:$W$4,0))))</f>
        <v>0</v>
      </c>
      <c r="O89" s="169">
        <f>IF($C89-O$1&lt;År1,0,N88*(1-VLOOKUP($A89,[1]Hugst!$R$5:$W$9,MATCH(ROUNDUP((O$1)/10,0)*10,[1]Hugst!$R$4:$W$4,0))))</f>
        <v>0</v>
      </c>
      <c r="P89" s="169">
        <f>IF($C89-P$1&lt;År1,0,O88*(1-VLOOKUP($A89,[1]Hugst!$R$5:$W$9,MATCH(ROUNDUP((P$1)/10,0)*10,[1]Hugst!$R$4:$W$4,0))))</f>
        <v>0</v>
      </c>
      <c r="Q89" s="169">
        <f>IF($C89-Q$1&lt;År1,0,P88*(1-VLOOKUP($A89,[1]Hugst!$R$5:$W$9,MATCH(ROUNDUP((Q$1)/10,0)*10,[1]Hugst!$R$4:$W$4,0))))</f>
        <v>0</v>
      </c>
      <c r="R89" s="169">
        <f>IF($C89-R$1&lt;År1,0,Q88*(1-VLOOKUP($A89,[1]Hugst!$R$5:$W$9,MATCH(ROUNDUP((R$1)/10,0)*10,[1]Hugst!$R$4:$W$4,0))))</f>
        <v>0</v>
      </c>
      <c r="S89" s="169">
        <f>IF($C89-S$1&lt;År1,0,R88*(1-VLOOKUP($A89,[1]Hugst!$R$5:$W$9,MATCH(ROUNDUP((S$1)/10,0)*10,[1]Hugst!$R$4:$W$4,0))))</f>
        <v>0</v>
      </c>
      <c r="T89" s="169">
        <f>IF($C89-T$1&lt;År1,0,S88*(1-VLOOKUP($A89,[1]Hugst!$R$5:$W$9,MATCH(ROUNDUP((T$1)/10,0)*10,[1]Hugst!$R$4:$W$4,0))))</f>
        <v>0</v>
      </c>
      <c r="U89" s="169">
        <f>IF($C89-U$1&lt;År1,0,T88*(1-VLOOKUP($A89,[1]Hugst!$R$5:$W$9,MATCH(ROUNDUP((U$1)/10,0)*10,[1]Hugst!$R$4:$W$4,0))))</f>
        <v>0</v>
      </c>
      <c r="V89" s="169">
        <f>IF($C89-V$1&lt;År1,0,U88*(1-VLOOKUP($A89,[1]Hugst!$R$5:$W$9,MATCH(ROUNDUP((V$1)/10,0)*10,[1]Hugst!$R$4:$W$4,0))))</f>
        <v>0</v>
      </c>
      <c r="W89" s="169">
        <f>IF($C89-W$1&lt;År1,0,V88*(1-VLOOKUP($A89,[1]Hugst!$R$5:$W$9,MATCH(ROUNDUP((W$1)/10,0)*10,[1]Hugst!$R$4:$W$4,0))))</f>
        <v>0</v>
      </c>
      <c r="X89" s="169">
        <f>IF($C89-X$1&lt;År1,0,W88*(1-VLOOKUP($A89,[1]Hugst!$R$5:$W$9,MATCH(ROUNDUP((X$1)/10,0)*10,[1]Hugst!$R$4:$W$4,0))))</f>
        <v>0</v>
      </c>
      <c r="Y89" s="169">
        <f>IF($C89-Y$1&lt;År1,0,X88*(1-VLOOKUP($A89,[1]Hugst!$R$5:$W$9,MATCH(ROUNDUP((Y$1)/10,0)*10,[1]Hugst!$R$4:$W$4,0))))</f>
        <v>0</v>
      </c>
      <c r="Z89" s="169">
        <f>IF($C89-Z$1&lt;År1,0,Y88*(1-VLOOKUP($A89,[1]Hugst!$R$5:$W$9,MATCH(ROUNDUP((Z$1)/10,0)*10,[1]Hugst!$R$4:$W$4,0))))</f>
        <v>0</v>
      </c>
      <c r="AA89" s="169">
        <f>IF($C89-AA$1&lt;År1,0,Z88*(1-VLOOKUP($A89,[1]Hugst!$R$5:$W$9,MATCH(ROUNDUP((AA$1)/10,0)*10,[1]Hugst!$R$4:$W$4,0))))</f>
        <v>0</v>
      </c>
      <c r="AB89" s="169">
        <f>IF($C89-AB$1&lt;År1,0,AA88*(1-VLOOKUP($A89,[1]Hugst!$R$5:$W$9,MATCH(ROUNDUP((AB$1)/10,0)*10,[1]Hugst!$R$4:$W$4,0))))</f>
        <v>0</v>
      </c>
      <c r="AC89" s="169">
        <f>IF($C89-AC$1&lt;År1,0,AB88*(1-VLOOKUP($A89,[1]Hugst!$R$5:$W$9,MATCH(ROUNDUP((AC$1)/10,0)*10,[1]Hugst!$R$4:$W$4,0))))</f>
        <v>0</v>
      </c>
      <c r="AD89" s="169">
        <f>IF($C89-AD$1&lt;År1,0,AC88*(1-VLOOKUP($A89,[1]Hugst!$R$5:$W$9,MATCH(ROUNDUP((AD$1)/10,0)*10,[1]Hugst!$R$4:$W$4,0))))</f>
        <v>0</v>
      </c>
      <c r="AE89" s="169">
        <f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si="1"/>
        <v>0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>IF($C90-G$1&lt;År1,0,F89*(1-VLOOKUP($A90,[1]Hugst!$R$5:$W$9,MATCH(ROUNDUP((G$1)/10,0)*10,[1]Hugst!$R$4:$W$4,0))))</f>
        <v>0</v>
      </c>
      <c r="H90" s="169">
        <f>IF($C90-H$1&lt;År1,0,G89*(1-VLOOKUP($A90,[1]Hugst!$R$5:$W$9,MATCH(ROUNDUP((H$1)/10,0)*10,[1]Hugst!$R$4:$W$4,0))))</f>
        <v>0</v>
      </c>
      <c r="I90" s="169">
        <f>IF($C90-I$1&lt;År1,0,H89*(1-VLOOKUP($A90,[1]Hugst!$R$5:$W$9,MATCH(ROUNDUP((I$1)/10,0)*10,[1]Hugst!$R$4:$W$4,0))))</f>
        <v>0</v>
      </c>
      <c r="J90" s="169">
        <f>IF($C90-J$1&lt;År1,0,I89*(1-VLOOKUP($A90,[1]Hugst!$R$5:$W$9,MATCH(ROUNDUP((J$1)/10,0)*10,[1]Hugst!$R$4:$W$4,0))))</f>
        <v>0</v>
      </c>
      <c r="K90" s="169">
        <f>IF($C90-K$1&lt;År1,0,J89*(1-VLOOKUP($A90,[1]Hugst!$R$5:$W$9,MATCH(ROUNDUP((K$1)/10,0)*10,[1]Hugst!$R$4:$W$4,0))))</f>
        <v>0</v>
      </c>
      <c r="L90" s="169">
        <f>IF($C90-L$1&lt;År1,0,K89*(1-VLOOKUP($A90,[1]Hugst!$R$5:$W$9,MATCH(ROUNDUP((L$1)/10,0)*10,[1]Hugst!$R$4:$W$4,0))))</f>
        <v>0</v>
      </c>
      <c r="M90" s="169">
        <f>IF($C90-M$1&lt;År1,0,L89*(1-VLOOKUP($A90,[1]Hugst!$R$5:$W$9,MATCH(ROUNDUP((M$1)/10,0)*10,[1]Hugst!$R$4:$W$4,0))))</f>
        <v>0</v>
      </c>
      <c r="N90" s="169">
        <f>IF($C90-N$1&lt;År1,0,M89*(1-VLOOKUP($A90,[1]Hugst!$R$5:$W$9,MATCH(ROUNDUP((N$1)/10,0)*10,[1]Hugst!$R$4:$W$4,0))))</f>
        <v>0</v>
      </c>
      <c r="O90" s="169">
        <f>IF($C90-O$1&lt;År1,0,N89*(1-VLOOKUP($A90,[1]Hugst!$R$5:$W$9,MATCH(ROUNDUP((O$1)/10,0)*10,[1]Hugst!$R$4:$W$4,0))))</f>
        <v>0</v>
      </c>
      <c r="P90" s="169">
        <f>IF($C90-P$1&lt;År1,0,O89*(1-VLOOKUP($A90,[1]Hugst!$R$5:$W$9,MATCH(ROUNDUP((P$1)/10,0)*10,[1]Hugst!$R$4:$W$4,0))))</f>
        <v>0</v>
      </c>
      <c r="Q90" s="169">
        <f>IF($C90-Q$1&lt;År1,0,P89*(1-VLOOKUP($A90,[1]Hugst!$R$5:$W$9,MATCH(ROUNDUP((Q$1)/10,0)*10,[1]Hugst!$R$4:$W$4,0))))</f>
        <v>0</v>
      </c>
      <c r="R90" s="169">
        <f>IF($C90-R$1&lt;År1,0,Q89*(1-VLOOKUP($A90,[1]Hugst!$R$5:$W$9,MATCH(ROUNDUP((R$1)/10,0)*10,[1]Hugst!$R$4:$W$4,0))))</f>
        <v>0</v>
      </c>
      <c r="S90" s="169">
        <f>IF($C90-S$1&lt;År1,0,R89*(1-VLOOKUP($A90,[1]Hugst!$R$5:$W$9,MATCH(ROUNDUP((S$1)/10,0)*10,[1]Hugst!$R$4:$W$4,0))))</f>
        <v>0</v>
      </c>
      <c r="T90" s="169">
        <f>IF($C90-T$1&lt;År1,0,S89*(1-VLOOKUP($A90,[1]Hugst!$R$5:$W$9,MATCH(ROUNDUP((T$1)/10,0)*10,[1]Hugst!$R$4:$W$4,0))))</f>
        <v>0</v>
      </c>
      <c r="U90" s="169">
        <f>IF($C90-U$1&lt;År1,0,T89*(1-VLOOKUP($A90,[1]Hugst!$R$5:$W$9,MATCH(ROUNDUP((U$1)/10,0)*10,[1]Hugst!$R$4:$W$4,0))))</f>
        <v>0</v>
      </c>
      <c r="V90" s="169">
        <f>IF($C90-V$1&lt;År1,0,U89*(1-VLOOKUP($A90,[1]Hugst!$R$5:$W$9,MATCH(ROUNDUP((V$1)/10,0)*10,[1]Hugst!$R$4:$W$4,0))))</f>
        <v>0</v>
      </c>
      <c r="W90" s="169">
        <f>IF($C90-W$1&lt;År1,0,V89*(1-VLOOKUP($A90,[1]Hugst!$R$5:$W$9,MATCH(ROUNDUP((W$1)/10,0)*10,[1]Hugst!$R$4:$W$4,0))))</f>
        <v>0</v>
      </c>
      <c r="X90" s="169">
        <f>IF($C90-X$1&lt;År1,0,W89*(1-VLOOKUP($A90,[1]Hugst!$R$5:$W$9,MATCH(ROUNDUP((X$1)/10,0)*10,[1]Hugst!$R$4:$W$4,0))))</f>
        <v>0</v>
      </c>
      <c r="Y90" s="169">
        <f>IF($C90-Y$1&lt;År1,0,X89*(1-VLOOKUP($A90,[1]Hugst!$R$5:$W$9,MATCH(ROUNDUP((Y$1)/10,0)*10,[1]Hugst!$R$4:$W$4,0))))</f>
        <v>0</v>
      </c>
      <c r="Z90" s="169">
        <f>IF($C90-Z$1&lt;År1,0,Y89*(1-VLOOKUP($A90,[1]Hugst!$R$5:$W$9,MATCH(ROUNDUP((Z$1)/10,0)*10,[1]Hugst!$R$4:$W$4,0))))</f>
        <v>0</v>
      </c>
      <c r="AA90" s="169">
        <f>IF($C90-AA$1&lt;År1,0,Z89*(1-VLOOKUP($A90,[1]Hugst!$R$5:$W$9,MATCH(ROUNDUP((AA$1)/10,0)*10,[1]Hugst!$R$4:$W$4,0))))</f>
        <v>0</v>
      </c>
      <c r="AB90" s="169">
        <f>IF($C90-AB$1&lt;År1,0,AA89*(1-VLOOKUP($A90,[1]Hugst!$R$5:$W$9,MATCH(ROUNDUP((AB$1)/10,0)*10,[1]Hugst!$R$4:$W$4,0))))</f>
        <v>0</v>
      </c>
      <c r="AC90" s="169">
        <f>IF($C90-AC$1&lt;År1,0,AB89*(1-VLOOKUP($A90,[1]Hugst!$R$5:$W$9,MATCH(ROUNDUP((AC$1)/10,0)*10,[1]Hugst!$R$4:$W$4,0))))</f>
        <v>0</v>
      </c>
      <c r="AD90" s="169">
        <f>IF($C90-AD$1&lt;År1,0,AC89*(1-VLOOKUP($A90,[1]Hugst!$R$5:$W$9,MATCH(ROUNDUP((AD$1)/10,0)*10,[1]Hugst!$R$4:$W$4,0))))</f>
        <v>0</v>
      </c>
      <c r="AE90" s="169">
        <f>IF($C90-AE$1&lt;År1,0,AD89*(1-VLOOKUP($A90,[1]Hugst!$R$5:$W$9,MATCH(ROUNDUP((AE$1)/10,0)*10,[1]Hugst!$R$4:$W$4,0))))</f>
        <v>0</v>
      </c>
      <c r="AF90" s="169">
        <f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si="1"/>
        <v>0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>IF($C91-G$1&lt;År1,0,F90*(1-VLOOKUP($A91,[1]Hugst!$R$5:$W$9,MATCH(ROUNDUP((G$1)/10,0)*10,[1]Hugst!$R$4:$W$4,0))))</f>
        <v>0</v>
      </c>
      <c r="H91" s="169">
        <f>IF($C91-H$1&lt;År1,0,G90*(1-VLOOKUP($A91,[1]Hugst!$R$5:$W$9,MATCH(ROUNDUP((H$1)/10,0)*10,[1]Hugst!$R$4:$W$4,0))))</f>
        <v>0</v>
      </c>
      <c r="I91" s="169">
        <f>IF($C91-I$1&lt;År1,0,H90*(1-VLOOKUP($A91,[1]Hugst!$R$5:$W$9,MATCH(ROUNDUP((I$1)/10,0)*10,[1]Hugst!$R$4:$W$4,0))))</f>
        <v>0</v>
      </c>
      <c r="J91" s="169">
        <f>IF($C91-J$1&lt;År1,0,I90*(1-VLOOKUP($A91,[1]Hugst!$R$5:$W$9,MATCH(ROUNDUP((J$1)/10,0)*10,[1]Hugst!$R$4:$W$4,0))))</f>
        <v>0</v>
      </c>
      <c r="K91" s="169">
        <f>IF($C91-K$1&lt;År1,0,J90*(1-VLOOKUP($A91,[1]Hugst!$R$5:$W$9,MATCH(ROUNDUP((K$1)/10,0)*10,[1]Hugst!$R$4:$W$4,0))))</f>
        <v>0</v>
      </c>
      <c r="L91" s="169">
        <f>IF($C91-L$1&lt;År1,0,K90*(1-VLOOKUP($A91,[1]Hugst!$R$5:$W$9,MATCH(ROUNDUP((L$1)/10,0)*10,[1]Hugst!$R$4:$W$4,0))))</f>
        <v>0</v>
      </c>
      <c r="M91" s="169">
        <f>IF($C91-M$1&lt;År1,0,L90*(1-VLOOKUP($A91,[1]Hugst!$R$5:$W$9,MATCH(ROUNDUP((M$1)/10,0)*10,[1]Hugst!$R$4:$W$4,0))))</f>
        <v>0</v>
      </c>
      <c r="N91" s="169">
        <f>IF($C91-N$1&lt;År1,0,M90*(1-VLOOKUP($A91,[1]Hugst!$R$5:$W$9,MATCH(ROUNDUP((N$1)/10,0)*10,[1]Hugst!$R$4:$W$4,0))))</f>
        <v>0</v>
      </c>
      <c r="O91" s="169">
        <f>IF($C91-O$1&lt;År1,0,N90*(1-VLOOKUP($A91,[1]Hugst!$R$5:$W$9,MATCH(ROUNDUP((O$1)/10,0)*10,[1]Hugst!$R$4:$W$4,0))))</f>
        <v>0</v>
      </c>
      <c r="P91" s="169">
        <f>IF($C91-P$1&lt;År1,0,O90*(1-VLOOKUP($A91,[1]Hugst!$R$5:$W$9,MATCH(ROUNDUP((P$1)/10,0)*10,[1]Hugst!$R$4:$W$4,0))))</f>
        <v>0</v>
      </c>
      <c r="Q91" s="169">
        <f>IF($C91-Q$1&lt;År1,0,P90*(1-VLOOKUP($A91,[1]Hugst!$R$5:$W$9,MATCH(ROUNDUP((Q$1)/10,0)*10,[1]Hugst!$R$4:$W$4,0))))</f>
        <v>0</v>
      </c>
      <c r="R91" s="169">
        <f>IF($C91-R$1&lt;År1,0,Q90*(1-VLOOKUP($A91,[1]Hugst!$R$5:$W$9,MATCH(ROUNDUP((R$1)/10,0)*10,[1]Hugst!$R$4:$W$4,0))))</f>
        <v>0</v>
      </c>
      <c r="S91" s="169">
        <f>IF($C91-S$1&lt;År1,0,R90*(1-VLOOKUP($A91,[1]Hugst!$R$5:$W$9,MATCH(ROUNDUP((S$1)/10,0)*10,[1]Hugst!$R$4:$W$4,0))))</f>
        <v>0</v>
      </c>
      <c r="T91" s="169">
        <f>IF($C91-T$1&lt;År1,0,S90*(1-VLOOKUP($A91,[1]Hugst!$R$5:$W$9,MATCH(ROUNDUP((T$1)/10,0)*10,[1]Hugst!$R$4:$W$4,0))))</f>
        <v>0</v>
      </c>
      <c r="U91" s="169">
        <f>IF($C91-U$1&lt;År1,0,T90*(1-VLOOKUP($A91,[1]Hugst!$R$5:$W$9,MATCH(ROUNDUP((U$1)/10,0)*10,[1]Hugst!$R$4:$W$4,0))))</f>
        <v>0</v>
      </c>
      <c r="V91" s="169">
        <f>IF($C91-V$1&lt;År1,0,U90*(1-VLOOKUP($A91,[1]Hugst!$R$5:$W$9,MATCH(ROUNDUP((V$1)/10,0)*10,[1]Hugst!$R$4:$W$4,0))))</f>
        <v>0</v>
      </c>
      <c r="W91" s="169">
        <f>IF($C91-W$1&lt;År1,0,V90*(1-VLOOKUP($A91,[1]Hugst!$R$5:$W$9,MATCH(ROUNDUP((W$1)/10,0)*10,[1]Hugst!$R$4:$W$4,0))))</f>
        <v>0</v>
      </c>
      <c r="X91" s="169">
        <f>IF($C91-X$1&lt;År1,0,W90*(1-VLOOKUP($A91,[1]Hugst!$R$5:$W$9,MATCH(ROUNDUP((X$1)/10,0)*10,[1]Hugst!$R$4:$W$4,0))))</f>
        <v>0</v>
      </c>
      <c r="Y91" s="169">
        <f>IF($C91-Y$1&lt;År1,0,X90*(1-VLOOKUP($A91,[1]Hugst!$R$5:$W$9,MATCH(ROUNDUP((Y$1)/10,0)*10,[1]Hugst!$R$4:$W$4,0))))</f>
        <v>0</v>
      </c>
      <c r="Z91" s="169">
        <f>IF($C91-Z$1&lt;År1,0,Y90*(1-VLOOKUP($A91,[1]Hugst!$R$5:$W$9,MATCH(ROUNDUP((Z$1)/10,0)*10,[1]Hugst!$R$4:$W$4,0))))</f>
        <v>0</v>
      </c>
      <c r="AA91" s="169">
        <f>IF($C91-AA$1&lt;År1,0,Z90*(1-VLOOKUP($A91,[1]Hugst!$R$5:$W$9,MATCH(ROUNDUP((AA$1)/10,0)*10,[1]Hugst!$R$4:$W$4,0))))</f>
        <v>0</v>
      </c>
      <c r="AB91" s="169">
        <f>IF($C91-AB$1&lt;År1,0,AA90*(1-VLOOKUP($A91,[1]Hugst!$R$5:$W$9,MATCH(ROUNDUP((AB$1)/10,0)*10,[1]Hugst!$R$4:$W$4,0))))</f>
        <v>0</v>
      </c>
      <c r="AC91" s="169">
        <f>IF($C91-AC$1&lt;År1,0,AB90*(1-VLOOKUP($A91,[1]Hugst!$R$5:$W$9,MATCH(ROUNDUP((AC$1)/10,0)*10,[1]Hugst!$R$4:$W$4,0))))</f>
        <v>0</v>
      </c>
      <c r="AD91" s="169">
        <f>IF($C91-AD$1&lt;År1,0,AC90*(1-VLOOKUP($A91,[1]Hugst!$R$5:$W$9,MATCH(ROUNDUP((AD$1)/10,0)*10,[1]Hugst!$R$4:$W$4,0))))</f>
        <v>0</v>
      </c>
      <c r="AE91" s="169">
        <f>IF($C91-AE$1&lt;År1,0,AD90*(1-VLOOKUP($A91,[1]Hugst!$R$5:$W$9,MATCH(ROUNDUP((AE$1)/10,0)*10,[1]Hugst!$R$4:$W$4,0))))</f>
        <v>0</v>
      </c>
      <c r="AF91" s="169">
        <f>IF($C91-AF$1&lt;År1,0,AE90*(1-VLOOKUP($A91,[1]Hugst!$R$5:$W$9,MATCH(ROUNDUP((AF$1)/10,0)*10,[1]Hugst!$R$4:$W$4,0))))</f>
        <v>0</v>
      </c>
      <c r="AG91" s="169">
        <f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si="1"/>
        <v>0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>IF($C92-G$1&lt;År1,0,F91*(1-VLOOKUP($A92,[1]Hugst!$R$5:$W$9,MATCH(ROUNDUP((G$1)/10,0)*10,[1]Hugst!$R$4:$W$4,0))))</f>
        <v>0</v>
      </c>
      <c r="H92" s="169">
        <f>IF($C92-H$1&lt;År1,0,G91*(1-VLOOKUP($A92,[1]Hugst!$R$5:$W$9,MATCH(ROUNDUP((H$1)/10,0)*10,[1]Hugst!$R$4:$W$4,0))))</f>
        <v>0</v>
      </c>
      <c r="I92" s="169">
        <f>IF($C92-I$1&lt;År1,0,H91*(1-VLOOKUP($A92,[1]Hugst!$R$5:$W$9,MATCH(ROUNDUP((I$1)/10,0)*10,[1]Hugst!$R$4:$W$4,0))))</f>
        <v>0</v>
      </c>
      <c r="J92" s="169">
        <f>IF($C92-J$1&lt;År1,0,I91*(1-VLOOKUP($A92,[1]Hugst!$R$5:$W$9,MATCH(ROUNDUP((J$1)/10,0)*10,[1]Hugst!$R$4:$W$4,0))))</f>
        <v>0</v>
      </c>
      <c r="K92" s="169">
        <f>IF($C92-K$1&lt;År1,0,J91*(1-VLOOKUP($A92,[1]Hugst!$R$5:$W$9,MATCH(ROUNDUP((K$1)/10,0)*10,[1]Hugst!$R$4:$W$4,0))))</f>
        <v>0</v>
      </c>
      <c r="L92" s="169">
        <f>IF($C92-L$1&lt;År1,0,K91*(1-VLOOKUP($A92,[1]Hugst!$R$5:$W$9,MATCH(ROUNDUP((L$1)/10,0)*10,[1]Hugst!$R$4:$W$4,0))))</f>
        <v>0</v>
      </c>
      <c r="M92" s="169">
        <f>IF($C92-M$1&lt;År1,0,L91*(1-VLOOKUP($A92,[1]Hugst!$R$5:$W$9,MATCH(ROUNDUP((M$1)/10,0)*10,[1]Hugst!$R$4:$W$4,0))))</f>
        <v>0</v>
      </c>
      <c r="N92" s="169">
        <f>IF($C92-N$1&lt;År1,0,M91*(1-VLOOKUP($A92,[1]Hugst!$R$5:$W$9,MATCH(ROUNDUP((N$1)/10,0)*10,[1]Hugst!$R$4:$W$4,0))))</f>
        <v>0</v>
      </c>
      <c r="O92" s="169">
        <f>IF($C92-O$1&lt;År1,0,N91*(1-VLOOKUP($A92,[1]Hugst!$R$5:$W$9,MATCH(ROUNDUP((O$1)/10,0)*10,[1]Hugst!$R$4:$W$4,0))))</f>
        <v>0</v>
      </c>
      <c r="P92" s="169">
        <f>IF($C92-P$1&lt;År1,0,O91*(1-VLOOKUP($A92,[1]Hugst!$R$5:$W$9,MATCH(ROUNDUP((P$1)/10,0)*10,[1]Hugst!$R$4:$W$4,0))))</f>
        <v>0</v>
      </c>
      <c r="Q92" s="169">
        <f>IF($C92-Q$1&lt;År1,0,P91*(1-VLOOKUP($A92,[1]Hugst!$R$5:$W$9,MATCH(ROUNDUP((Q$1)/10,0)*10,[1]Hugst!$R$4:$W$4,0))))</f>
        <v>0</v>
      </c>
      <c r="R92" s="169">
        <f>IF($C92-R$1&lt;År1,0,Q91*(1-VLOOKUP($A92,[1]Hugst!$R$5:$W$9,MATCH(ROUNDUP((R$1)/10,0)*10,[1]Hugst!$R$4:$W$4,0))))</f>
        <v>0</v>
      </c>
      <c r="S92" s="169">
        <f>IF($C92-S$1&lt;År1,0,R91*(1-VLOOKUP($A92,[1]Hugst!$R$5:$W$9,MATCH(ROUNDUP((S$1)/10,0)*10,[1]Hugst!$R$4:$W$4,0))))</f>
        <v>0</v>
      </c>
      <c r="T92" s="169">
        <f>IF($C92-T$1&lt;År1,0,S91*(1-VLOOKUP($A92,[1]Hugst!$R$5:$W$9,MATCH(ROUNDUP((T$1)/10,0)*10,[1]Hugst!$R$4:$W$4,0))))</f>
        <v>0</v>
      </c>
      <c r="U92" s="169">
        <f>IF($C92-U$1&lt;År1,0,T91*(1-VLOOKUP($A92,[1]Hugst!$R$5:$W$9,MATCH(ROUNDUP((U$1)/10,0)*10,[1]Hugst!$R$4:$W$4,0))))</f>
        <v>0</v>
      </c>
      <c r="V92" s="169">
        <f>IF($C92-V$1&lt;År1,0,U91*(1-VLOOKUP($A92,[1]Hugst!$R$5:$W$9,MATCH(ROUNDUP((V$1)/10,0)*10,[1]Hugst!$R$4:$W$4,0))))</f>
        <v>0</v>
      </c>
      <c r="W92" s="169">
        <f>IF($C92-W$1&lt;År1,0,V91*(1-VLOOKUP($A92,[1]Hugst!$R$5:$W$9,MATCH(ROUNDUP((W$1)/10,0)*10,[1]Hugst!$R$4:$W$4,0))))</f>
        <v>0</v>
      </c>
      <c r="X92" s="169">
        <f>IF($C92-X$1&lt;År1,0,W91*(1-VLOOKUP($A92,[1]Hugst!$R$5:$W$9,MATCH(ROUNDUP((X$1)/10,0)*10,[1]Hugst!$R$4:$W$4,0))))</f>
        <v>0</v>
      </c>
      <c r="Y92" s="169">
        <f>IF($C92-Y$1&lt;År1,0,X91*(1-VLOOKUP($A92,[1]Hugst!$R$5:$W$9,MATCH(ROUNDUP((Y$1)/10,0)*10,[1]Hugst!$R$4:$W$4,0))))</f>
        <v>0</v>
      </c>
      <c r="Z92" s="169">
        <f>IF($C92-Z$1&lt;År1,0,Y91*(1-VLOOKUP($A92,[1]Hugst!$R$5:$W$9,MATCH(ROUNDUP((Z$1)/10,0)*10,[1]Hugst!$R$4:$W$4,0))))</f>
        <v>0</v>
      </c>
      <c r="AA92" s="169">
        <f>IF($C92-AA$1&lt;År1,0,Z91*(1-VLOOKUP($A92,[1]Hugst!$R$5:$W$9,MATCH(ROUNDUP((AA$1)/10,0)*10,[1]Hugst!$R$4:$W$4,0))))</f>
        <v>0</v>
      </c>
      <c r="AB92" s="169">
        <f>IF($C92-AB$1&lt;År1,0,AA91*(1-VLOOKUP($A92,[1]Hugst!$R$5:$W$9,MATCH(ROUNDUP((AB$1)/10,0)*10,[1]Hugst!$R$4:$W$4,0))))</f>
        <v>0</v>
      </c>
      <c r="AC92" s="169">
        <f>IF($C92-AC$1&lt;År1,0,AB91*(1-VLOOKUP($A92,[1]Hugst!$R$5:$W$9,MATCH(ROUNDUP((AC$1)/10,0)*10,[1]Hugst!$R$4:$W$4,0))))</f>
        <v>0</v>
      </c>
      <c r="AD92" s="169">
        <f>IF($C92-AD$1&lt;År1,0,AC91*(1-VLOOKUP($A92,[1]Hugst!$R$5:$W$9,MATCH(ROUNDUP((AD$1)/10,0)*10,[1]Hugst!$R$4:$W$4,0))))</f>
        <v>0</v>
      </c>
      <c r="AE92" s="169">
        <f>IF($C92-AE$1&lt;År1,0,AD91*(1-VLOOKUP($A92,[1]Hugst!$R$5:$W$9,MATCH(ROUNDUP((AE$1)/10,0)*10,[1]Hugst!$R$4:$W$4,0))))</f>
        <v>0</v>
      </c>
      <c r="AF92" s="169">
        <f>IF($C92-AF$1&lt;År1,0,AE91*(1-VLOOKUP($A92,[1]Hugst!$R$5:$W$9,MATCH(ROUNDUP((AF$1)/10,0)*10,[1]Hugst!$R$4:$W$4,0))))</f>
        <v>0</v>
      </c>
      <c r="AG92" s="169">
        <f>IF($C92-AG$1&lt;År1,0,AF91*(1-VLOOKUP($A92,[1]Hugst!$R$5:$W$9,MATCH(ROUNDUP((AG$1)/10,0)*10,[1]Hugst!$R$4:$W$4,0))))</f>
        <v>0</v>
      </c>
      <c r="AH92" s="169">
        <f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si="1"/>
        <v>0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>IF($C93-G$1&lt;År1,0,F92*(1-VLOOKUP($A93,[1]Hugst!$R$5:$W$9,MATCH(ROUNDUP((G$1)/10,0)*10,[1]Hugst!$R$4:$W$4,0))))</f>
        <v>0</v>
      </c>
      <c r="H93" s="169">
        <f>IF($C93-H$1&lt;År1,0,G92*(1-VLOOKUP($A93,[1]Hugst!$R$5:$W$9,MATCH(ROUNDUP((H$1)/10,0)*10,[1]Hugst!$R$4:$W$4,0))))</f>
        <v>0</v>
      </c>
      <c r="I93" s="169">
        <f>IF($C93-I$1&lt;År1,0,H92*(1-VLOOKUP($A93,[1]Hugst!$R$5:$W$9,MATCH(ROUNDUP((I$1)/10,0)*10,[1]Hugst!$R$4:$W$4,0))))</f>
        <v>0</v>
      </c>
      <c r="J93" s="169">
        <f>IF($C93-J$1&lt;År1,0,I92*(1-VLOOKUP($A93,[1]Hugst!$R$5:$W$9,MATCH(ROUNDUP((J$1)/10,0)*10,[1]Hugst!$R$4:$W$4,0))))</f>
        <v>0</v>
      </c>
      <c r="K93" s="169">
        <f>IF($C93-K$1&lt;År1,0,J92*(1-VLOOKUP($A93,[1]Hugst!$R$5:$W$9,MATCH(ROUNDUP((K$1)/10,0)*10,[1]Hugst!$R$4:$W$4,0))))</f>
        <v>0</v>
      </c>
      <c r="L93" s="169">
        <f>IF($C93-L$1&lt;År1,0,K92*(1-VLOOKUP($A93,[1]Hugst!$R$5:$W$9,MATCH(ROUNDUP((L$1)/10,0)*10,[1]Hugst!$R$4:$W$4,0))))</f>
        <v>0</v>
      </c>
      <c r="M93" s="169">
        <f>IF($C93-M$1&lt;År1,0,L92*(1-VLOOKUP($A93,[1]Hugst!$R$5:$W$9,MATCH(ROUNDUP((M$1)/10,0)*10,[1]Hugst!$R$4:$W$4,0))))</f>
        <v>0</v>
      </c>
      <c r="N93" s="169">
        <f>IF($C93-N$1&lt;År1,0,M92*(1-VLOOKUP($A93,[1]Hugst!$R$5:$W$9,MATCH(ROUNDUP((N$1)/10,0)*10,[1]Hugst!$R$4:$W$4,0))))</f>
        <v>0</v>
      </c>
      <c r="O93" s="169">
        <f>IF($C93-O$1&lt;År1,0,N92*(1-VLOOKUP($A93,[1]Hugst!$R$5:$W$9,MATCH(ROUNDUP((O$1)/10,0)*10,[1]Hugst!$R$4:$W$4,0))))</f>
        <v>0</v>
      </c>
      <c r="P93" s="169">
        <f>IF($C93-P$1&lt;År1,0,O92*(1-VLOOKUP($A93,[1]Hugst!$R$5:$W$9,MATCH(ROUNDUP((P$1)/10,0)*10,[1]Hugst!$R$4:$W$4,0))))</f>
        <v>0</v>
      </c>
      <c r="Q93" s="169">
        <f>IF($C93-Q$1&lt;År1,0,P92*(1-VLOOKUP($A93,[1]Hugst!$R$5:$W$9,MATCH(ROUNDUP((Q$1)/10,0)*10,[1]Hugst!$R$4:$W$4,0))))</f>
        <v>0</v>
      </c>
      <c r="R93" s="169">
        <f>IF($C93-R$1&lt;År1,0,Q92*(1-VLOOKUP($A93,[1]Hugst!$R$5:$W$9,MATCH(ROUNDUP((R$1)/10,0)*10,[1]Hugst!$R$4:$W$4,0))))</f>
        <v>0</v>
      </c>
      <c r="S93" s="169">
        <f>IF($C93-S$1&lt;År1,0,R92*(1-VLOOKUP($A93,[1]Hugst!$R$5:$W$9,MATCH(ROUNDUP((S$1)/10,0)*10,[1]Hugst!$R$4:$W$4,0))))</f>
        <v>0</v>
      </c>
      <c r="T93" s="169">
        <f>IF($C93-T$1&lt;År1,0,S92*(1-VLOOKUP($A93,[1]Hugst!$R$5:$W$9,MATCH(ROUNDUP((T$1)/10,0)*10,[1]Hugst!$R$4:$W$4,0))))</f>
        <v>0</v>
      </c>
      <c r="U93" s="169">
        <f>IF($C93-U$1&lt;År1,0,T92*(1-VLOOKUP($A93,[1]Hugst!$R$5:$W$9,MATCH(ROUNDUP((U$1)/10,0)*10,[1]Hugst!$R$4:$W$4,0))))</f>
        <v>0</v>
      </c>
      <c r="V93" s="169">
        <f>IF($C93-V$1&lt;År1,0,U92*(1-VLOOKUP($A93,[1]Hugst!$R$5:$W$9,MATCH(ROUNDUP((V$1)/10,0)*10,[1]Hugst!$R$4:$W$4,0))))</f>
        <v>0</v>
      </c>
      <c r="W93" s="169">
        <f>IF($C93-W$1&lt;År1,0,V92*(1-VLOOKUP($A93,[1]Hugst!$R$5:$W$9,MATCH(ROUNDUP((W$1)/10,0)*10,[1]Hugst!$R$4:$W$4,0))))</f>
        <v>0</v>
      </c>
      <c r="X93" s="169">
        <f>IF($C93-X$1&lt;År1,0,W92*(1-VLOOKUP($A93,[1]Hugst!$R$5:$W$9,MATCH(ROUNDUP((X$1)/10,0)*10,[1]Hugst!$R$4:$W$4,0))))</f>
        <v>0</v>
      </c>
      <c r="Y93" s="169">
        <f>IF($C93-Y$1&lt;År1,0,X92*(1-VLOOKUP($A93,[1]Hugst!$R$5:$W$9,MATCH(ROUNDUP((Y$1)/10,0)*10,[1]Hugst!$R$4:$W$4,0))))</f>
        <v>0</v>
      </c>
      <c r="Z93" s="169">
        <f>IF($C93-Z$1&lt;År1,0,Y92*(1-VLOOKUP($A93,[1]Hugst!$R$5:$W$9,MATCH(ROUNDUP((Z$1)/10,0)*10,[1]Hugst!$R$4:$W$4,0))))</f>
        <v>0</v>
      </c>
      <c r="AA93" s="169">
        <f>IF($C93-AA$1&lt;År1,0,Z92*(1-VLOOKUP($A93,[1]Hugst!$R$5:$W$9,MATCH(ROUNDUP((AA$1)/10,0)*10,[1]Hugst!$R$4:$W$4,0))))</f>
        <v>0</v>
      </c>
      <c r="AB93" s="169">
        <f>IF($C93-AB$1&lt;År1,0,AA92*(1-VLOOKUP($A93,[1]Hugst!$R$5:$W$9,MATCH(ROUNDUP((AB$1)/10,0)*10,[1]Hugst!$R$4:$W$4,0))))</f>
        <v>0</v>
      </c>
      <c r="AC93" s="169">
        <f>IF($C93-AC$1&lt;År1,0,AB92*(1-VLOOKUP($A93,[1]Hugst!$R$5:$W$9,MATCH(ROUNDUP((AC$1)/10,0)*10,[1]Hugst!$R$4:$W$4,0))))</f>
        <v>0</v>
      </c>
      <c r="AD93" s="169">
        <f>IF($C93-AD$1&lt;År1,0,AC92*(1-VLOOKUP($A93,[1]Hugst!$R$5:$W$9,MATCH(ROUNDUP((AD$1)/10,0)*10,[1]Hugst!$R$4:$W$4,0))))</f>
        <v>0</v>
      </c>
      <c r="AE93" s="169">
        <f>IF($C93-AE$1&lt;År1,0,AD92*(1-VLOOKUP($A93,[1]Hugst!$R$5:$W$9,MATCH(ROUNDUP((AE$1)/10,0)*10,[1]Hugst!$R$4:$W$4,0))))</f>
        <v>0</v>
      </c>
      <c r="AF93" s="169">
        <f>IF($C93-AF$1&lt;År1,0,AE92*(1-VLOOKUP($A93,[1]Hugst!$R$5:$W$9,MATCH(ROUNDUP((AF$1)/10,0)*10,[1]Hugst!$R$4:$W$4,0))))</f>
        <v>0</v>
      </c>
      <c r="AG93" s="169">
        <f>IF($C93-AG$1&lt;År1,0,AF92*(1-VLOOKUP($A93,[1]Hugst!$R$5:$W$9,MATCH(ROUNDUP((AG$1)/10,0)*10,[1]Hugst!$R$4:$W$4,0))))</f>
        <v>0</v>
      </c>
      <c r="AH93" s="169">
        <f>IF($C93-AH$1&lt;År1,0,AG92*(1-VLOOKUP($A93,[1]Hugst!$R$5:$W$9,MATCH(ROUNDUP((AH$1)/10,0)*10,[1]Hugst!$R$4:$W$4,0))))</f>
        <v>0</v>
      </c>
      <c r="AI93" s="169">
        <f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si="1"/>
        <v>0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>IF($C94-G$1&lt;År1,0,F93*(1-VLOOKUP($A94,[1]Hugst!$R$5:$W$9,MATCH(ROUNDUP((G$1)/10,0)*10,[1]Hugst!$R$4:$W$4,0))))</f>
        <v>0</v>
      </c>
      <c r="H94" s="169">
        <f>IF($C94-H$1&lt;År1,0,G93*(1-VLOOKUP($A94,[1]Hugst!$R$5:$W$9,MATCH(ROUNDUP((H$1)/10,0)*10,[1]Hugst!$R$4:$W$4,0))))</f>
        <v>0</v>
      </c>
      <c r="I94" s="169">
        <f>IF($C94-I$1&lt;År1,0,H93*(1-VLOOKUP($A94,[1]Hugst!$R$5:$W$9,MATCH(ROUNDUP((I$1)/10,0)*10,[1]Hugst!$R$4:$W$4,0))))</f>
        <v>0</v>
      </c>
      <c r="J94" s="169">
        <f>IF($C94-J$1&lt;År1,0,I93*(1-VLOOKUP($A94,[1]Hugst!$R$5:$W$9,MATCH(ROUNDUP((J$1)/10,0)*10,[1]Hugst!$R$4:$W$4,0))))</f>
        <v>0</v>
      </c>
      <c r="K94" s="169">
        <f>IF($C94-K$1&lt;År1,0,J93*(1-VLOOKUP($A94,[1]Hugst!$R$5:$W$9,MATCH(ROUNDUP((K$1)/10,0)*10,[1]Hugst!$R$4:$W$4,0))))</f>
        <v>0</v>
      </c>
      <c r="L94" s="169">
        <f>IF($C94-L$1&lt;År1,0,K93*(1-VLOOKUP($A94,[1]Hugst!$R$5:$W$9,MATCH(ROUNDUP((L$1)/10,0)*10,[1]Hugst!$R$4:$W$4,0))))</f>
        <v>0</v>
      </c>
      <c r="M94" s="169">
        <f>IF($C94-M$1&lt;År1,0,L93*(1-VLOOKUP($A94,[1]Hugst!$R$5:$W$9,MATCH(ROUNDUP((M$1)/10,0)*10,[1]Hugst!$R$4:$W$4,0))))</f>
        <v>0</v>
      </c>
      <c r="N94" s="169">
        <f>IF($C94-N$1&lt;År1,0,M93*(1-VLOOKUP($A94,[1]Hugst!$R$5:$W$9,MATCH(ROUNDUP((N$1)/10,0)*10,[1]Hugst!$R$4:$W$4,0))))</f>
        <v>0</v>
      </c>
      <c r="O94" s="169">
        <f>IF($C94-O$1&lt;År1,0,N93*(1-VLOOKUP($A94,[1]Hugst!$R$5:$W$9,MATCH(ROUNDUP((O$1)/10,0)*10,[1]Hugst!$R$4:$W$4,0))))</f>
        <v>0</v>
      </c>
      <c r="P94" s="169">
        <f>IF($C94-P$1&lt;År1,0,O93*(1-VLOOKUP($A94,[1]Hugst!$R$5:$W$9,MATCH(ROUNDUP((P$1)/10,0)*10,[1]Hugst!$R$4:$W$4,0))))</f>
        <v>0</v>
      </c>
      <c r="Q94" s="169">
        <f>IF($C94-Q$1&lt;År1,0,P93*(1-VLOOKUP($A94,[1]Hugst!$R$5:$W$9,MATCH(ROUNDUP((Q$1)/10,0)*10,[1]Hugst!$R$4:$W$4,0))))</f>
        <v>0</v>
      </c>
      <c r="R94" s="169">
        <f>IF($C94-R$1&lt;År1,0,Q93*(1-VLOOKUP($A94,[1]Hugst!$R$5:$W$9,MATCH(ROUNDUP((R$1)/10,0)*10,[1]Hugst!$R$4:$W$4,0))))</f>
        <v>0</v>
      </c>
      <c r="S94" s="169">
        <f>IF($C94-S$1&lt;År1,0,R93*(1-VLOOKUP($A94,[1]Hugst!$R$5:$W$9,MATCH(ROUNDUP((S$1)/10,0)*10,[1]Hugst!$R$4:$W$4,0))))</f>
        <v>0</v>
      </c>
      <c r="T94" s="169">
        <f>IF($C94-T$1&lt;År1,0,S93*(1-VLOOKUP($A94,[1]Hugst!$R$5:$W$9,MATCH(ROUNDUP((T$1)/10,0)*10,[1]Hugst!$R$4:$W$4,0))))</f>
        <v>0</v>
      </c>
      <c r="U94" s="169">
        <f>IF($C94-U$1&lt;År1,0,T93*(1-VLOOKUP($A94,[1]Hugst!$R$5:$W$9,MATCH(ROUNDUP((U$1)/10,0)*10,[1]Hugst!$R$4:$W$4,0))))</f>
        <v>0</v>
      </c>
      <c r="V94" s="169">
        <f>IF($C94-V$1&lt;År1,0,U93*(1-VLOOKUP($A94,[1]Hugst!$R$5:$W$9,MATCH(ROUNDUP((V$1)/10,0)*10,[1]Hugst!$R$4:$W$4,0))))</f>
        <v>0</v>
      </c>
      <c r="W94" s="169">
        <f>IF($C94-W$1&lt;År1,0,V93*(1-VLOOKUP($A94,[1]Hugst!$R$5:$W$9,MATCH(ROUNDUP((W$1)/10,0)*10,[1]Hugst!$R$4:$W$4,0))))</f>
        <v>0</v>
      </c>
      <c r="X94" s="169">
        <f>IF($C94-X$1&lt;År1,0,W93*(1-VLOOKUP($A94,[1]Hugst!$R$5:$W$9,MATCH(ROUNDUP((X$1)/10,0)*10,[1]Hugst!$R$4:$W$4,0))))</f>
        <v>0</v>
      </c>
      <c r="Y94" s="169">
        <f>IF($C94-Y$1&lt;År1,0,X93*(1-VLOOKUP($A94,[1]Hugst!$R$5:$W$9,MATCH(ROUNDUP((Y$1)/10,0)*10,[1]Hugst!$R$4:$W$4,0))))</f>
        <v>0</v>
      </c>
      <c r="Z94" s="169">
        <f>IF($C94-Z$1&lt;År1,0,Y93*(1-VLOOKUP($A94,[1]Hugst!$R$5:$W$9,MATCH(ROUNDUP((Z$1)/10,0)*10,[1]Hugst!$R$4:$W$4,0))))</f>
        <v>0</v>
      </c>
      <c r="AA94" s="169">
        <f>IF($C94-AA$1&lt;År1,0,Z93*(1-VLOOKUP($A94,[1]Hugst!$R$5:$W$9,MATCH(ROUNDUP((AA$1)/10,0)*10,[1]Hugst!$R$4:$W$4,0))))</f>
        <v>0</v>
      </c>
      <c r="AB94" s="169">
        <f>IF($C94-AB$1&lt;År1,0,AA93*(1-VLOOKUP($A94,[1]Hugst!$R$5:$W$9,MATCH(ROUNDUP((AB$1)/10,0)*10,[1]Hugst!$R$4:$W$4,0))))</f>
        <v>0</v>
      </c>
      <c r="AC94" s="169">
        <f>IF($C94-AC$1&lt;År1,0,AB93*(1-VLOOKUP($A94,[1]Hugst!$R$5:$W$9,MATCH(ROUNDUP((AC$1)/10,0)*10,[1]Hugst!$R$4:$W$4,0))))</f>
        <v>0</v>
      </c>
      <c r="AD94" s="169">
        <f>IF($C94-AD$1&lt;År1,0,AC93*(1-VLOOKUP($A94,[1]Hugst!$R$5:$W$9,MATCH(ROUNDUP((AD$1)/10,0)*10,[1]Hugst!$R$4:$W$4,0))))</f>
        <v>0</v>
      </c>
      <c r="AE94" s="169">
        <f>IF($C94-AE$1&lt;År1,0,AD93*(1-VLOOKUP($A94,[1]Hugst!$R$5:$W$9,MATCH(ROUNDUP((AE$1)/10,0)*10,[1]Hugst!$R$4:$W$4,0))))</f>
        <v>0</v>
      </c>
      <c r="AF94" s="169">
        <f>IF($C94-AF$1&lt;År1,0,AE93*(1-VLOOKUP($A94,[1]Hugst!$R$5:$W$9,MATCH(ROUNDUP((AF$1)/10,0)*10,[1]Hugst!$R$4:$W$4,0))))</f>
        <v>0</v>
      </c>
      <c r="AG94" s="169">
        <f>IF($C94-AG$1&lt;År1,0,AF93*(1-VLOOKUP($A94,[1]Hugst!$R$5:$W$9,MATCH(ROUNDUP((AG$1)/10,0)*10,[1]Hugst!$R$4:$W$4,0))))</f>
        <v>0</v>
      </c>
      <c r="AH94" s="169">
        <f>IF($C94-AH$1&lt;År1,0,AG93*(1-VLOOKUP($A94,[1]Hugst!$R$5:$W$9,MATCH(ROUNDUP((AH$1)/10,0)*10,[1]Hugst!$R$4:$W$4,0))))</f>
        <v>0</v>
      </c>
      <c r="AI94" s="169">
        <f>IF($C94-AI$1&lt;År1,0,AH93*(1-VLOOKUP($A94,[1]Hugst!$R$5:$W$9,MATCH(ROUNDUP((AI$1)/10,0)*10,[1]Hugst!$R$4:$W$4,0))))</f>
        <v>0</v>
      </c>
      <c r="AJ94" s="169">
        <f>IF($C94-AJ$1&lt;År1,0,AI93*(1-VLOOKUP($A94,[1]Hugst!$R$5:$W$9,MATCH(ROUNDUP((AJ$1)/10,0)*10,[1]Hugst!$R$4:$W$4,0))))</f>
        <v>0</v>
      </c>
      <c r="AK94" s="169"/>
      <c r="AL94" s="169">
        <f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>IF($C97-G$1&lt;År1,0,F96*(1-VLOOKUP($A97,[1]Hugst!$R$5:$W$9,MATCH(ROUNDUP((G$1)/10,0)*10,[1]Hugst!$R$4:$W$4,0))))</f>
        <v>0</v>
      </c>
      <c r="H97" s="169">
        <f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>IF($C98-G$1&lt;År1,0,F97*(1-VLOOKUP($A98,[1]Hugst!$R$5:$W$9,MATCH(ROUNDUP((G$1)/10,0)*10,[1]Hugst!$R$4:$W$4,0))))</f>
        <v>0</v>
      </c>
      <c r="H98" s="169">
        <f>IF($C98-H$1&lt;År1,0,G97*(1-VLOOKUP($A98,[1]Hugst!$R$5:$W$9,MATCH(ROUNDUP((H$1)/10,0)*10,[1]Hugst!$R$4:$W$4,0))))</f>
        <v>0</v>
      </c>
      <c r="I98" s="169">
        <f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>IF($C99-G$1&lt;År1,0,F98*(1-VLOOKUP($A99,[1]Hugst!$R$5:$W$9,MATCH(ROUNDUP((G$1)/10,0)*10,[1]Hugst!$R$4:$W$4,0))))</f>
        <v>0</v>
      </c>
      <c r="H99" s="169">
        <f>IF($C99-H$1&lt;År1,0,G98*(1-VLOOKUP($A99,[1]Hugst!$R$5:$W$9,MATCH(ROUNDUP((H$1)/10,0)*10,[1]Hugst!$R$4:$W$4,0))))</f>
        <v>0</v>
      </c>
      <c r="I99" s="169">
        <f>IF($C99-I$1&lt;År1,0,H98*(1-VLOOKUP($A99,[1]Hugst!$R$5:$W$9,MATCH(ROUNDUP((I$1)/10,0)*10,[1]Hugst!$R$4:$W$4,0))))</f>
        <v>0</v>
      </c>
      <c r="J99" s="169">
        <f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>IF($C100-G$1&lt;År1,0,F99*(1-VLOOKUP($A100,[1]Hugst!$R$5:$W$9,MATCH(ROUNDUP((G$1)/10,0)*10,[1]Hugst!$R$4:$W$4,0))))</f>
        <v>0</v>
      </c>
      <c r="H100" s="169">
        <f>IF($C100-H$1&lt;År1,0,G99*(1-VLOOKUP($A100,[1]Hugst!$R$5:$W$9,MATCH(ROUNDUP((H$1)/10,0)*10,[1]Hugst!$R$4:$W$4,0))))</f>
        <v>0</v>
      </c>
      <c r="I100" s="169">
        <f>IF($C100-I$1&lt;År1,0,H99*(1-VLOOKUP($A100,[1]Hugst!$R$5:$W$9,MATCH(ROUNDUP((I$1)/10,0)*10,[1]Hugst!$R$4:$W$4,0))))</f>
        <v>0</v>
      </c>
      <c r="J100" s="169">
        <f>IF($C100-J$1&lt;År1,0,I99*(1-VLOOKUP($A100,[1]Hugst!$R$5:$W$9,MATCH(ROUNDUP((J$1)/10,0)*10,[1]Hugst!$R$4:$W$4,0))))</f>
        <v>0</v>
      </c>
      <c r="K100" s="169">
        <f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>IF($C101-G$1&lt;År1,0,F100*(1-VLOOKUP($A101,[1]Hugst!$R$5:$W$9,MATCH(ROUNDUP((G$1)/10,0)*10,[1]Hugst!$R$4:$W$4,0))))</f>
        <v>0</v>
      </c>
      <c r="H101" s="169">
        <f>IF($C101-H$1&lt;År1,0,G100*(1-VLOOKUP($A101,[1]Hugst!$R$5:$W$9,MATCH(ROUNDUP((H$1)/10,0)*10,[1]Hugst!$R$4:$W$4,0))))</f>
        <v>0</v>
      </c>
      <c r="I101" s="169">
        <f>IF($C101-I$1&lt;År1,0,H100*(1-VLOOKUP($A101,[1]Hugst!$R$5:$W$9,MATCH(ROUNDUP((I$1)/10,0)*10,[1]Hugst!$R$4:$W$4,0))))</f>
        <v>0</v>
      </c>
      <c r="J101" s="169">
        <f>IF($C101-J$1&lt;År1,0,I100*(1-VLOOKUP($A101,[1]Hugst!$R$5:$W$9,MATCH(ROUNDUP((J$1)/10,0)*10,[1]Hugst!$R$4:$W$4,0))))</f>
        <v>0</v>
      </c>
      <c r="K101" s="169">
        <f>IF($C101-K$1&lt;År1,0,J100*(1-VLOOKUP($A101,[1]Hugst!$R$5:$W$9,MATCH(ROUNDUP((K$1)/10,0)*10,[1]Hugst!$R$4:$W$4,0))))</f>
        <v>0</v>
      </c>
      <c r="L101" s="169">
        <f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>IF($C102-G$1&lt;År1,0,F101*(1-VLOOKUP($A102,[1]Hugst!$R$5:$W$9,MATCH(ROUNDUP((G$1)/10,0)*10,[1]Hugst!$R$4:$W$4,0))))</f>
        <v>0</v>
      </c>
      <c r="H102" s="169">
        <f>IF($C102-H$1&lt;År1,0,G101*(1-VLOOKUP($A102,[1]Hugst!$R$5:$W$9,MATCH(ROUNDUP((H$1)/10,0)*10,[1]Hugst!$R$4:$W$4,0))))</f>
        <v>0</v>
      </c>
      <c r="I102" s="169">
        <f>IF($C102-I$1&lt;År1,0,H101*(1-VLOOKUP($A102,[1]Hugst!$R$5:$W$9,MATCH(ROUNDUP((I$1)/10,0)*10,[1]Hugst!$R$4:$W$4,0))))</f>
        <v>0</v>
      </c>
      <c r="J102" s="169">
        <f>IF($C102-J$1&lt;År1,0,I101*(1-VLOOKUP($A102,[1]Hugst!$R$5:$W$9,MATCH(ROUNDUP((J$1)/10,0)*10,[1]Hugst!$R$4:$W$4,0))))</f>
        <v>0</v>
      </c>
      <c r="K102" s="169">
        <f>IF($C102-K$1&lt;År1,0,J101*(1-VLOOKUP($A102,[1]Hugst!$R$5:$W$9,MATCH(ROUNDUP((K$1)/10,0)*10,[1]Hugst!$R$4:$W$4,0))))</f>
        <v>0</v>
      </c>
      <c r="L102" s="169">
        <f>IF($C102-L$1&lt;År1,0,K101*(1-VLOOKUP($A102,[1]Hugst!$R$5:$W$9,MATCH(ROUNDUP((L$1)/10,0)*10,[1]Hugst!$R$4:$W$4,0))))</f>
        <v>0</v>
      </c>
      <c r="M102" s="169">
        <f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>IF($C103-G$1&lt;År1,0,F102*(1-VLOOKUP($A103,[1]Hugst!$R$5:$W$9,MATCH(ROUNDUP((G$1)/10,0)*10,[1]Hugst!$R$4:$W$4,0))))</f>
        <v>0</v>
      </c>
      <c r="H103" s="169">
        <f>IF($C103-H$1&lt;År1,0,G102*(1-VLOOKUP($A103,[1]Hugst!$R$5:$W$9,MATCH(ROUNDUP((H$1)/10,0)*10,[1]Hugst!$R$4:$W$4,0))))</f>
        <v>0</v>
      </c>
      <c r="I103" s="169">
        <f>IF($C103-I$1&lt;År1,0,H102*(1-VLOOKUP($A103,[1]Hugst!$R$5:$W$9,MATCH(ROUNDUP((I$1)/10,0)*10,[1]Hugst!$R$4:$W$4,0))))</f>
        <v>0</v>
      </c>
      <c r="J103" s="169">
        <f>IF($C103-J$1&lt;År1,0,I102*(1-VLOOKUP($A103,[1]Hugst!$R$5:$W$9,MATCH(ROUNDUP((J$1)/10,0)*10,[1]Hugst!$R$4:$W$4,0))))</f>
        <v>0</v>
      </c>
      <c r="K103" s="169">
        <f>IF($C103-K$1&lt;År1,0,J102*(1-VLOOKUP($A103,[1]Hugst!$R$5:$W$9,MATCH(ROUNDUP((K$1)/10,0)*10,[1]Hugst!$R$4:$W$4,0))))</f>
        <v>0</v>
      </c>
      <c r="L103" s="169">
        <f>IF($C103-L$1&lt;År1,0,K102*(1-VLOOKUP($A103,[1]Hugst!$R$5:$W$9,MATCH(ROUNDUP((L$1)/10,0)*10,[1]Hugst!$R$4:$W$4,0))))</f>
        <v>0</v>
      </c>
      <c r="M103" s="169">
        <f>IF($C103-M$1&lt;År1,0,L102*(1-VLOOKUP($A103,[1]Hugst!$R$5:$W$9,MATCH(ROUNDUP((M$1)/10,0)*10,[1]Hugst!$R$4:$W$4,0))))</f>
        <v>0</v>
      </c>
      <c r="N103" s="169">
        <f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>IF($C104-G$1&lt;År1,0,F103*(1-VLOOKUP($A104,[1]Hugst!$R$5:$W$9,MATCH(ROUNDUP((G$1)/10,0)*10,[1]Hugst!$R$4:$W$4,0))))</f>
        <v>0</v>
      </c>
      <c r="H104" s="169">
        <f>IF($C104-H$1&lt;År1,0,G103*(1-VLOOKUP($A104,[1]Hugst!$R$5:$W$9,MATCH(ROUNDUP((H$1)/10,0)*10,[1]Hugst!$R$4:$W$4,0))))</f>
        <v>0</v>
      </c>
      <c r="I104" s="169">
        <f>IF($C104-I$1&lt;År1,0,H103*(1-VLOOKUP($A104,[1]Hugst!$R$5:$W$9,MATCH(ROUNDUP((I$1)/10,0)*10,[1]Hugst!$R$4:$W$4,0))))</f>
        <v>0</v>
      </c>
      <c r="J104" s="169">
        <f>IF($C104-J$1&lt;År1,0,I103*(1-VLOOKUP($A104,[1]Hugst!$R$5:$W$9,MATCH(ROUNDUP((J$1)/10,0)*10,[1]Hugst!$R$4:$W$4,0))))</f>
        <v>0</v>
      </c>
      <c r="K104" s="169">
        <f>IF($C104-K$1&lt;År1,0,J103*(1-VLOOKUP($A104,[1]Hugst!$R$5:$W$9,MATCH(ROUNDUP((K$1)/10,0)*10,[1]Hugst!$R$4:$W$4,0))))</f>
        <v>0</v>
      </c>
      <c r="L104" s="169">
        <f>IF($C104-L$1&lt;År1,0,K103*(1-VLOOKUP($A104,[1]Hugst!$R$5:$W$9,MATCH(ROUNDUP((L$1)/10,0)*10,[1]Hugst!$R$4:$W$4,0))))</f>
        <v>0</v>
      </c>
      <c r="M104" s="169">
        <f>IF($C104-M$1&lt;År1,0,L103*(1-VLOOKUP($A104,[1]Hugst!$R$5:$W$9,MATCH(ROUNDUP((M$1)/10,0)*10,[1]Hugst!$R$4:$W$4,0))))</f>
        <v>0</v>
      </c>
      <c r="N104" s="169">
        <f>IF($C104-N$1&lt;År1,0,M103*(1-VLOOKUP($A104,[1]Hugst!$R$5:$W$9,MATCH(ROUNDUP((N$1)/10,0)*10,[1]Hugst!$R$4:$W$4,0))))</f>
        <v>0</v>
      </c>
      <c r="O104" s="169">
        <f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si="2"/>
        <v>0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>IF($C105-G$1&lt;År1,0,F104*(1-VLOOKUP($A105,[1]Hugst!$R$5:$W$9,MATCH(ROUNDUP((G$1)/10,0)*10,[1]Hugst!$R$4:$W$4,0))))</f>
        <v>0</v>
      </c>
      <c r="H105" s="169">
        <f>IF($C105-H$1&lt;År1,0,G104*(1-VLOOKUP($A105,[1]Hugst!$R$5:$W$9,MATCH(ROUNDUP((H$1)/10,0)*10,[1]Hugst!$R$4:$W$4,0))))</f>
        <v>0</v>
      </c>
      <c r="I105" s="169">
        <f>IF($C105-I$1&lt;År1,0,H104*(1-VLOOKUP($A105,[1]Hugst!$R$5:$W$9,MATCH(ROUNDUP((I$1)/10,0)*10,[1]Hugst!$R$4:$W$4,0))))</f>
        <v>0</v>
      </c>
      <c r="J105" s="169">
        <f>IF($C105-J$1&lt;År1,0,I104*(1-VLOOKUP($A105,[1]Hugst!$R$5:$W$9,MATCH(ROUNDUP((J$1)/10,0)*10,[1]Hugst!$R$4:$W$4,0))))</f>
        <v>0</v>
      </c>
      <c r="K105" s="169">
        <f>IF($C105-K$1&lt;År1,0,J104*(1-VLOOKUP($A105,[1]Hugst!$R$5:$W$9,MATCH(ROUNDUP((K$1)/10,0)*10,[1]Hugst!$R$4:$W$4,0))))</f>
        <v>0</v>
      </c>
      <c r="L105" s="169">
        <f>IF($C105-L$1&lt;År1,0,K104*(1-VLOOKUP($A105,[1]Hugst!$R$5:$W$9,MATCH(ROUNDUP((L$1)/10,0)*10,[1]Hugst!$R$4:$W$4,0))))</f>
        <v>0</v>
      </c>
      <c r="M105" s="169">
        <f>IF($C105-M$1&lt;År1,0,L104*(1-VLOOKUP($A105,[1]Hugst!$R$5:$W$9,MATCH(ROUNDUP((M$1)/10,0)*10,[1]Hugst!$R$4:$W$4,0))))</f>
        <v>0</v>
      </c>
      <c r="N105" s="169">
        <f>IF($C105-N$1&lt;År1,0,M104*(1-VLOOKUP($A105,[1]Hugst!$R$5:$W$9,MATCH(ROUNDUP((N$1)/10,0)*10,[1]Hugst!$R$4:$W$4,0))))</f>
        <v>0</v>
      </c>
      <c r="O105" s="169">
        <f>IF($C105-O$1&lt;År1,0,N104*(1-VLOOKUP($A105,[1]Hugst!$R$5:$W$9,MATCH(ROUNDUP((O$1)/10,0)*10,[1]Hugst!$R$4:$W$4,0))))</f>
        <v>0</v>
      </c>
      <c r="P105" s="169">
        <f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si="2"/>
        <v>0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>IF($C106-G$1&lt;År1,0,F105*(1-VLOOKUP($A106,[1]Hugst!$R$5:$W$9,MATCH(ROUNDUP((G$1)/10,0)*10,[1]Hugst!$R$4:$W$4,0))))</f>
        <v>0</v>
      </c>
      <c r="H106" s="169">
        <f>IF($C106-H$1&lt;År1,0,G105*(1-VLOOKUP($A106,[1]Hugst!$R$5:$W$9,MATCH(ROUNDUP((H$1)/10,0)*10,[1]Hugst!$R$4:$W$4,0))))</f>
        <v>0</v>
      </c>
      <c r="I106" s="169">
        <f>IF($C106-I$1&lt;År1,0,H105*(1-VLOOKUP($A106,[1]Hugst!$R$5:$W$9,MATCH(ROUNDUP((I$1)/10,0)*10,[1]Hugst!$R$4:$W$4,0))))</f>
        <v>0</v>
      </c>
      <c r="J106" s="169">
        <f>IF($C106-J$1&lt;År1,0,I105*(1-VLOOKUP($A106,[1]Hugst!$R$5:$W$9,MATCH(ROUNDUP((J$1)/10,0)*10,[1]Hugst!$R$4:$W$4,0))))</f>
        <v>0</v>
      </c>
      <c r="K106" s="169">
        <f>IF($C106-K$1&lt;År1,0,J105*(1-VLOOKUP($A106,[1]Hugst!$R$5:$W$9,MATCH(ROUNDUP((K$1)/10,0)*10,[1]Hugst!$R$4:$W$4,0))))</f>
        <v>0</v>
      </c>
      <c r="L106" s="169">
        <f>IF($C106-L$1&lt;År1,0,K105*(1-VLOOKUP($A106,[1]Hugst!$R$5:$W$9,MATCH(ROUNDUP((L$1)/10,0)*10,[1]Hugst!$R$4:$W$4,0))))</f>
        <v>0</v>
      </c>
      <c r="M106" s="169">
        <f>IF($C106-M$1&lt;År1,0,L105*(1-VLOOKUP($A106,[1]Hugst!$R$5:$W$9,MATCH(ROUNDUP((M$1)/10,0)*10,[1]Hugst!$R$4:$W$4,0))))</f>
        <v>0</v>
      </c>
      <c r="N106" s="169">
        <f>IF($C106-N$1&lt;År1,0,M105*(1-VLOOKUP($A106,[1]Hugst!$R$5:$W$9,MATCH(ROUNDUP((N$1)/10,0)*10,[1]Hugst!$R$4:$W$4,0))))</f>
        <v>0</v>
      </c>
      <c r="O106" s="169">
        <f>IF($C106-O$1&lt;År1,0,N105*(1-VLOOKUP($A106,[1]Hugst!$R$5:$W$9,MATCH(ROUNDUP((O$1)/10,0)*10,[1]Hugst!$R$4:$W$4,0))))</f>
        <v>0</v>
      </c>
      <c r="P106" s="169">
        <f>IF($C106-P$1&lt;År1,0,O105*(1-VLOOKUP($A106,[1]Hugst!$R$5:$W$9,MATCH(ROUNDUP((P$1)/10,0)*10,[1]Hugst!$R$4:$W$4,0))))</f>
        <v>0</v>
      </c>
      <c r="Q106" s="169">
        <f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si="2"/>
        <v>0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>IF($C107-G$1&lt;År1,0,F106*(1-VLOOKUP($A107,[1]Hugst!$R$5:$W$9,MATCH(ROUNDUP((G$1)/10,0)*10,[1]Hugst!$R$4:$W$4,0))))</f>
        <v>0</v>
      </c>
      <c r="H107" s="169">
        <f>IF($C107-H$1&lt;År1,0,G106*(1-VLOOKUP($A107,[1]Hugst!$R$5:$W$9,MATCH(ROUNDUP((H$1)/10,0)*10,[1]Hugst!$R$4:$W$4,0))))</f>
        <v>0</v>
      </c>
      <c r="I107" s="169">
        <f>IF($C107-I$1&lt;År1,0,H106*(1-VLOOKUP($A107,[1]Hugst!$R$5:$W$9,MATCH(ROUNDUP((I$1)/10,0)*10,[1]Hugst!$R$4:$W$4,0))))</f>
        <v>0</v>
      </c>
      <c r="J107" s="169">
        <f>IF($C107-J$1&lt;År1,0,I106*(1-VLOOKUP($A107,[1]Hugst!$R$5:$W$9,MATCH(ROUNDUP((J$1)/10,0)*10,[1]Hugst!$R$4:$W$4,0))))</f>
        <v>0</v>
      </c>
      <c r="K107" s="169">
        <f>IF($C107-K$1&lt;År1,0,J106*(1-VLOOKUP($A107,[1]Hugst!$R$5:$W$9,MATCH(ROUNDUP((K$1)/10,0)*10,[1]Hugst!$R$4:$W$4,0))))</f>
        <v>0</v>
      </c>
      <c r="L107" s="169">
        <f>IF($C107-L$1&lt;År1,0,K106*(1-VLOOKUP($A107,[1]Hugst!$R$5:$W$9,MATCH(ROUNDUP((L$1)/10,0)*10,[1]Hugst!$R$4:$W$4,0))))</f>
        <v>0</v>
      </c>
      <c r="M107" s="169">
        <f>IF($C107-M$1&lt;År1,0,L106*(1-VLOOKUP($A107,[1]Hugst!$R$5:$W$9,MATCH(ROUNDUP((M$1)/10,0)*10,[1]Hugst!$R$4:$W$4,0))))</f>
        <v>0</v>
      </c>
      <c r="N107" s="169">
        <f>IF($C107-N$1&lt;År1,0,M106*(1-VLOOKUP($A107,[1]Hugst!$R$5:$W$9,MATCH(ROUNDUP((N$1)/10,0)*10,[1]Hugst!$R$4:$W$4,0))))</f>
        <v>0</v>
      </c>
      <c r="O107" s="169">
        <f>IF($C107-O$1&lt;År1,0,N106*(1-VLOOKUP($A107,[1]Hugst!$R$5:$W$9,MATCH(ROUNDUP((O$1)/10,0)*10,[1]Hugst!$R$4:$W$4,0))))</f>
        <v>0</v>
      </c>
      <c r="P107" s="169">
        <f>IF($C107-P$1&lt;År1,0,O106*(1-VLOOKUP($A107,[1]Hugst!$R$5:$W$9,MATCH(ROUNDUP((P$1)/10,0)*10,[1]Hugst!$R$4:$W$4,0))))</f>
        <v>0</v>
      </c>
      <c r="Q107" s="169">
        <f>IF($C107-Q$1&lt;År1,0,P106*(1-VLOOKUP($A107,[1]Hugst!$R$5:$W$9,MATCH(ROUNDUP((Q$1)/10,0)*10,[1]Hugst!$R$4:$W$4,0))))</f>
        <v>0</v>
      </c>
      <c r="R107" s="169">
        <f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si="2"/>
        <v>0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>IF($C108-G$1&lt;År1,0,F107*(1-VLOOKUP($A108,[1]Hugst!$R$5:$W$9,MATCH(ROUNDUP((G$1)/10,0)*10,[1]Hugst!$R$4:$W$4,0))))</f>
        <v>0</v>
      </c>
      <c r="H108" s="169">
        <f>IF($C108-H$1&lt;År1,0,G107*(1-VLOOKUP($A108,[1]Hugst!$R$5:$W$9,MATCH(ROUNDUP((H$1)/10,0)*10,[1]Hugst!$R$4:$W$4,0))))</f>
        <v>0</v>
      </c>
      <c r="I108" s="169">
        <f>IF($C108-I$1&lt;År1,0,H107*(1-VLOOKUP($A108,[1]Hugst!$R$5:$W$9,MATCH(ROUNDUP((I$1)/10,0)*10,[1]Hugst!$R$4:$W$4,0))))</f>
        <v>0</v>
      </c>
      <c r="J108" s="169">
        <f>IF($C108-J$1&lt;År1,0,I107*(1-VLOOKUP($A108,[1]Hugst!$R$5:$W$9,MATCH(ROUNDUP((J$1)/10,0)*10,[1]Hugst!$R$4:$W$4,0))))</f>
        <v>0</v>
      </c>
      <c r="K108" s="169">
        <f>IF($C108-K$1&lt;År1,0,J107*(1-VLOOKUP($A108,[1]Hugst!$R$5:$W$9,MATCH(ROUNDUP((K$1)/10,0)*10,[1]Hugst!$R$4:$W$4,0))))</f>
        <v>0</v>
      </c>
      <c r="L108" s="169">
        <f>IF($C108-L$1&lt;År1,0,K107*(1-VLOOKUP($A108,[1]Hugst!$R$5:$W$9,MATCH(ROUNDUP((L$1)/10,0)*10,[1]Hugst!$R$4:$W$4,0))))</f>
        <v>0</v>
      </c>
      <c r="M108" s="169">
        <f>IF($C108-M$1&lt;År1,0,L107*(1-VLOOKUP($A108,[1]Hugst!$R$5:$W$9,MATCH(ROUNDUP((M$1)/10,0)*10,[1]Hugst!$R$4:$W$4,0))))</f>
        <v>0</v>
      </c>
      <c r="N108" s="169">
        <f>IF($C108-N$1&lt;År1,0,M107*(1-VLOOKUP($A108,[1]Hugst!$R$5:$W$9,MATCH(ROUNDUP((N$1)/10,0)*10,[1]Hugst!$R$4:$W$4,0))))</f>
        <v>0</v>
      </c>
      <c r="O108" s="169">
        <f>IF($C108-O$1&lt;År1,0,N107*(1-VLOOKUP($A108,[1]Hugst!$R$5:$W$9,MATCH(ROUNDUP((O$1)/10,0)*10,[1]Hugst!$R$4:$W$4,0))))</f>
        <v>0</v>
      </c>
      <c r="P108" s="169">
        <f>IF($C108-P$1&lt;År1,0,O107*(1-VLOOKUP($A108,[1]Hugst!$R$5:$W$9,MATCH(ROUNDUP((P$1)/10,0)*10,[1]Hugst!$R$4:$W$4,0))))</f>
        <v>0</v>
      </c>
      <c r="Q108" s="169">
        <f>IF($C108-Q$1&lt;År1,0,P107*(1-VLOOKUP($A108,[1]Hugst!$R$5:$W$9,MATCH(ROUNDUP((Q$1)/10,0)*10,[1]Hugst!$R$4:$W$4,0))))</f>
        <v>0</v>
      </c>
      <c r="R108" s="169">
        <f>IF($C108-R$1&lt;År1,0,Q107*(1-VLOOKUP($A108,[1]Hugst!$R$5:$W$9,MATCH(ROUNDUP((R$1)/10,0)*10,[1]Hugst!$R$4:$W$4,0))))</f>
        <v>0</v>
      </c>
      <c r="S108" s="169">
        <f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si="2"/>
        <v>0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>IF($C109-G$1&lt;År1,0,F108*(1-VLOOKUP($A109,[1]Hugst!$R$5:$W$9,MATCH(ROUNDUP((G$1)/10,0)*10,[1]Hugst!$R$4:$W$4,0))))</f>
        <v>0</v>
      </c>
      <c r="H109" s="169">
        <f>IF($C109-H$1&lt;År1,0,G108*(1-VLOOKUP($A109,[1]Hugst!$R$5:$W$9,MATCH(ROUNDUP((H$1)/10,0)*10,[1]Hugst!$R$4:$W$4,0))))</f>
        <v>0</v>
      </c>
      <c r="I109" s="169">
        <f>IF($C109-I$1&lt;År1,0,H108*(1-VLOOKUP($A109,[1]Hugst!$R$5:$W$9,MATCH(ROUNDUP((I$1)/10,0)*10,[1]Hugst!$R$4:$W$4,0))))</f>
        <v>0</v>
      </c>
      <c r="J109" s="169">
        <f>IF($C109-J$1&lt;År1,0,I108*(1-VLOOKUP($A109,[1]Hugst!$R$5:$W$9,MATCH(ROUNDUP((J$1)/10,0)*10,[1]Hugst!$R$4:$W$4,0))))</f>
        <v>0</v>
      </c>
      <c r="K109" s="169">
        <f>IF($C109-K$1&lt;År1,0,J108*(1-VLOOKUP($A109,[1]Hugst!$R$5:$W$9,MATCH(ROUNDUP((K$1)/10,0)*10,[1]Hugst!$R$4:$W$4,0))))</f>
        <v>0</v>
      </c>
      <c r="L109" s="169">
        <f>IF($C109-L$1&lt;År1,0,K108*(1-VLOOKUP($A109,[1]Hugst!$R$5:$W$9,MATCH(ROUNDUP((L$1)/10,0)*10,[1]Hugst!$R$4:$W$4,0))))</f>
        <v>0</v>
      </c>
      <c r="M109" s="169">
        <f>IF($C109-M$1&lt;År1,0,L108*(1-VLOOKUP($A109,[1]Hugst!$R$5:$W$9,MATCH(ROUNDUP((M$1)/10,0)*10,[1]Hugst!$R$4:$W$4,0))))</f>
        <v>0</v>
      </c>
      <c r="N109" s="169">
        <f>IF($C109-N$1&lt;År1,0,M108*(1-VLOOKUP($A109,[1]Hugst!$R$5:$W$9,MATCH(ROUNDUP((N$1)/10,0)*10,[1]Hugst!$R$4:$W$4,0))))</f>
        <v>0</v>
      </c>
      <c r="O109" s="169">
        <f>IF($C109-O$1&lt;År1,0,N108*(1-VLOOKUP($A109,[1]Hugst!$R$5:$W$9,MATCH(ROUNDUP((O$1)/10,0)*10,[1]Hugst!$R$4:$W$4,0))))</f>
        <v>0</v>
      </c>
      <c r="P109" s="169">
        <f>IF($C109-P$1&lt;År1,0,O108*(1-VLOOKUP($A109,[1]Hugst!$R$5:$W$9,MATCH(ROUNDUP((P$1)/10,0)*10,[1]Hugst!$R$4:$W$4,0))))</f>
        <v>0</v>
      </c>
      <c r="Q109" s="169">
        <f>IF($C109-Q$1&lt;År1,0,P108*(1-VLOOKUP($A109,[1]Hugst!$R$5:$W$9,MATCH(ROUNDUP((Q$1)/10,0)*10,[1]Hugst!$R$4:$W$4,0))))</f>
        <v>0</v>
      </c>
      <c r="R109" s="169">
        <f>IF($C109-R$1&lt;År1,0,Q108*(1-VLOOKUP($A109,[1]Hugst!$R$5:$W$9,MATCH(ROUNDUP((R$1)/10,0)*10,[1]Hugst!$R$4:$W$4,0))))</f>
        <v>0</v>
      </c>
      <c r="S109" s="169">
        <f>IF($C109-S$1&lt;År1,0,R108*(1-VLOOKUP($A109,[1]Hugst!$R$5:$W$9,MATCH(ROUNDUP((S$1)/10,0)*10,[1]Hugst!$R$4:$W$4,0))))</f>
        <v>0</v>
      </c>
      <c r="T109" s="169">
        <f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si="2"/>
        <v>0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>IF($C110-G$1&lt;År1,0,F109*(1-VLOOKUP($A110,[1]Hugst!$R$5:$W$9,MATCH(ROUNDUP((G$1)/10,0)*10,[1]Hugst!$R$4:$W$4,0))))</f>
        <v>0</v>
      </c>
      <c r="H110" s="169">
        <f>IF($C110-H$1&lt;År1,0,G109*(1-VLOOKUP($A110,[1]Hugst!$R$5:$W$9,MATCH(ROUNDUP((H$1)/10,0)*10,[1]Hugst!$R$4:$W$4,0))))</f>
        <v>0</v>
      </c>
      <c r="I110" s="169">
        <f>IF($C110-I$1&lt;År1,0,H109*(1-VLOOKUP($A110,[1]Hugst!$R$5:$W$9,MATCH(ROUNDUP((I$1)/10,0)*10,[1]Hugst!$R$4:$W$4,0))))</f>
        <v>0</v>
      </c>
      <c r="J110" s="169">
        <f>IF($C110-J$1&lt;År1,0,I109*(1-VLOOKUP($A110,[1]Hugst!$R$5:$W$9,MATCH(ROUNDUP((J$1)/10,0)*10,[1]Hugst!$R$4:$W$4,0))))</f>
        <v>0</v>
      </c>
      <c r="K110" s="169">
        <f>IF($C110-K$1&lt;År1,0,J109*(1-VLOOKUP($A110,[1]Hugst!$R$5:$W$9,MATCH(ROUNDUP((K$1)/10,0)*10,[1]Hugst!$R$4:$W$4,0))))</f>
        <v>0</v>
      </c>
      <c r="L110" s="169">
        <f>IF($C110-L$1&lt;År1,0,K109*(1-VLOOKUP($A110,[1]Hugst!$R$5:$W$9,MATCH(ROUNDUP((L$1)/10,0)*10,[1]Hugst!$R$4:$W$4,0))))</f>
        <v>0</v>
      </c>
      <c r="M110" s="169">
        <f>IF($C110-M$1&lt;År1,0,L109*(1-VLOOKUP($A110,[1]Hugst!$R$5:$W$9,MATCH(ROUNDUP((M$1)/10,0)*10,[1]Hugst!$R$4:$W$4,0))))</f>
        <v>0</v>
      </c>
      <c r="N110" s="169">
        <f>IF($C110-N$1&lt;År1,0,M109*(1-VLOOKUP($A110,[1]Hugst!$R$5:$W$9,MATCH(ROUNDUP((N$1)/10,0)*10,[1]Hugst!$R$4:$W$4,0))))</f>
        <v>0</v>
      </c>
      <c r="O110" s="169">
        <f>IF($C110-O$1&lt;År1,0,N109*(1-VLOOKUP($A110,[1]Hugst!$R$5:$W$9,MATCH(ROUNDUP((O$1)/10,0)*10,[1]Hugst!$R$4:$W$4,0))))</f>
        <v>0</v>
      </c>
      <c r="P110" s="169">
        <f>IF($C110-P$1&lt;År1,0,O109*(1-VLOOKUP($A110,[1]Hugst!$R$5:$W$9,MATCH(ROUNDUP((P$1)/10,0)*10,[1]Hugst!$R$4:$W$4,0))))</f>
        <v>0</v>
      </c>
      <c r="Q110" s="169">
        <f>IF($C110-Q$1&lt;År1,0,P109*(1-VLOOKUP($A110,[1]Hugst!$R$5:$W$9,MATCH(ROUNDUP((Q$1)/10,0)*10,[1]Hugst!$R$4:$W$4,0))))</f>
        <v>0</v>
      </c>
      <c r="R110" s="169">
        <f>IF($C110-R$1&lt;År1,0,Q109*(1-VLOOKUP($A110,[1]Hugst!$R$5:$W$9,MATCH(ROUNDUP((R$1)/10,0)*10,[1]Hugst!$R$4:$W$4,0))))</f>
        <v>0</v>
      </c>
      <c r="S110" s="169">
        <f>IF($C110-S$1&lt;År1,0,R109*(1-VLOOKUP($A110,[1]Hugst!$R$5:$W$9,MATCH(ROUNDUP((S$1)/10,0)*10,[1]Hugst!$R$4:$W$4,0))))</f>
        <v>0</v>
      </c>
      <c r="T110" s="169">
        <f>IF($C110-T$1&lt;År1,0,S109*(1-VLOOKUP($A110,[1]Hugst!$R$5:$W$9,MATCH(ROUNDUP((T$1)/10,0)*10,[1]Hugst!$R$4:$W$4,0))))</f>
        <v>0</v>
      </c>
      <c r="U110" s="169">
        <f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si="2"/>
        <v>0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>IF($C111-G$1&lt;År1,0,F110*(1-VLOOKUP($A111,[1]Hugst!$R$5:$W$9,MATCH(ROUNDUP((G$1)/10,0)*10,[1]Hugst!$R$4:$W$4,0))))</f>
        <v>0</v>
      </c>
      <c r="H111" s="169">
        <f>IF($C111-H$1&lt;År1,0,G110*(1-VLOOKUP($A111,[1]Hugst!$R$5:$W$9,MATCH(ROUNDUP((H$1)/10,0)*10,[1]Hugst!$R$4:$W$4,0))))</f>
        <v>0</v>
      </c>
      <c r="I111" s="169">
        <f>IF($C111-I$1&lt;År1,0,H110*(1-VLOOKUP($A111,[1]Hugst!$R$5:$W$9,MATCH(ROUNDUP((I$1)/10,0)*10,[1]Hugst!$R$4:$W$4,0))))</f>
        <v>0</v>
      </c>
      <c r="J111" s="169">
        <f>IF($C111-J$1&lt;År1,0,I110*(1-VLOOKUP($A111,[1]Hugst!$R$5:$W$9,MATCH(ROUNDUP((J$1)/10,0)*10,[1]Hugst!$R$4:$W$4,0))))</f>
        <v>0</v>
      </c>
      <c r="K111" s="169">
        <f>IF($C111-K$1&lt;År1,0,J110*(1-VLOOKUP($A111,[1]Hugst!$R$5:$W$9,MATCH(ROUNDUP((K$1)/10,0)*10,[1]Hugst!$R$4:$W$4,0))))</f>
        <v>0</v>
      </c>
      <c r="L111" s="169">
        <f>IF($C111-L$1&lt;År1,0,K110*(1-VLOOKUP($A111,[1]Hugst!$R$5:$W$9,MATCH(ROUNDUP((L$1)/10,0)*10,[1]Hugst!$R$4:$W$4,0))))</f>
        <v>0</v>
      </c>
      <c r="M111" s="169">
        <f>IF($C111-M$1&lt;År1,0,L110*(1-VLOOKUP($A111,[1]Hugst!$R$5:$W$9,MATCH(ROUNDUP((M$1)/10,0)*10,[1]Hugst!$R$4:$W$4,0))))</f>
        <v>0</v>
      </c>
      <c r="N111" s="169">
        <f>IF($C111-N$1&lt;År1,0,M110*(1-VLOOKUP($A111,[1]Hugst!$R$5:$W$9,MATCH(ROUNDUP((N$1)/10,0)*10,[1]Hugst!$R$4:$W$4,0))))</f>
        <v>0</v>
      </c>
      <c r="O111" s="169">
        <f>IF($C111-O$1&lt;År1,0,N110*(1-VLOOKUP($A111,[1]Hugst!$R$5:$W$9,MATCH(ROUNDUP((O$1)/10,0)*10,[1]Hugst!$R$4:$W$4,0))))</f>
        <v>0</v>
      </c>
      <c r="P111" s="169">
        <f>IF($C111-P$1&lt;År1,0,O110*(1-VLOOKUP($A111,[1]Hugst!$R$5:$W$9,MATCH(ROUNDUP((P$1)/10,0)*10,[1]Hugst!$R$4:$W$4,0))))</f>
        <v>0</v>
      </c>
      <c r="Q111" s="169">
        <f>IF($C111-Q$1&lt;År1,0,P110*(1-VLOOKUP($A111,[1]Hugst!$R$5:$W$9,MATCH(ROUNDUP((Q$1)/10,0)*10,[1]Hugst!$R$4:$W$4,0))))</f>
        <v>0</v>
      </c>
      <c r="R111" s="169">
        <f>IF($C111-R$1&lt;År1,0,Q110*(1-VLOOKUP($A111,[1]Hugst!$R$5:$W$9,MATCH(ROUNDUP((R$1)/10,0)*10,[1]Hugst!$R$4:$W$4,0))))</f>
        <v>0</v>
      </c>
      <c r="S111" s="169">
        <f>IF($C111-S$1&lt;År1,0,R110*(1-VLOOKUP($A111,[1]Hugst!$R$5:$W$9,MATCH(ROUNDUP((S$1)/10,0)*10,[1]Hugst!$R$4:$W$4,0))))</f>
        <v>0</v>
      </c>
      <c r="T111" s="169">
        <f>IF($C111-T$1&lt;År1,0,S110*(1-VLOOKUP($A111,[1]Hugst!$R$5:$W$9,MATCH(ROUNDUP((T$1)/10,0)*10,[1]Hugst!$R$4:$W$4,0))))</f>
        <v>0</v>
      </c>
      <c r="U111" s="169">
        <f>IF($C111-U$1&lt;År1,0,T110*(1-VLOOKUP($A111,[1]Hugst!$R$5:$W$9,MATCH(ROUNDUP((U$1)/10,0)*10,[1]Hugst!$R$4:$W$4,0))))</f>
        <v>0</v>
      </c>
      <c r="V111" s="169">
        <f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si="2"/>
        <v>0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>IF($C112-G$1&lt;År1,0,F111*(1-VLOOKUP($A112,[1]Hugst!$R$5:$W$9,MATCH(ROUNDUP((G$1)/10,0)*10,[1]Hugst!$R$4:$W$4,0))))</f>
        <v>0</v>
      </c>
      <c r="H112" s="169">
        <f>IF($C112-H$1&lt;År1,0,G111*(1-VLOOKUP($A112,[1]Hugst!$R$5:$W$9,MATCH(ROUNDUP((H$1)/10,0)*10,[1]Hugst!$R$4:$W$4,0))))</f>
        <v>0</v>
      </c>
      <c r="I112" s="169">
        <f>IF($C112-I$1&lt;År1,0,H111*(1-VLOOKUP($A112,[1]Hugst!$R$5:$W$9,MATCH(ROUNDUP((I$1)/10,0)*10,[1]Hugst!$R$4:$W$4,0))))</f>
        <v>0</v>
      </c>
      <c r="J112" s="169">
        <f>IF($C112-J$1&lt;År1,0,I111*(1-VLOOKUP($A112,[1]Hugst!$R$5:$W$9,MATCH(ROUNDUP((J$1)/10,0)*10,[1]Hugst!$R$4:$W$4,0))))</f>
        <v>0</v>
      </c>
      <c r="K112" s="169">
        <f>IF($C112-K$1&lt;År1,0,J111*(1-VLOOKUP($A112,[1]Hugst!$R$5:$W$9,MATCH(ROUNDUP((K$1)/10,0)*10,[1]Hugst!$R$4:$W$4,0))))</f>
        <v>0</v>
      </c>
      <c r="L112" s="169">
        <f>IF($C112-L$1&lt;År1,0,K111*(1-VLOOKUP($A112,[1]Hugst!$R$5:$W$9,MATCH(ROUNDUP((L$1)/10,0)*10,[1]Hugst!$R$4:$W$4,0))))</f>
        <v>0</v>
      </c>
      <c r="M112" s="169">
        <f>IF($C112-M$1&lt;År1,0,L111*(1-VLOOKUP($A112,[1]Hugst!$R$5:$W$9,MATCH(ROUNDUP((M$1)/10,0)*10,[1]Hugst!$R$4:$W$4,0))))</f>
        <v>0</v>
      </c>
      <c r="N112" s="169">
        <f>IF($C112-N$1&lt;År1,0,M111*(1-VLOOKUP($A112,[1]Hugst!$R$5:$W$9,MATCH(ROUNDUP((N$1)/10,0)*10,[1]Hugst!$R$4:$W$4,0))))</f>
        <v>0</v>
      </c>
      <c r="O112" s="169">
        <f>IF($C112-O$1&lt;År1,0,N111*(1-VLOOKUP($A112,[1]Hugst!$R$5:$W$9,MATCH(ROUNDUP((O$1)/10,0)*10,[1]Hugst!$R$4:$W$4,0))))</f>
        <v>0</v>
      </c>
      <c r="P112" s="169">
        <f>IF($C112-P$1&lt;År1,0,O111*(1-VLOOKUP($A112,[1]Hugst!$R$5:$W$9,MATCH(ROUNDUP((P$1)/10,0)*10,[1]Hugst!$R$4:$W$4,0))))</f>
        <v>0</v>
      </c>
      <c r="Q112" s="169">
        <f>IF($C112-Q$1&lt;År1,0,P111*(1-VLOOKUP($A112,[1]Hugst!$R$5:$W$9,MATCH(ROUNDUP((Q$1)/10,0)*10,[1]Hugst!$R$4:$W$4,0))))</f>
        <v>0</v>
      </c>
      <c r="R112" s="169">
        <f>IF($C112-R$1&lt;År1,0,Q111*(1-VLOOKUP($A112,[1]Hugst!$R$5:$W$9,MATCH(ROUNDUP((R$1)/10,0)*10,[1]Hugst!$R$4:$W$4,0))))</f>
        <v>0</v>
      </c>
      <c r="S112" s="169">
        <f>IF($C112-S$1&lt;År1,0,R111*(1-VLOOKUP($A112,[1]Hugst!$R$5:$W$9,MATCH(ROUNDUP((S$1)/10,0)*10,[1]Hugst!$R$4:$W$4,0))))</f>
        <v>0</v>
      </c>
      <c r="T112" s="169">
        <f>IF($C112-T$1&lt;År1,0,S111*(1-VLOOKUP($A112,[1]Hugst!$R$5:$W$9,MATCH(ROUNDUP((T$1)/10,0)*10,[1]Hugst!$R$4:$W$4,0))))</f>
        <v>0</v>
      </c>
      <c r="U112" s="169">
        <f>IF($C112-U$1&lt;År1,0,T111*(1-VLOOKUP($A112,[1]Hugst!$R$5:$W$9,MATCH(ROUNDUP((U$1)/10,0)*10,[1]Hugst!$R$4:$W$4,0))))</f>
        <v>0</v>
      </c>
      <c r="V112" s="169">
        <f>IF($C112-V$1&lt;År1,0,U111*(1-VLOOKUP($A112,[1]Hugst!$R$5:$W$9,MATCH(ROUNDUP((V$1)/10,0)*10,[1]Hugst!$R$4:$W$4,0))))</f>
        <v>0</v>
      </c>
      <c r="W112" s="169">
        <f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si="2"/>
        <v>0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>IF($C113-G$1&lt;År1,0,F112*(1-VLOOKUP($A113,[1]Hugst!$R$5:$W$9,MATCH(ROUNDUP((G$1)/10,0)*10,[1]Hugst!$R$4:$W$4,0))))</f>
        <v>0</v>
      </c>
      <c r="H113" s="169">
        <f>IF($C113-H$1&lt;År1,0,G112*(1-VLOOKUP($A113,[1]Hugst!$R$5:$W$9,MATCH(ROUNDUP((H$1)/10,0)*10,[1]Hugst!$R$4:$W$4,0))))</f>
        <v>0</v>
      </c>
      <c r="I113" s="169">
        <f>IF($C113-I$1&lt;År1,0,H112*(1-VLOOKUP($A113,[1]Hugst!$R$5:$W$9,MATCH(ROUNDUP((I$1)/10,0)*10,[1]Hugst!$R$4:$W$4,0))))</f>
        <v>0</v>
      </c>
      <c r="J113" s="169">
        <f>IF($C113-J$1&lt;År1,0,I112*(1-VLOOKUP($A113,[1]Hugst!$R$5:$W$9,MATCH(ROUNDUP((J$1)/10,0)*10,[1]Hugst!$R$4:$W$4,0))))</f>
        <v>0</v>
      </c>
      <c r="K113" s="169">
        <f>IF($C113-K$1&lt;År1,0,J112*(1-VLOOKUP($A113,[1]Hugst!$R$5:$W$9,MATCH(ROUNDUP((K$1)/10,0)*10,[1]Hugst!$R$4:$W$4,0))))</f>
        <v>0</v>
      </c>
      <c r="L113" s="169">
        <f>IF($C113-L$1&lt;År1,0,K112*(1-VLOOKUP($A113,[1]Hugst!$R$5:$W$9,MATCH(ROUNDUP((L$1)/10,0)*10,[1]Hugst!$R$4:$W$4,0))))</f>
        <v>0</v>
      </c>
      <c r="M113" s="169">
        <f>IF($C113-M$1&lt;År1,0,L112*(1-VLOOKUP($A113,[1]Hugst!$R$5:$W$9,MATCH(ROUNDUP((M$1)/10,0)*10,[1]Hugst!$R$4:$W$4,0))))</f>
        <v>0</v>
      </c>
      <c r="N113" s="169">
        <f>IF($C113-N$1&lt;År1,0,M112*(1-VLOOKUP($A113,[1]Hugst!$R$5:$W$9,MATCH(ROUNDUP((N$1)/10,0)*10,[1]Hugst!$R$4:$W$4,0))))</f>
        <v>0</v>
      </c>
      <c r="O113" s="169">
        <f>IF($C113-O$1&lt;År1,0,N112*(1-VLOOKUP($A113,[1]Hugst!$R$5:$W$9,MATCH(ROUNDUP((O$1)/10,0)*10,[1]Hugst!$R$4:$W$4,0))))</f>
        <v>0</v>
      </c>
      <c r="P113" s="169">
        <f>IF($C113-P$1&lt;År1,0,O112*(1-VLOOKUP($A113,[1]Hugst!$R$5:$W$9,MATCH(ROUNDUP((P$1)/10,0)*10,[1]Hugst!$R$4:$W$4,0))))</f>
        <v>0</v>
      </c>
      <c r="Q113" s="169">
        <f>IF($C113-Q$1&lt;År1,0,P112*(1-VLOOKUP($A113,[1]Hugst!$R$5:$W$9,MATCH(ROUNDUP((Q$1)/10,0)*10,[1]Hugst!$R$4:$W$4,0))))</f>
        <v>0</v>
      </c>
      <c r="R113" s="169">
        <f>IF($C113-R$1&lt;År1,0,Q112*(1-VLOOKUP($A113,[1]Hugst!$R$5:$W$9,MATCH(ROUNDUP((R$1)/10,0)*10,[1]Hugst!$R$4:$W$4,0))))</f>
        <v>0</v>
      </c>
      <c r="S113" s="169">
        <f>IF($C113-S$1&lt;År1,0,R112*(1-VLOOKUP($A113,[1]Hugst!$R$5:$W$9,MATCH(ROUNDUP((S$1)/10,0)*10,[1]Hugst!$R$4:$W$4,0))))</f>
        <v>0</v>
      </c>
      <c r="T113" s="169">
        <f>IF($C113-T$1&lt;År1,0,S112*(1-VLOOKUP($A113,[1]Hugst!$R$5:$W$9,MATCH(ROUNDUP((T$1)/10,0)*10,[1]Hugst!$R$4:$W$4,0))))</f>
        <v>0</v>
      </c>
      <c r="U113" s="169">
        <f>IF($C113-U$1&lt;År1,0,T112*(1-VLOOKUP($A113,[1]Hugst!$R$5:$W$9,MATCH(ROUNDUP((U$1)/10,0)*10,[1]Hugst!$R$4:$W$4,0))))</f>
        <v>0</v>
      </c>
      <c r="V113" s="169">
        <f>IF($C113-V$1&lt;År1,0,U112*(1-VLOOKUP($A113,[1]Hugst!$R$5:$W$9,MATCH(ROUNDUP((V$1)/10,0)*10,[1]Hugst!$R$4:$W$4,0))))</f>
        <v>0</v>
      </c>
      <c r="W113" s="169">
        <f>IF($C113-W$1&lt;År1,0,V112*(1-VLOOKUP($A113,[1]Hugst!$R$5:$W$9,MATCH(ROUNDUP((W$1)/10,0)*10,[1]Hugst!$R$4:$W$4,0))))</f>
        <v>0</v>
      </c>
      <c r="X113" s="169">
        <f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si="2"/>
        <v>0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>IF($C114-G$1&lt;År1,0,F113*(1-VLOOKUP($A114,[1]Hugst!$R$5:$W$9,MATCH(ROUNDUP((G$1)/10,0)*10,[1]Hugst!$R$4:$W$4,0))))</f>
        <v>0</v>
      </c>
      <c r="H114" s="169">
        <f>IF($C114-H$1&lt;År1,0,G113*(1-VLOOKUP($A114,[1]Hugst!$R$5:$W$9,MATCH(ROUNDUP((H$1)/10,0)*10,[1]Hugst!$R$4:$W$4,0))))</f>
        <v>0</v>
      </c>
      <c r="I114" s="169">
        <f>IF($C114-I$1&lt;År1,0,H113*(1-VLOOKUP($A114,[1]Hugst!$R$5:$W$9,MATCH(ROUNDUP((I$1)/10,0)*10,[1]Hugst!$R$4:$W$4,0))))</f>
        <v>0</v>
      </c>
      <c r="J114" s="169">
        <f>IF($C114-J$1&lt;År1,0,I113*(1-VLOOKUP($A114,[1]Hugst!$R$5:$W$9,MATCH(ROUNDUP((J$1)/10,0)*10,[1]Hugst!$R$4:$W$4,0))))</f>
        <v>0</v>
      </c>
      <c r="K114" s="169">
        <f>IF($C114-K$1&lt;År1,0,J113*(1-VLOOKUP($A114,[1]Hugst!$R$5:$W$9,MATCH(ROUNDUP((K$1)/10,0)*10,[1]Hugst!$R$4:$W$4,0))))</f>
        <v>0</v>
      </c>
      <c r="L114" s="169">
        <f>IF($C114-L$1&lt;År1,0,K113*(1-VLOOKUP($A114,[1]Hugst!$R$5:$W$9,MATCH(ROUNDUP((L$1)/10,0)*10,[1]Hugst!$R$4:$W$4,0))))</f>
        <v>0</v>
      </c>
      <c r="M114" s="169">
        <f>IF($C114-M$1&lt;År1,0,L113*(1-VLOOKUP($A114,[1]Hugst!$R$5:$W$9,MATCH(ROUNDUP((M$1)/10,0)*10,[1]Hugst!$R$4:$W$4,0))))</f>
        <v>0</v>
      </c>
      <c r="N114" s="169">
        <f>IF($C114-N$1&lt;År1,0,M113*(1-VLOOKUP($A114,[1]Hugst!$R$5:$W$9,MATCH(ROUNDUP((N$1)/10,0)*10,[1]Hugst!$R$4:$W$4,0))))</f>
        <v>0</v>
      </c>
      <c r="O114" s="169">
        <f>IF($C114-O$1&lt;År1,0,N113*(1-VLOOKUP($A114,[1]Hugst!$R$5:$W$9,MATCH(ROUNDUP((O$1)/10,0)*10,[1]Hugst!$R$4:$W$4,0))))</f>
        <v>0</v>
      </c>
      <c r="P114" s="169">
        <f>IF($C114-P$1&lt;År1,0,O113*(1-VLOOKUP($A114,[1]Hugst!$R$5:$W$9,MATCH(ROUNDUP((P$1)/10,0)*10,[1]Hugst!$R$4:$W$4,0))))</f>
        <v>0</v>
      </c>
      <c r="Q114" s="169">
        <f>IF($C114-Q$1&lt;År1,0,P113*(1-VLOOKUP($A114,[1]Hugst!$R$5:$W$9,MATCH(ROUNDUP((Q$1)/10,0)*10,[1]Hugst!$R$4:$W$4,0))))</f>
        <v>0</v>
      </c>
      <c r="R114" s="169">
        <f>IF($C114-R$1&lt;År1,0,Q113*(1-VLOOKUP($A114,[1]Hugst!$R$5:$W$9,MATCH(ROUNDUP((R$1)/10,0)*10,[1]Hugst!$R$4:$W$4,0))))</f>
        <v>0</v>
      </c>
      <c r="S114" s="169">
        <f>IF($C114-S$1&lt;År1,0,R113*(1-VLOOKUP($A114,[1]Hugst!$R$5:$W$9,MATCH(ROUNDUP((S$1)/10,0)*10,[1]Hugst!$R$4:$W$4,0))))</f>
        <v>0</v>
      </c>
      <c r="T114" s="169">
        <f>IF($C114-T$1&lt;År1,0,S113*(1-VLOOKUP($A114,[1]Hugst!$R$5:$W$9,MATCH(ROUNDUP((T$1)/10,0)*10,[1]Hugst!$R$4:$W$4,0))))</f>
        <v>0</v>
      </c>
      <c r="U114" s="169">
        <f>IF($C114-U$1&lt;År1,0,T113*(1-VLOOKUP($A114,[1]Hugst!$R$5:$W$9,MATCH(ROUNDUP((U$1)/10,0)*10,[1]Hugst!$R$4:$W$4,0))))</f>
        <v>0</v>
      </c>
      <c r="V114" s="169">
        <f>IF($C114-V$1&lt;År1,0,U113*(1-VLOOKUP($A114,[1]Hugst!$R$5:$W$9,MATCH(ROUNDUP((V$1)/10,0)*10,[1]Hugst!$R$4:$W$4,0))))</f>
        <v>0</v>
      </c>
      <c r="W114" s="169">
        <f>IF($C114-W$1&lt;År1,0,V113*(1-VLOOKUP($A114,[1]Hugst!$R$5:$W$9,MATCH(ROUNDUP((W$1)/10,0)*10,[1]Hugst!$R$4:$W$4,0))))</f>
        <v>0</v>
      </c>
      <c r="X114" s="169">
        <f>IF($C114-X$1&lt;År1,0,W113*(1-VLOOKUP($A114,[1]Hugst!$R$5:$W$9,MATCH(ROUNDUP((X$1)/10,0)*10,[1]Hugst!$R$4:$W$4,0))))</f>
        <v>0</v>
      </c>
      <c r="Y114" s="169">
        <f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si="2"/>
        <v>0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>IF($C115-G$1&lt;År1,0,F114*(1-VLOOKUP($A115,[1]Hugst!$R$5:$W$9,MATCH(ROUNDUP((G$1)/10,0)*10,[1]Hugst!$R$4:$W$4,0))))</f>
        <v>0</v>
      </c>
      <c r="H115" s="169">
        <f>IF($C115-H$1&lt;År1,0,G114*(1-VLOOKUP($A115,[1]Hugst!$R$5:$W$9,MATCH(ROUNDUP((H$1)/10,0)*10,[1]Hugst!$R$4:$W$4,0))))</f>
        <v>0</v>
      </c>
      <c r="I115" s="169">
        <f>IF($C115-I$1&lt;År1,0,H114*(1-VLOOKUP($A115,[1]Hugst!$R$5:$W$9,MATCH(ROUNDUP((I$1)/10,0)*10,[1]Hugst!$R$4:$W$4,0))))</f>
        <v>0</v>
      </c>
      <c r="J115" s="169">
        <f>IF($C115-J$1&lt;År1,0,I114*(1-VLOOKUP($A115,[1]Hugst!$R$5:$W$9,MATCH(ROUNDUP((J$1)/10,0)*10,[1]Hugst!$R$4:$W$4,0))))</f>
        <v>0</v>
      </c>
      <c r="K115" s="169">
        <f>IF($C115-K$1&lt;År1,0,J114*(1-VLOOKUP($A115,[1]Hugst!$R$5:$W$9,MATCH(ROUNDUP((K$1)/10,0)*10,[1]Hugst!$R$4:$W$4,0))))</f>
        <v>0</v>
      </c>
      <c r="L115" s="169">
        <f>IF($C115-L$1&lt;År1,0,K114*(1-VLOOKUP($A115,[1]Hugst!$R$5:$W$9,MATCH(ROUNDUP((L$1)/10,0)*10,[1]Hugst!$R$4:$W$4,0))))</f>
        <v>0</v>
      </c>
      <c r="M115" s="169">
        <f>IF($C115-M$1&lt;År1,0,L114*(1-VLOOKUP($A115,[1]Hugst!$R$5:$W$9,MATCH(ROUNDUP((M$1)/10,0)*10,[1]Hugst!$R$4:$W$4,0))))</f>
        <v>0</v>
      </c>
      <c r="N115" s="169">
        <f>IF($C115-N$1&lt;År1,0,M114*(1-VLOOKUP($A115,[1]Hugst!$R$5:$W$9,MATCH(ROUNDUP((N$1)/10,0)*10,[1]Hugst!$R$4:$W$4,0))))</f>
        <v>0</v>
      </c>
      <c r="O115" s="169">
        <f>IF($C115-O$1&lt;År1,0,N114*(1-VLOOKUP($A115,[1]Hugst!$R$5:$W$9,MATCH(ROUNDUP((O$1)/10,0)*10,[1]Hugst!$R$4:$W$4,0))))</f>
        <v>0</v>
      </c>
      <c r="P115" s="169">
        <f>IF($C115-P$1&lt;År1,0,O114*(1-VLOOKUP($A115,[1]Hugst!$R$5:$W$9,MATCH(ROUNDUP((P$1)/10,0)*10,[1]Hugst!$R$4:$W$4,0))))</f>
        <v>0</v>
      </c>
      <c r="Q115" s="169">
        <f>IF($C115-Q$1&lt;År1,0,P114*(1-VLOOKUP($A115,[1]Hugst!$R$5:$W$9,MATCH(ROUNDUP((Q$1)/10,0)*10,[1]Hugst!$R$4:$W$4,0))))</f>
        <v>0</v>
      </c>
      <c r="R115" s="169">
        <f>IF($C115-R$1&lt;År1,0,Q114*(1-VLOOKUP($A115,[1]Hugst!$R$5:$W$9,MATCH(ROUNDUP((R$1)/10,0)*10,[1]Hugst!$R$4:$W$4,0))))</f>
        <v>0</v>
      </c>
      <c r="S115" s="169">
        <f>IF($C115-S$1&lt;År1,0,R114*(1-VLOOKUP($A115,[1]Hugst!$R$5:$W$9,MATCH(ROUNDUP((S$1)/10,0)*10,[1]Hugst!$R$4:$W$4,0))))</f>
        <v>0</v>
      </c>
      <c r="T115" s="169">
        <f>IF($C115-T$1&lt;År1,0,S114*(1-VLOOKUP($A115,[1]Hugst!$R$5:$W$9,MATCH(ROUNDUP((T$1)/10,0)*10,[1]Hugst!$R$4:$W$4,0))))</f>
        <v>0</v>
      </c>
      <c r="U115" s="169">
        <f>IF($C115-U$1&lt;År1,0,T114*(1-VLOOKUP($A115,[1]Hugst!$R$5:$W$9,MATCH(ROUNDUP((U$1)/10,0)*10,[1]Hugst!$R$4:$W$4,0))))</f>
        <v>0</v>
      </c>
      <c r="V115" s="169">
        <f>IF($C115-V$1&lt;År1,0,U114*(1-VLOOKUP($A115,[1]Hugst!$R$5:$W$9,MATCH(ROUNDUP((V$1)/10,0)*10,[1]Hugst!$R$4:$W$4,0))))</f>
        <v>0</v>
      </c>
      <c r="W115" s="169">
        <f>IF($C115-W$1&lt;År1,0,V114*(1-VLOOKUP($A115,[1]Hugst!$R$5:$W$9,MATCH(ROUNDUP((W$1)/10,0)*10,[1]Hugst!$R$4:$W$4,0))))</f>
        <v>0</v>
      </c>
      <c r="X115" s="169">
        <f>IF($C115-X$1&lt;År1,0,W114*(1-VLOOKUP($A115,[1]Hugst!$R$5:$W$9,MATCH(ROUNDUP((X$1)/10,0)*10,[1]Hugst!$R$4:$W$4,0))))</f>
        <v>0</v>
      </c>
      <c r="Y115" s="169">
        <f>IF($C115-Y$1&lt;År1,0,X114*(1-VLOOKUP($A115,[1]Hugst!$R$5:$W$9,MATCH(ROUNDUP((Y$1)/10,0)*10,[1]Hugst!$R$4:$W$4,0))))</f>
        <v>0</v>
      </c>
      <c r="Z115" s="169">
        <f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si="2"/>
        <v>0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>IF($C116-G$1&lt;År1,0,F115*(1-VLOOKUP($A116,[1]Hugst!$R$5:$W$9,MATCH(ROUNDUP((G$1)/10,0)*10,[1]Hugst!$R$4:$W$4,0))))</f>
        <v>0</v>
      </c>
      <c r="H116" s="169">
        <f>IF($C116-H$1&lt;År1,0,G115*(1-VLOOKUP($A116,[1]Hugst!$R$5:$W$9,MATCH(ROUNDUP((H$1)/10,0)*10,[1]Hugst!$R$4:$W$4,0))))</f>
        <v>0</v>
      </c>
      <c r="I116" s="169">
        <f>IF($C116-I$1&lt;År1,0,H115*(1-VLOOKUP($A116,[1]Hugst!$R$5:$W$9,MATCH(ROUNDUP((I$1)/10,0)*10,[1]Hugst!$R$4:$W$4,0))))</f>
        <v>0</v>
      </c>
      <c r="J116" s="169">
        <f>IF($C116-J$1&lt;År1,0,I115*(1-VLOOKUP($A116,[1]Hugst!$R$5:$W$9,MATCH(ROUNDUP((J$1)/10,0)*10,[1]Hugst!$R$4:$W$4,0))))</f>
        <v>0</v>
      </c>
      <c r="K116" s="169">
        <f>IF($C116-K$1&lt;År1,0,J115*(1-VLOOKUP($A116,[1]Hugst!$R$5:$W$9,MATCH(ROUNDUP((K$1)/10,0)*10,[1]Hugst!$R$4:$W$4,0))))</f>
        <v>0</v>
      </c>
      <c r="L116" s="169">
        <f>IF($C116-L$1&lt;År1,0,K115*(1-VLOOKUP($A116,[1]Hugst!$R$5:$W$9,MATCH(ROUNDUP((L$1)/10,0)*10,[1]Hugst!$R$4:$W$4,0))))</f>
        <v>0</v>
      </c>
      <c r="M116" s="169">
        <f>IF($C116-M$1&lt;År1,0,L115*(1-VLOOKUP($A116,[1]Hugst!$R$5:$W$9,MATCH(ROUNDUP((M$1)/10,0)*10,[1]Hugst!$R$4:$W$4,0))))</f>
        <v>0</v>
      </c>
      <c r="N116" s="169">
        <f>IF($C116-N$1&lt;År1,0,M115*(1-VLOOKUP($A116,[1]Hugst!$R$5:$W$9,MATCH(ROUNDUP((N$1)/10,0)*10,[1]Hugst!$R$4:$W$4,0))))</f>
        <v>0</v>
      </c>
      <c r="O116" s="169">
        <f>IF($C116-O$1&lt;År1,0,N115*(1-VLOOKUP($A116,[1]Hugst!$R$5:$W$9,MATCH(ROUNDUP((O$1)/10,0)*10,[1]Hugst!$R$4:$W$4,0))))</f>
        <v>0</v>
      </c>
      <c r="P116" s="169">
        <f>IF($C116-P$1&lt;År1,0,O115*(1-VLOOKUP($A116,[1]Hugst!$R$5:$W$9,MATCH(ROUNDUP((P$1)/10,0)*10,[1]Hugst!$R$4:$W$4,0))))</f>
        <v>0</v>
      </c>
      <c r="Q116" s="169">
        <f>IF($C116-Q$1&lt;År1,0,P115*(1-VLOOKUP($A116,[1]Hugst!$R$5:$W$9,MATCH(ROUNDUP((Q$1)/10,0)*10,[1]Hugst!$R$4:$W$4,0))))</f>
        <v>0</v>
      </c>
      <c r="R116" s="169">
        <f>IF($C116-R$1&lt;År1,0,Q115*(1-VLOOKUP($A116,[1]Hugst!$R$5:$W$9,MATCH(ROUNDUP((R$1)/10,0)*10,[1]Hugst!$R$4:$W$4,0))))</f>
        <v>0</v>
      </c>
      <c r="S116" s="169">
        <f>IF($C116-S$1&lt;År1,0,R115*(1-VLOOKUP($A116,[1]Hugst!$R$5:$W$9,MATCH(ROUNDUP((S$1)/10,0)*10,[1]Hugst!$R$4:$W$4,0))))</f>
        <v>0</v>
      </c>
      <c r="T116" s="169">
        <f>IF($C116-T$1&lt;År1,0,S115*(1-VLOOKUP($A116,[1]Hugst!$R$5:$W$9,MATCH(ROUNDUP((T$1)/10,0)*10,[1]Hugst!$R$4:$W$4,0))))</f>
        <v>0</v>
      </c>
      <c r="U116" s="169">
        <f>IF($C116-U$1&lt;År1,0,T115*(1-VLOOKUP($A116,[1]Hugst!$R$5:$W$9,MATCH(ROUNDUP((U$1)/10,0)*10,[1]Hugst!$R$4:$W$4,0))))</f>
        <v>0</v>
      </c>
      <c r="V116" s="169">
        <f>IF($C116-V$1&lt;År1,0,U115*(1-VLOOKUP($A116,[1]Hugst!$R$5:$W$9,MATCH(ROUNDUP((V$1)/10,0)*10,[1]Hugst!$R$4:$W$4,0))))</f>
        <v>0</v>
      </c>
      <c r="W116" s="169">
        <f>IF($C116-W$1&lt;År1,0,V115*(1-VLOOKUP($A116,[1]Hugst!$R$5:$W$9,MATCH(ROUNDUP((W$1)/10,0)*10,[1]Hugst!$R$4:$W$4,0))))</f>
        <v>0</v>
      </c>
      <c r="X116" s="169">
        <f>IF($C116-X$1&lt;År1,0,W115*(1-VLOOKUP($A116,[1]Hugst!$R$5:$W$9,MATCH(ROUNDUP((X$1)/10,0)*10,[1]Hugst!$R$4:$W$4,0))))</f>
        <v>0</v>
      </c>
      <c r="Y116" s="169">
        <f>IF($C116-Y$1&lt;År1,0,X115*(1-VLOOKUP($A116,[1]Hugst!$R$5:$W$9,MATCH(ROUNDUP((Y$1)/10,0)*10,[1]Hugst!$R$4:$W$4,0))))</f>
        <v>0</v>
      </c>
      <c r="Z116" s="169">
        <f>IF($C116-Z$1&lt;År1,0,Y115*(1-VLOOKUP($A116,[1]Hugst!$R$5:$W$9,MATCH(ROUNDUP((Z$1)/10,0)*10,[1]Hugst!$R$4:$W$4,0))))</f>
        <v>0</v>
      </c>
      <c r="AA116" s="169">
        <f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si="2"/>
        <v>0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>IF($C117-G$1&lt;År1,0,F116*(1-VLOOKUP($A117,[1]Hugst!$R$5:$W$9,MATCH(ROUNDUP((G$1)/10,0)*10,[1]Hugst!$R$4:$W$4,0))))</f>
        <v>0</v>
      </c>
      <c r="H117" s="169">
        <f>IF($C117-H$1&lt;År1,0,G116*(1-VLOOKUP($A117,[1]Hugst!$R$5:$W$9,MATCH(ROUNDUP((H$1)/10,0)*10,[1]Hugst!$R$4:$W$4,0))))</f>
        <v>0</v>
      </c>
      <c r="I117" s="169">
        <f>IF($C117-I$1&lt;År1,0,H116*(1-VLOOKUP($A117,[1]Hugst!$R$5:$W$9,MATCH(ROUNDUP((I$1)/10,0)*10,[1]Hugst!$R$4:$W$4,0))))</f>
        <v>0</v>
      </c>
      <c r="J117" s="169">
        <f>IF($C117-J$1&lt;År1,0,I116*(1-VLOOKUP($A117,[1]Hugst!$R$5:$W$9,MATCH(ROUNDUP((J$1)/10,0)*10,[1]Hugst!$R$4:$W$4,0))))</f>
        <v>0</v>
      </c>
      <c r="K117" s="169">
        <f>IF($C117-K$1&lt;År1,0,J116*(1-VLOOKUP($A117,[1]Hugst!$R$5:$W$9,MATCH(ROUNDUP((K$1)/10,0)*10,[1]Hugst!$R$4:$W$4,0))))</f>
        <v>0</v>
      </c>
      <c r="L117" s="169">
        <f>IF($C117-L$1&lt;År1,0,K116*(1-VLOOKUP($A117,[1]Hugst!$R$5:$W$9,MATCH(ROUNDUP((L$1)/10,0)*10,[1]Hugst!$R$4:$W$4,0))))</f>
        <v>0</v>
      </c>
      <c r="M117" s="169">
        <f>IF($C117-M$1&lt;År1,0,L116*(1-VLOOKUP($A117,[1]Hugst!$R$5:$W$9,MATCH(ROUNDUP((M$1)/10,0)*10,[1]Hugst!$R$4:$W$4,0))))</f>
        <v>0</v>
      </c>
      <c r="N117" s="169">
        <f>IF($C117-N$1&lt;År1,0,M116*(1-VLOOKUP($A117,[1]Hugst!$R$5:$W$9,MATCH(ROUNDUP((N$1)/10,0)*10,[1]Hugst!$R$4:$W$4,0))))</f>
        <v>0</v>
      </c>
      <c r="O117" s="169">
        <f>IF($C117-O$1&lt;År1,0,N116*(1-VLOOKUP($A117,[1]Hugst!$R$5:$W$9,MATCH(ROUNDUP((O$1)/10,0)*10,[1]Hugst!$R$4:$W$4,0))))</f>
        <v>0</v>
      </c>
      <c r="P117" s="169">
        <f>IF($C117-P$1&lt;År1,0,O116*(1-VLOOKUP($A117,[1]Hugst!$R$5:$W$9,MATCH(ROUNDUP((P$1)/10,0)*10,[1]Hugst!$R$4:$W$4,0))))</f>
        <v>0</v>
      </c>
      <c r="Q117" s="169">
        <f>IF($C117-Q$1&lt;År1,0,P116*(1-VLOOKUP($A117,[1]Hugst!$R$5:$W$9,MATCH(ROUNDUP((Q$1)/10,0)*10,[1]Hugst!$R$4:$W$4,0))))</f>
        <v>0</v>
      </c>
      <c r="R117" s="169">
        <f>IF($C117-R$1&lt;År1,0,Q116*(1-VLOOKUP($A117,[1]Hugst!$R$5:$W$9,MATCH(ROUNDUP((R$1)/10,0)*10,[1]Hugst!$R$4:$W$4,0))))</f>
        <v>0</v>
      </c>
      <c r="S117" s="169">
        <f>IF($C117-S$1&lt;År1,0,R116*(1-VLOOKUP($A117,[1]Hugst!$R$5:$W$9,MATCH(ROUNDUP((S$1)/10,0)*10,[1]Hugst!$R$4:$W$4,0))))</f>
        <v>0</v>
      </c>
      <c r="T117" s="169">
        <f>IF($C117-T$1&lt;År1,0,S116*(1-VLOOKUP($A117,[1]Hugst!$R$5:$W$9,MATCH(ROUNDUP((T$1)/10,0)*10,[1]Hugst!$R$4:$W$4,0))))</f>
        <v>0</v>
      </c>
      <c r="U117" s="169">
        <f>IF($C117-U$1&lt;År1,0,T116*(1-VLOOKUP($A117,[1]Hugst!$R$5:$W$9,MATCH(ROUNDUP((U$1)/10,0)*10,[1]Hugst!$R$4:$W$4,0))))</f>
        <v>0</v>
      </c>
      <c r="V117" s="169">
        <f>IF($C117-V$1&lt;År1,0,U116*(1-VLOOKUP($A117,[1]Hugst!$R$5:$W$9,MATCH(ROUNDUP((V$1)/10,0)*10,[1]Hugst!$R$4:$W$4,0))))</f>
        <v>0</v>
      </c>
      <c r="W117" s="169">
        <f>IF($C117-W$1&lt;År1,0,V116*(1-VLOOKUP($A117,[1]Hugst!$R$5:$W$9,MATCH(ROUNDUP((W$1)/10,0)*10,[1]Hugst!$R$4:$W$4,0))))</f>
        <v>0</v>
      </c>
      <c r="X117" s="169">
        <f>IF($C117-X$1&lt;År1,0,W116*(1-VLOOKUP($A117,[1]Hugst!$R$5:$W$9,MATCH(ROUNDUP((X$1)/10,0)*10,[1]Hugst!$R$4:$W$4,0))))</f>
        <v>0</v>
      </c>
      <c r="Y117" s="169">
        <f>IF($C117-Y$1&lt;År1,0,X116*(1-VLOOKUP($A117,[1]Hugst!$R$5:$W$9,MATCH(ROUNDUP((Y$1)/10,0)*10,[1]Hugst!$R$4:$W$4,0))))</f>
        <v>0</v>
      </c>
      <c r="Z117" s="169">
        <f>IF($C117-Z$1&lt;År1,0,Y116*(1-VLOOKUP($A117,[1]Hugst!$R$5:$W$9,MATCH(ROUNDUP((Z$1)/10,0)*10,[1]Hugst!$R$4:$W$4,0))))</f>
        <v>0</v>
      </c>
      <c r="AA117" s="169">
        <f>IF($C117-AA$1&lt;År1,0,Z116*(1-VLOOKUP($A117,[1]Hugst!$R$5:$W$9,MATCH(ROUNDUP((AA$1)/10,0)*10,[1]Hugst!$R$4:$W$4,0))))</f>
        <v>0</v>
      </c>
      <c r="AB117" s="169">
        <f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si="2"/>
        <v>0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>IF($C118-G$1&lt;År1,0,F117*(1-VLOOKUP($A118,[1]Hugst!$R$5:$W$9,MATCH(ROUNDUP((G$1)/10,0)*10,[1]Hugst!$R$4:$W$4,0))))</f>
        <v>0</v>
      </c>
      <c r="H118" s="169">
        <f>IF($C118-H$1&lt;År1,0,G117*(1-VLOOKUP($A118,[1]Hugst!$R$5:$W$9,MATCH(ROUNDUP((H$1)/10,0)*10,[1]Hugst!$R$4:$W$4,0))))</f>
        <v>0</v>
      </c>
      <c r="I118" s="169">
        <f>IF($C118-I$1&lt;År1,0,H117*(1-VLOOKUP($A118,[1]Hugst!$R$5:$W$9,MATCH(ROUNDUP((I$1)/10,0)*10,[1]Hugst!$R$4:$W$4,0))))</f>
        <v>0</v>
      </c>
      <c r="J118" s="169">
        <f>IF($C118-J$1&lt;År1,0,I117*(1-VLOOKUP($A118,[1]Hugst!$R$5:$W$9,MATCH(ROUNDUP((J$1)/10,0)*10,[1]Hugst!$R$4:$W$4,0))))</f>
        <v>0</v>
      </c>
      <c r="K118" s="169">
        <f>IF($C118-K$1&lt;År1,0,J117*(1-VLOOKUP($A118,[1]Hugst!$R$5:$W$9,MATCH(ROUNDUP((K$1)/10,0)*10,[1]Hugst!$R$4:$W$4,0))))</f>
        <v>0</v>
      </c>
      <c r="L118" s="169">
        <f>IF($C118-L$1&lt;År1,0,K117*(1-VLOOKUP($A118,[1]Hugst!$R$5:$W$9,MATCH(ROUNDUP((L$1)/10,0)*10,[1]Hugst!$R$4:$W$4,0))))</f>
        <v>0</v>
      </c>
      <c r="M118" s="169">
        <f>IF($C118-M$1&lt;År1,0,L117*(1-VLOOKUP($A118,[1]Hugst!$R$5:$W$9,MATCH(ROUNDUP((M$1)/10,0)*10,[1]Hugst!$R$4:$W$4,0))))</f>
        <v>0</v>
      </c>
      <c r="N118" s="169">
        <f>IF($C118-N$1&lt;År1,0,M117*(1-VLOOKUP($A118,[1]Hugst!$R$5:$W$9,MATCH(ROUNDUP((N$1)/10,0)*10,[1]Hugst!$R$4:$W$4,0))))</f>
        <v>0</v>
      </c>
      <c r="O118" s="169">
        <f>IF($C118-O$1&lt;År1,0,N117*(1-VLOOKUP($A118,[1]Hugst!$R$5:$W$9,MATCH(ROUNDUP((O$1)/10,0)*10,[1]Hugst!$R$4:$W$4,0))))</f>
        <v>0</v>
      </c>
      <c r="P118" s="169">
        <f>IF($C118-P$1&lt;År1,0,O117*(1-VLOOKUP($A118,[1]Hugst!$R$5:$W$9,MATCH(ROUNDUP((P$1)/10,0)*10,[1]Hugst!$R$4:$W$4,0))))</f>
        <v>0</v>
      </c>
      <c r="Q118" s="169">
        <f>IF($C118-Q$1&lt;År1,0,P117*(1-VLOOKUP($A118,[1]Hugst!$R$5:$W$9,MATCH(ROUNDUP((Q$1)/10,0)*10,[1]Hugst!$R$4:$W$4,0))))</f>
        <v>0</v>
      </c>
      <c r="R118" s="169">
        <f>IF($C118-R$1&lt;År1,0,Q117*(1-VLOOKUP($A118,[1]Hugst!$R$5:$W$9,MATCH(ROUNDUP((R$1)/10,0)*10,[1]Hugst!$R$4:$W$4,0))))</f>
        <v>0</v>
      </c>
      <c r="S118" s="169">
        <f>IF($C118-S$1&lt;År1,0,R117*(1-VLOOKUP($A118,[1]Hugst!$R$5:$W$9,MATCH(ROUNDUP((S$1)/10,0)*10,[1]Hugst!$R$4:$W$4,0))))</f>
        <v>0</v>
      </c>
      <c r="T118" s="169">
        <f>IF($C118-T$1&lt;År1,0,S117*(1-VLOOKUP($A118,[1]Hugst!$R$5:$W$9,MATCH(ROUNDUP((T$1)/10,0)*10,[1]Hugst!$R$4:$W$4,0))))</f>
        <v>0</v>
      </c>
      <c r="U118" s="169">
        <f>IF($C118-U$1&lt;År1,0,T117*(1-VLOOKUP($A118,[1]Hugst!$R$5:$W$9,MATCH(ROUNDUP((U$1)/10,0)*10,[1]Hugst!$R$4:$W$4,0))))</f>
        <v>0</v>
      </c>
      <c r="V118" s="169">
        <f>IF($C118-V$1&lt;År1,0,U117*(1-VLOOKUP($A118,[1]Hugst!$R$5:$W$9,MATCH(ROUNDUP((V$1)/10,0)*10,[1]Hugst!$R$4:$W$4,0))))</f>
        <v>0</v>
      </c>
      <c r="W118" s="169">
        <f>IF($C118-W$1&lt;År1,0,V117*(1-VLOOKUP($A118,[1]Hugst!$R$5:$W$9,MATCH(ROUNDUP((W$1)/10,0)*10,[1]Hugst!$R$4:$W$4,0))))</f>
        <v>0</v>
      </c>
      <c r="X118" s="169">
        <f>IF($C118-X$1&lt;År1,0,W117*(1-VLOOKUP($A118,[1]Hugst!$R$5:$W$9,MATCH(ROUNDUP((X$1)/10,0)*10,[1]Hugst!$R$4:$W$4,0))))</f>
        <v>0</v>
      </c>
      <c r="Y118" s="169">
        <f>IF($C118-Y$1&lt;År1,0,X117*(1-VLOOKUP($A118,[1]Hugst!$R$5:$W$9,MATCH(ROUNDUP((Y$1)/10,0)*10,[1]Hugst!$R$4:$W$4,0))))</f>
        <v>0</v>
      </c>
      <c r="Z118" s="169">
        <f>IF($C118-Z$1&lt;År1,0,Y117*(1-VLOOKUP($A118,[1]Hugst!$R$5:$W$9,MATCH(ROUNDUP((Z$1)/10,0)*10,[1]Hugst!$R$4:$W$4,0))))</f>
        <v>0</v>
      </c>
      <c r="AA118" s="169">
        <f>IF($C118-AA$1&lt;År1,0,Z117*(1-VLOOKUP($A118,[1]Hugst!$R$5:$W$9,MATCH(ROUNDUP((AA$1)/10,0)*10,[1]Hugst!$R$4:$W$4,0))))</f>
        <v>0</v>
      </c>
      <c r="AB118" s="169">
        <f>IF($C118-AB$1&lt;År1,0,AA117*(1-VLOOKUP($A118,[1]Hugst!$R$5:$W$9,MATCH(ROUNDUP((AB$1)/10,0)*10,[1]Hugst!$R$4:$W$4,0))))</f>
        <v>0</v>
      </c>
      <c r="AC118" s="169">
        <f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si="2"/>
        <v>0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>IF($C119-G$1&lt;År1,0,F118*(1-VLOOKUP($A119,[1]Hugst!$R$5:$W$9,MATCH(ROUNDUP((G$1)/10,0)*10,[1]Hugst!$R$4:$W$4,0))))</f>
        <v>0</v>
      </c>
      <c r="H119" s="169">
        <f>IF($C119-H$1&lt;År1,0,G118*(1-VLOOKUP($A119,[1]Hugst!$R$5:$W$9,MATCH(ROUNDUP((H$1)/10,0)*10,[1]Hugst!$R$4:$W$4,0))))</f>
        <v>0</v>
      </c>
      <c r="I119" s="169">
        <f>IF($C119-I$1&lt;År1,0,H118*(1-VLOOKUP($A119,[1]Hugst!$R$5:$W$9,MATCH(ROUNDUP((I$1)/10,0)*10,[1]Hugst!$R$4:$W$4,0))))</f>
        <v>0</v>
      </c>
      <c r="J119" s="169">
        <f>IF($C119-J$1&lt;År1,0,I118*(1-VLOOKUP($A119,[1]Hugst!$R$5:$W$9,MATCH(ROUNDUP((J$1)/10,0)*10,[1]Hugst!$R$4:$W$4,0))))</f>
        <v>0</v>
      </c>
      <c r="K119" s="169">
        <f>IF($C119-K$1&lt;År1,0,J118*(1-VLOOKUP($A119,[1]Hugst!$R$5:$W$9,MATCH(ROUNDUP((K$1)/10,0)*10,[1]Hugst!$R$4:$W$4,0))))</f>
        <v>0</v>
      </c>
      <c r="L119" s="169">
        <f>IF($C119-L$1&lt;År1,0,K118*(1-VLOOKUP($A119,[1]Hugst!$R$5:$W$9,MATCH(ROUNDUP((L$1)/10,0)*10,[1]Hugst!$R$4:$W$4,0))))</f>
        <v>0</v>
      </c>
      <c r="M119" s="169">
        <f>IF($C119-M$1&lt;År1,0,L118*(1-VLOOKUP($A119,[1]Hugst!$R$5:$W$9,MATCH(ROUNDUP((M$1)/10,0)*10,[1]Hugst!$R$4:$W$4,0))))</f>
        <v>0</v>
      </c>
      <c r="N119" s="169">
        <f>IF($C119-N$1&lt;År1,0,M118*(1-VLOOKUP($A119,[1]Hugst!$R$5:$W$9,MATCH(ROUNDUP((N$1)/10,0)*10,[1]Hugst!$R$4:$W$4,0))))</f>
        <v>0</v>
      </c>
      <c r="O119" s="169">
        <f>IF($C119-O$1&lt;År1,0,N118*(1-VLOOKUP($A119,[1]Hugst!$R$5:$W$9,MATCH(ROUNDUP((O$1)/10,0)*10,[1]Hugst!$R$4:$W$4,0))))</f>
        <v>0</v>
      </c>
      <c r="P119" s="169">
        <f>IF($C119-P$1&lt;År1,0,O118*(1-VLOOKUP($A119,[1]Hugst!$R$5:$W$9,MATCH(ROUNDUP((P$1)/10,0)*10,[1]Hugst!$R$4:$W$4,0))))</f>
        <v>0</v>
      </c>
      <c r="Q119" s="169">
        <f>IF($C119-Q$1&lt;År1,0,P118*(1-VLOOKUP($A119,[1]Hugst!$R$5:$W$9,MATCH(ROUNDUP((Q$1)/10,0)*10,[1]Hugst!$R$4:$W$4,0))))</f>
        <v>0</v>
      </c>
      <c r="R119" s="169">
        <f>IF($C119-R$1&lt;År1,0,Q118*(1-VLOOKUP($A119,[1]Hugst!$R$5:$W$9,MATCH(ROUNDUP((R$1)/10,0)*10,[1]Hugst!$R$4:$W$4,0))))</f>
        <v>0</v>
      </c>
      <c r="S119" s="169">
        <f>IF($C119-S$1&lt;År1,0,R118*(1-VLOOKUP($A119,[1]Hugst!$R$5:$W$9,MATCH(ROUNDUP((S$1)/10,0)*10,[1]Hugst!$R$4:$W$4,0))))</f>
        <v>0</v>
      </c>
      <c r="T119" s="169">
        <f>IF($C119-T$1&lt;År1,0,S118*(1-VLOOKUP($A119,[1]Hugst!$R$5:$W$9,MATCH(ROUNDUP((T$1)/10,0)*10,[1]Hugst!$R$4:$W$4,0))))</f>
        <v>0</v>
      </c>
      <c r="U119" s="169">
        <f>IF($C119-U$1&lt;År1,0,T118*(1-VLOOKUP($A119,[1]Hugst!$R$5:$W$9,MATCH(ROUNDUP((U$1)/10,0)*10,[1]Hugst!$R$4:$W$4,0))))</f>
        <v>0</v>
      </c>
      <c r="V119" s="169">
        <f>IF($C119-V$1&lt;År1,0,U118*(1-VLOOKUP($A119,[1]Hugst!$R$5:$W$9,MATCH(ROUNDUP((V$1)/10,0)*10,[1]Hugst!$R$4:$W$4,0))))</f>
        <v>0</v>
      </c>
      <c r="W119" s="169">
        <f>IF($C119-W$1&lt;År1,0,V118*(1-VLOOKUP($A119,[1]Hugst!$R$5:$W$9,MATCH(ROUNDUP((W$1)/10,0)*10,[1]Hugst!$R$4:$W$4,0))))</f>
        <v>0</v>
      </c>
      <c r="X119" s="169">
        <f>IF($C119-X$1&lt;År1,0,W118*(1-VLOOKUP($A119,[1]Hugst!$R$5:$W$9,MATCH(ROUNDUP((X$1)/10,0)*10,[1]Hugst!$R$4:$W$4,0))))</f>
        <v>0</v>
      </c>
      <c r="Y119" s="169">
        <f>IF($C119-Y$1&lt;År1,0,X118*(1-VLOOKUP($A119,[1]Hugst!$R$5:$W$9,MATCH(ROUNDUP((Y$1)/10,0)*10,[1]Hugst!$R$4:$W$4,0))))</f>
        <v>0</v>
      </c>
      <c r="Z119" s="169">
        <f>IF($C119-Z$1&lt;År1,0,Y118*(1-VLOOKUP($A119,[1]Hugst!$R$5:$W$9,MATCH(ROUNDUP((Z$1)/10,0)*10,[1]Hugst!$R$4:$W$4,0))))</f>
        <v>0</v>
      </c>
      <c r="AA119" s="169">
        <f>IF($C119-AA$1&lt;År1,0,Z118*(1-VLOOKUP($A119,[1]Hugst!$R$5:$W$9,MATCH(ROUNDUP((AA$1)/10,0)*10,[1]Hugst!$R$4:$W$4,0))))</f>
        <v>0</v>
      </c>
      <c r="AB119" s="169">
        <f>IF($C119-AB$1&lt;År1,0,AA118*(1-VLOOKUP($A119,[1]Hugst!$R$5:$W$9,MATCH(ROUNDUP((AB$1)/10,0)*10,[1]Hugst!$R$4:$W$4,0))))</f>
        <v>0</v>
      </c>
      <c r="AC119" s="169">
        <f>IF($C119-AC$1&lt;År1,0,AB118*(1-VLOOKUP($A119,[1]Hugst!$R$5:$W$9,MATCH(ROUNDUP((AC$1)/10,0)*10,[1]Hugst!$R$4:$W$4,0))))</f>
        <v>0</v>
      </c>
      <c r="AD119" s="169">
        <f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si="2"/>
        <v>0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>IF($C120-G$1&lt;År1,0,F119*(1-VLOOKUP($A120,[1]Hugst!$R$5:$W$9,MATCH(ROUNDUP((G$1)/10,0)*10,[1]Hugst!$R$4:$W$4,0))))</f>
        <v>0</v>
      </c>
      <c r="H120" s="169">
        <f>IF($C120-H$1&lt;År1,0,G119*(1-VLOOKUP($A120,[1]Hugst!$R$5:$W$9,MATCH(ROUNDUP((H$1)/10,0)*10,[1]Hugst!$R$4:$W$4,0))))</f>
        <v>0</v>
      </c>
      <c r="I120" s="169">
        <f>IF($C120-I$1&lt;År1,0,H119*(1-VLOOKUP($A120,[1]Hugst!$R$5:$W$9,MATCH(ROUNDUP((I$1)/10,0)*10,[1]Hugst!$R$4:$W$4,0))))</f>
        <v>0</v>
      </c>
      <c r="J120" s="169">
        <f>IF($C120-J$1&lt;År1,0,I119*(1-VLOOKUP($A120,[1]Hugst!$R$5:$W$9,MATCH(ROUNDUP((J$1)/10,0)*10,[1]Hugst!$R$4:$W$4,0))))</f>
        <v>0</v>
      </c>
      <c r="K120" s="169">
        <f>IF($C120-K$1&lt;År1,0,J119*(1-VLOOKUP($A120,[1]Hugst!$R$5:$W$9,MATCH(ROUNDUP((K$1)/10,0)*10,[1]Hugst!$R$4:$W$4,0))))</f>
        <v>0</v>
      </c>
      <c r="L120" s="169">
        <f>IF($C120-L$1&lt;År1,0,K119*(1-VLOOKUP($A120,[1]Hugst!$R$5:$W$9,MATCH(ROUNDUP((L$1)/10,0)*10,[1]Hugst!$R$4:$W$4,0))))</f>
        <v>0</v>
      </c>
      <c r="M120" s="169">
        <f>IF($C120-M$1&lt;År1,0,L119*(1-VLOOKUP($A120,[1]Hugst!$R$5:$W$9,MATCH(ROUNDUP((M$1)/10,0)*10,[1]Hugst!$R$4:$W$4,0))))</f>
        <v>0</v>
      </c>
      <c r="N120" s="169">
        <f>IF($C120-N$1&lt;År1,0,M119*(1-VLOOKUP($A120,[1]Hugst!$R$5:$W$9,MATCH(ROUNDUP((N$1)/10,0)*10,[1]Hugst!$R$4:$W$4,0))))</f>
        <v>0</v>
      </c>
      <c r="O120" s="169">
        <f>IF($C120-O$1&lt;År1,0,N119*(1-VLOOKUP($A120,[1]Hugst!$R$5:$W$9,MATCH(ROUNDUP((O$1)/10,0)*10,[1]Hugst!$R$4:$W$4,0))))</f>
        <v>0</v>
      </c>
      <c r="P120" s="169">
        <f>IF($C120-P$1&lt;År1,0,O119*(1-VLOOKUP($A120,[1]Hugst!$R$5:$W$9,MATCH(ROUNDUP((P$1)/10,0)*10,[1]Hugst!$R$4:$W$4,0))))</f>
        <v>0</v>
      </c>
      <c r="Q120" s="169">
        <f>IF($C120-Q$1&lt;År1,0,P119*(1-VLOOKUP($A120,[1]Hugst!$R$5:$W$9,MATCH(ROUNDUP((Q$1)/10,0)*10,[1]Hugst!$R$4:$W$4,0))))</f>
        <v>0</v>
      </c>
      <c r="R120" s="169">
        <f>IF($C120-R$1&lt;År1,0,Q119*(1-VLOOKUP($A120,[1]Hugst!$R$5:$W$9,MATCH(ROUNDUP((R$1)/10,0)*10,[1]Hugst!$R$4:$W$4,0))))</f>
        <v>0</v>
      </c>
      <c r="S120" s="169">
        <f>IF($C120-S$1&lt;År1,0,R119*(1-VLOOKUP($A120,[1]Hugst!$R$5:$W$9,MATCH(ROUNDUP((S$1)/10,0)*10,[1]Hugst!$R$4:$W$4,0))))</f>
        <v>0</v>
      </c>
      <c r="T120" s="169">
        <f>IF($C120-T$1&lt;År1,0,S119*(1-VLOOKUP($A120,[1]Hugst!$R$5:$W$9,MATCH(ROUNDUP((T$1)/10,0)*10,[1]Hugst!$R$4:$W$4,0))))</f>
        <v>0</v>
      </c>
      <c r="U120" s="169">
        <f>IF($C120-U$1&lt;År1,0,T119*(1-VLOOKUP($A120,[1]Hugst!$R$5:$W$9,MATCH(ROUNDUP((U$1)/10,0)*10,[1]Hugst!$R$4:$W$4,0))))</f>
        <v>0</v>
      </c>
      <c r="V120" s="169">
        <f>IF($C120-V$1&lt;År1,0,U119*(1-VLOOKUP($A120,[1]Hugst!$R$5:$W$9,MATCH(ROUNDUP((V$1)/10,0)*10,[1]Hugst!$R$4:$W$4,0))))</f>
        <v>0</v>
      </c>
      <c r="W120" s="169">
        <f>IF($C120-W$1&lt;År1,0,V119*(1-VLOOKUP($A120,[1]Hugst!$R$5:$W$9,MATCH(ROUNDUP((W$1)/10,0)*10,[1]Hugst!$R$4:$W$4,0))))</f>
        <v>0</v>
      </c>
      <c r="X120" s="169">
        <f>IF($C120-X$1&lt;År1,0,W119*(1-VLOOKUP($A120,[1]Hugst!$R$5:$W$9,MATCH(ROUNDUP((X$1)/10,0)*10,[1]Hugst!$R$4:$W$4,0))))</f>
        <v>0</v>
      </c>
      <c r="Y120" s="169">
        <f>IF($C120-Y$1&lt;År1,0,X119*(1-VLOOKUP($A120,[1]Hugst!$R$5:$W$9,MATCH(ROUNDUP((Y$1)/10,0)*10,[1]Hugst!$R$4:$W$4,0))))</f>
        <v>0</v>
      </c>
      <c r="Z120" s="169">
        <f>IF($C120-Z$1&lt;År1,0,Y119*(1-VLOOKUP($A120,[1]Hugst!$R$5:$W$9,MATCH(ROUNDUP((Z$1)/10,0)*10,[1]Hugst!$R$4:$W$4,0))))</f>
        <v>0</v>
      </c>
      <c r="AA120" s="169">
        <f>IF($C120-AA$1&lt;År1,0,Z119*(1-VLOOKUP($A120,[1]Hugst!$R$5:$W$9,MATCH(ROUNDUP((AA$1)/10,0)*10,[1]Hugst!$R$4:$W$4,0))))</f>
        <v>0</v>
      </c>
      <c r="AB120" s="169">
        <f>IF($C120-AB$1&lt;År1,0,AA119*(1-VLOOKUP($A120,[1]Hugst!$R$5:$W$9,MATCH(ROUNDUP((AB$1)/10,0)*10,[1]Hugst!$R$4:$W$4,0))))</f>
        <v>0</v>
      </c>
      <c r="AC120" s="169">
        <f>IF($C120-AC$1&lt;År1,0,AB119*(1-VLOOKUP($A120,[1]Hugst!$R$5:$W$9,MATCH(ROUNDUP((AC$1)/10,0)*10,[1]Hugst!$R$4:$W$4,0))))</f>
        <v>0</v>
      </c>
      <c r="AD120" s="169">
        <f>IF($C120-AD$1&lt;År1,0,AC119*(1-VLOOKUP($A120,[1]Hugst!$R$5:$W$9,MATCH(ROUNDUP((AD$1)/10,0)*10,[1]Hugst!$R$4:$W$4,0))))</f>
        <v>0</v>
      </c>
      <c r="AE120" s="169">
        <f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si="2"/>
        <v>0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>IF($C121-G$1&lt;År1,0,F120*(1-VLOOKUP($A121,[1]Hugst!$R$5:$W$9,MATCH(ROUNDUP((G$1)/10,0)*10,[1]Hugst!$R$4:$W$4,0))))</f>
        <v>0</v>
      </c>
      <c r="H121" s="169">
        <f>IF($C121-H$1&lt;År1,0,G120*(1-VLOOKUP($A121,[1]Hugst!$R$5:$W$9,MATCH(ROUNDUP((H$1)/10,0)*10,[1]Hugst!$R$4:$W$4,0))))</f>
        <v>0</v>
      </c>
      <c r="I121" s="169">
        <f>IF($C121-I$1&lt;År1,0,H120*(1-VLOOKUP($A121,[1]Hugst!$R$5:$W$9,MATCH(ROUNDUP((I$1)/10,0)*10,[1]Hugst!$R$4:$W$4,0))))</f>
        <v>0</v>
      </c>
      <c r="J121" s="169">
        <f>IF($C121-J$1&lt;År1,0,I120*(1-VLOOKUP($A121,[1]Hugst!$R$5:$W$9,MATCH(ROUNDUP((J$1)/10,0)*10,[1]Hugst!$R$4:$W$4,0))))</f>
        <v>0</v>
      </c>
      <c r="K121" s="169">
        <f>IF($C121-K$1&lt;År1,0,J120*(1-VLOOKUP($A121,[1]Hugst!$R$5:$W$9,MATCH(ROUNDUP((K$1)/10,0)*10,[1]Hugst!$R$4:$W$4,0))))</f>
        <v>0</v>
      </c>
      <c r="L121" s="169">
        <f>IF($C121-L$1&lt;År1,0,K120*(1-VLOOKUP($A121,[1]Hugst!$R$5:$W$9,MATCH(ROUNDUP((L$1)/10,0)*10,[1]Hugst!$R$4:$W$4,0))))</f>
        <v>0</v>
      </c>
      <c r="M121" s="169">
        <f>IF($C121-M$1&lt;År1,0,L120*(1-VLOOKUP($A121,[1]Hugst!$R$5:$W$9,MATCH(ROUNDUP((M$1)/10,0)*10,[1]Hugst!$R$4:$W$4,0))))</f>
        <v>0</v>
      </c>
      <c r="N121" s="169">
        <f>IF($C121-N$1&lt;År1,0,M120*(1-VLOOKUP($A121,[1]Hugst!$R$5:$W$9,MATCH(ROUNDUP((N$1)/10,0)*10,[1]Hugst!$R$4:$W$4,0))))</f>
        <v>0</v>
      </c>
      <c r="O121" s="169">
        <f>IF($C121-O$1&lt;År1,0,N120*(1-VLOOKUP($A121,[1]Hugst!$R$5:$W$9,MATCH(ROUNDUP((O$1)/10,0)*10,[1]Hugst!$R$4:$W$4,0))))</f>
        <v>0</v>
      </c>
      <c r="P121" s="169">
        <f>IF($C121-P$1&lt;År1,0,O120*(1-VLOOKUP($A121,[1]Hugst!$R$5:$W$9,MATCH(ROUNDUP((P$1)/10,0)*10,[1]Hugst!$R$4:$W$4,0))))</f>
        <v>0</v>
      </c>
      <c r="Q121" s="169">
        <f>IF($C121-Q$1&lt;År1,0,P120*(1-VLOOKUP($A121,[1]Hugst!$R$5:$W$9,MATCH(ROUNDUP((Q$1)/10,0)*10,[1]Hugst!$R$4:$W$4,0))))</f>
        <v>0</v>
      </c>
      <c r="R121" s="169">
        <f>IF($C121-R$1&lt;År1,0,Q120*(1-VLOOKUP($A121,[1]Hugst!$R$5:$W$9,MATCH(ROUNDUP((R$1)/10,0)*10,[1]Hugst!$R$4:$W$4,0))))</f>
        <v>0</v>
      </c>
      <c r="S121" s="169">
        <f>IF($C121-S$1&lt;År1,0,R120*(1-VLOOKUP($A121,[1]Hugst!$R$5:$W$9,MATCH(ROUNDUP((S$1)/10,0)*10,[1]Hugst!$R$4:$W$4,0))))</f>
        <v>0</v>
      </c>
      <c r="T121" s="169">
        <f>IF($C121-T$1&lt;År1,0,S120*(1-VLOOKUP($A121,[1]Hugst!$R$5:$W$9,MATCH(ROUNDUP((T$1)/10,0)*10,[1]Hugst!$R$4:$W$4,0))))</f>
        <v>0</v>
      </c>
      <c r="U121" s="169">
        <f>IF($C121-U$1&lt;År1,0,T120*(1-VLOOKUP($A121,[1]Hugst!$R$5:$W$9,MATCH(ROUNDUP((U$1)/10,0)*10,[1]Hugst!$R$4:$W$4,0))))</f>
        <v>0</v>
      </c>
      <c r="V121" s="169">
        <f>IF($C121-V$1&lt;År1,0,U120*(1-VLOOKUP($A121,[1]Hugst!$R$5:$W$9,MATCH(ROUNDUP((V$1)/10,0)*10,[1]Hugst!$R$4:$W$4,0))))</f>
        <v>0</v>
      </c>
      <c r="W121" s="169">
        <f>IF($C121-W$1&lt;År1,0,V120*(1-VLOOKUP($A121,[1]Hugst!$R$5:$W$9,MATCH(ROUNDUP((W$1)/10,0)*10,[1]Hugst!$R$4:$W$4,0))))</f>
        <v>0</v>
      </c>
      <c r="X121" s="169">
        <f>IF($C121-X$1&lt;År1,0,W120*(1-VLOOKUP($A121,[1]Hugst!$R$5:$W$9,MATCH(ROUNDUP((X$1)/10,0)*10,[1]Hugst!$R$4:$W$4,0))))</f>
        <v>0</v>
      </c>
      <c r="Y121" s="169">
        <f>IF($C121-Y$1&lt;År1,0,X120*(1-VLOOKUP($A121,[1]Hugst!$R$5:$W$9,MATCH(ROUNDUP((Y$1)/10,0)*10,[1]Hugst!$R$4:$W$4,0))))</f>
        <v>0</v>
      </c>
      <c r="Z121" s="169">
        <f>IF($C121-Z$1&lt;År1,0,Y120*(1-VLOOKUP($A121,[1]Hugst!$R$5:$W$9,MATCH(ROUNDUP((Z$1)/10,0)*10,[1]Hugst!$R$4:$W$4,0))))</f>
        <v>0</v>
      </c>
      <c r="AA121" s="169">
        <f>IF($C121-AA$1&lt;År1,0,Z120*(1-VLOOKUP($A121,[1]Hugst!$R$5:$W$9,MATCH(ROUNDUP((AA$1)/10,0)*10,[1]Hugst!$R$4:$W$4,0))))</f>
        <v>0</v>
      </c>
      <c r="AB121" s="169">
        <f>IF($C121-AB$1&lt;År1,0,AA120*(1-VLOOKUP($A121,[1]Hugst!$R$5:$W$9,MATCH(ROUNDUP((AB$1)/10,0)*10,[1]Hugst!$R$4:$W$4,0))))</f>
        <v>0</v>
      </c>
      <c r="AC121" s="169">
        <f>IF($C121-AC$1&lt;År1,0,AB120*(1-VLOOKUP($A121,[1]Hugst!$R$5:$W$9,MATCH(ROUNDUP((AC$1)/10,0)*10,[1]Hugst!$R$4:$W$4,0))))</f>
        <v>0</v>
      </c>
      <c r="AD121" s="169">
        <f>IF($C121-AD$1&lt;År1,0,AC120*(1-VLOOKUP($A121,[1]Hugst!$R$5:$W$9,MATCH(ROUNDUP((AD$1)/10,0)*10,[1]Hugst!$R$4:$W$4,0))))</f>
        <v>0</v>
      </c>
      <c r="AE121" s="169">
        <f>IF($C121-AE$1&lt;År1,0,AD120*(1-VLOOKUP($A121,[1]Hugst!$R$5:$W$9,MATCH(ROUNDUP((AE$1)/10,0)*10,[1]Hugst!$R$4:$W$4,0))))</f>
        <v>0</v>
      </c>
      <c r="AF121" s="169">
        <f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si="2"/>
        <v>0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>IF($C122-G$1&lt;År1,0,F121*(1-VLOOKUP($A122,[1]Hugst!$R$5:$W$9,MATCH(ROUNDUP((G$1)/10,0)*10,[1]Hugst!$R$4:$W$4,0))))</f>
        <v>0</v>
      </c>
      <c r="H122" s="169">
        <f>IF($C122-H$1&lt;År1,0,G121*(1-VLOOKUP($A122,[1]Hugst!$R$5:$W$9,MATCH(ROUNDUP((H$1)/10,0)*10,[1]Hugst!$R$4:$W$4,0))))</f>
        <v>0</v>
      </c>
      <c r="I122" s="169">
        <f>IF($C122-I$1&lt;År1,0,H121*(1-VLOOKUP($A122,[1]Hugst!$R$5:$W$9,MATCH(ROUNDUP((I$1)/10,0)*10,[1]Hugst!$R$4:$W$4,0))))</f>
        <v>0</v>
      </c>
      <c r="J122" s="169">
        <f>IF($C122-J$1&lt;År1,0,I121*(1-VLOOKUP($A122,[1]Hugst!$R$5:$W$9,MATCH(ROUNDUP((J$1)/10,0)*10,[1]Hugst!$R$4:$W$4,0))))</f>
        <v>0</v>
      </c>
      <c r="K122" s="169">
        <f>IF($C122-K$1&lt;År1,0,J121*(1-VLOOKUP($A122,[1]Hugst!$R$5:$W$9,MATCH(ROUNDUP((K$1)/10,0)*10,[1]Hugst!$R$4:$W$4,0))))</f>
        <v>0</v>
      </c>
      <c r="L122" s="169">
        <f>IF($C122-L$1&lt;År1,0,K121*(1-VLOOKUP($A122,[1]Hugst!$R$5:$W$9,MATCH(ROUNDUP((L$1)/10,0)*10,[1]Hugst!$R$4:$W$4,0))))</f>
        <v>0</v>
      </c>
      <c r="M122" s="169">
        <f>IF($C122-M$1&lt;År1,0,L121*(1-VLOOKUP($A122,[1]Hugst!$R$5:$W$9,MATCH(ROUNDUP((M$1)/10,0)*10,[1]Hugst!$R$4:$W$4,0))))</f>
        <v>0</v>
      </c>
      <c r="N122" s="169">
        <f>IF($C122-N$1&lt;År1,0,M121*(1-VLOOKUP($A122,[1]Hugst!$R$5:$W$9,MATCH(ROUNDUP((N$1)/10,0)*10,[1]Hugst!$R$4:$W$4,0))))</f>
        <v>0</v>
      </c>
      <c r="O122" s="169">
        <f>IF($C122-O$1&lt;År1,0,N121*(1-VLOOKUP($A122,[1]Hugst!$R$5:$W$9,MATCH(ROUNDUP((O$1)/10,0)*10,[1]Hugst!$R$4:$W$4,0))))</f>
        <v>0</v>
      </c>
      <c r="P122" s="169">
        <f>IF($C122-P$1&lt;År1,0,O121*(1-VLOOKUP($A122,[1]Hugst!$R$5:$W$9,MATCH(ROUNDUP((P$1)/10,0)*10,[1]Hugst!$R$4:$W$4,0))))</f>
        <v>0</v>
      </c>
      <c r="Q122" s="169">
        <f>IF($C122-Q$1&lt;År1,0,P121*(1-VLOOKUP($A122,[1]Hugst!$R$5:$W$9,MATCH(ROUNDUP((Q$1)/10,0)*10,[1]Hugst!$R$4:$W$4,0))))</f>
        <v>0</v>
      </c>
      <c r="R122" s="169">
        <f>IF($C122-R$1&lt;År1,0,Q121*(1-VLOOKUP($A122,[1]Hugst!$R$5:$W$9,MATCH(ROUNDUP((R$1)/10,0)*10,[1]Hugst!$R$4:$W$4,0))))</f>
        <v>0</v>
      </c>
      <c r="S122" s="169">
        <f>IF($C122-S$1&lt;År1,0,R121*(1-VLOOKUP($A122,[1]Hugst!$R$5:$W$9,MATCH(ROUNDUP((S$1)/10,0)*10,[1]Hugst!$R$4:$W$4,0))))</f>
        <v>0</v>
      </c>
      <c r="T122" s="169">
        <f>IF($C122-T$1&lt;År1,0,S121*(1-VLOOKUP($A122,[1]Hugst!$R$5:$W$9,MATCH(ROUNDUP((T$1)/10,0)*10,[1]Hugst!$R$4:$W$4,0))))</f>
        <v>0</v>
      </c>
      <c r="U122" s="169">
        <f>IF($C122-U$1&lt;År1,0,T121*(1-VLOOKUP($A122,[1]Hugst!$R$5:$W$9,MATCH(ROUNDUP((U$1)/10,0)*10,[1]Hugst!$R$4:$W$4,0))))</f>
        <v>0</v>
      </c>
      <c r="V122" s="169">
        <f>IF($C122-V$1&lt;År1,0,U121*(1-VLOOKUP($A122,[1]Hugst!$R$5:$W$9,MATCH(ROUNDUP((V$1)/10,0)*10,[1]Hugst!$R$4:$W$4,0))))</f>
        <v>0</v>
      </c>
      <c r="W122" s="169">
        <f>IF($C122-W$1&lt;År1,0,V121*(1-VLOOKUP($A122,[1]Hugst!$R$5:$W$9,MATCH(ROUNDUP((W$1)/10,0)*10,[1]Hugst!$R$4:$W$4,0))))</f>
        <v>0</v>
      </c>
      <c r="X122" s="169">
        <f>IF($C122-X$1&lt;År1,0,W121*(1-VLOOKUP($A122,[1]Hugst!$R$5:$W$9,MATCH(ROUNDUP((X$1)/10,0)*10,[1]Hugst!$R$4:$W$4,0))))</f>
        <v>0</v>
      </c>
      <c r="Y122" s="169">
        <f>IF($C122-Y$1&lt;År1,0,X121*(1-VLOOKUP($A122,[1]Hugst!$R$5:$W$9,MATCH(ROUNDUP((Y$1)/10,0)*10,[1]Hugst!$R$4:$W$4,0))))</f>
        <v>0</v>
      </c>
      <c r="Z122" s="169">
        <f>IF($C122-Z$1&lt;År1,0,Y121*(1-VLOOKUP($A122,[1]Hugst!$R$5:$W$9,MATCH(ROUNDUP((Z$1)/10,0)*10,[1]Hugst!$R$4:$W$4,0))))</f>
        <v>0</v>
      </c>
      <c r="AA122" s="169">
        <f>IF($C122-AA$1&lt;År1,0,Z121*(1-VLOOKUP($A122,[1]Hugst!$R$5:$W$9,MATCH(ROUNDUP((AA$1)/10,0)*10,[1]Hugst!$R$4:$W$4,0))))</f>
        <v>0</v>
      </c>
      <c r="AB122" s="169">
        <f>IF($C122-AB$1&lt;År1,0,AA121*(1-VLOOKUP($A122,[1]Hugst!$R$5:$W$9,MATCH(ROUNDUP((AB$1)/10,0)*10,[1]Hugst!$R$4:$W$4,0))))</f>
        <v>0</v>
      </c>
      <c r="AC122" s="169">
        <f>IF($C122-AC$1&lt;År1,0,AB121*(1-VLOOKUP($A122,[1]Hugst!$R$5:$W$9,MATCH(ROUNDUP((AC$1)/10,0)*10,[1]Hugst!$R$4:$W$4,0))))</f>
        <v>0</v>
      </c>
      <c r="AD122" s="169">
        <f>IF($C122-AD$1&lt;År1,0,AC121*(1-VLOOKUP($A122,[1]Hugst!$R$5:$W$9,MATCH(ROUNDUP((AD$1)/10,0)*10,[1]Hugst!$R$4:$W$4,0))))</f>
        <v>0</v>
      </c>
      <c r="AE122" s="169">
        <f>IF($C122-AE$1&lt;År1,0,AD121*(1-VLOOKUP($A122,[1]Hugst!$R$5:$W$9,MATCH(ROUNDUP((AE$1)/10,0)*10,[1]Hugst!$R$4:$W$4,0))))</f>
        <v>0</v>
      </c>
      <c r="AF122" s="169">
        <f>IF($C122-AF$1&lt;År1,0,AE121*(1-VLOOKUP($A122,[1]Hugst!$R$5:$W$9,MATCH(ROUNDUP((AF$1)/10,0)*10,[1]Hugst!$R$4:$W$4,0))))</f>
        <v>0</v>
      </c>
      <c r="AG122" s="169">
        <f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si="2"/>
        <v>0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>IF($C123-G$1&lt;År1,0,F122*(1-VLOOKUP($A123,[1]Hugst!$R$5:$W$9,MATCH(ROUNDUP((G$1)/10,0)*10,[1]Hugst!$R$4:$W$4,0))))</f>
        <v>0</v>
      </c>
      <c r="H123" s="169">
        <f>IF($C123-H$1&lt;År1,0,G122*(1-VLOOKUP($A123,[1]Hugst!$R$5:$W$9,MATCH(ROUNDUP((H$1)/10,0)*10,[1]Hugst!$R$4:$W$4,0))))</f>
        <v>0</v>
      </c>
      <c r="I123" s="169">
        <f>IF($C123-I$1&lt;År1,0,H122*(1-VLOOKUP($A123,[1]Hugst!$R$5:$W$9,MATCH(ROUNDUP((I$1)/10,0)*10,[1]Hugst!$R$4:$W$4,0))))</f>
        <v>0</v>
      </c>
      <c r="J123" s="169">
        <f>IF($C123-J$1&lt;År1,0,I122*(1-VLOOKUP($A123,[1]Hugst!$R$5:$W$9,MATCH(ROUNDUP((J$1)/10,0)*10,[1]Hugst!$R$4:$W$4,0))))</f>
        <v>0</v>
      </c>
      <c r="K123" s="169">
        <f>IF($C123-K$1&lt;År1,0,J122*(1-VLOOKUP($A123,[1]Hugst!$R$5:$W$9,MATCH(ROUNDUP((K$1)/10,0)*10,[1]Hugst!$R$4:$W$4,0))))</f>
        <v>0</v>
      </c>
      <c r="L123" s="169">
        <f>IF($C123-L$1&lt;År1,0,K122*(1-VLOOKUP($A123,[1]Hugst!$R$5:$W$9,MATCH(ROUNDUP((L$1)/10,0)*10,[1]Hugst!$R$4:$W$4,0))))</f>
        <v>0</v>
      </c>
      <c r="M123" s="169">
        <f>IF($C123-M$1&lt;År1,0,L122*(1-VLOOKUP($A123,[1]Hugst!$R$5:$W$9,MATCH(ROUNDUP((M$1)/10,0)*10,[1]Hugst!$R$4:$W$4,0))))</f>
        <v>0</v>
      </c>
      <c r="N123" s="169">
        <f>IF($C123-N$1&lt;År1,0,M122*(1-VLOOKUP($A123,[1]Hugst!$R$5:$W$9,MATCH(ROUNDUP((N$1)/10,0)*10,[1]Hugst!$R$4:$W$4,0))))</f>
        <v>0</v>
      </c>
      <c r="O123" s="169">
        <f>IF($C123-O$1&lt;År1,0,N122*(1-VLOOKUP($A123,[1]Hugst!$R$5:$W$9,MATCH(ROUNDUP((O$1)/10,0)*10,[1]Hugst!$R$4:$W$4,0))))</f>
        <v>0</v>
      </c>
      <c r="P123" s="169">
        <f>IF($C123-P$1&lt;År1,0,O122*(1-VLOOKUP($A123,[1]Hugst!$R$5:$W$9,MATCH(ROUNDUP((P$1)/10,0)*10,[1]Hugst!$R$4:$W$4,0))))</f>
        <v>0</v>
      </c>
      <c r="Q123" s="169">
        <f>IF($C123-Q$1&lt;År1,0,P122*(1-VLOOKUP($A123,[1]Hugst!$R$5:$W$9,MATCH(ROUNDUP((Q$1)/10,0)*10,[1]Hugst!$R$4:$W$4,0))))</f>
        <v>0</v>
      </c>
      <c r="R123" s="169">
        <f>IF($C123-R$1&lt;År1,0,Q122*(1-VLOOKUP($A123,[1]Hugst!$R$5:$W$9,MATCH(ROUNDUP((R$1)/10,0)*10,[1]Hugst!$R$4:$W$4,0))))</f>
        <v>0</v>
      </c>
      <c r="S123" s="169">
        <f>IF($C123-S$1&lt;År1,0,R122*(1-VLOOKUP($A123,[1]Hugst!$R$5:$W$9,MATCH(ROUNDUP((S$1)/10,0)*10,[1]Hugst!$R$4:$W$4,0))))</f>
        <v>0</v>
      </c>
      <c r="T123" s="169">
        <f>IF($C123-T$1&lt;År1,0,S122*(1-VLOOKUP($A123,[1]Hugst!$R$5:$W$9,MATCH(ROUNDUP((T$1)/10,0)*10,[1]Hugst!$R$4:$W$4,0))))</f>
        <v>0</v>
      </c>
      <c r="U123" s="169">
        <f>IF($C123-U$1&lt;År1,0,T122*(1-VLOOKUP($A123,[1]Hugst!$R$5:$W$9,MATCH(ROUNDUP((U$1)/10,0)*10,[1]Hugst!$R$4:$W$4,0))))</f>
        <v>0</v>
      </c>
      <c r="V123" s="169">
        <f>IF($C123-V$1&lt;År1,0,U122*(1-VLOOKUP($A123,[1]Hugst!$R$5:$W$9,MATCH(ROUNDUP((V$1)/10,0)*10,[1]Hugst!$R$4:$W$4,0))))</f>
        <v>0</v>
      </c>
      <c r="W123" s="169">
        <f>IF($C123-W$1&lt;År1,0,V122*(1-VLOOKUP($A123,[1]Hugst!$R$5:$W$9,MATCH(ROUNDUP((W$1)/10,0)*10,[1]Hugst!$R$4:$W$4,0))))</f>
        <v>0</v>
      </c>
      <c r="X123" s="169">
        <f>IF($C123-X$1&lt;År1,0,W122*(1-VLOOKUP($A123,[1]Hugst!$R$5:$W$9,MATCH(ROUNDUP((X$1)/10,0)*10,[1]Hugst!$R$4:$W$4,0))))</f>
        <v>0</v>
      </c>
      <c r="Y123" s="169">
        <f>IF($C123-Y$1&lt;År1,0,X122*(1-VLOOKUP($A123,[1]Hugst!$R$5:$W$9,MATCH(ROUNDUP((Y$1)/10,0)*10,[1]Hugst!$R$4:$W$4,0))))</f>
        <v>0</v>
      </c>
      <c r="Z123" s="169">
        <f>IF($C123-Z$1&lt;År1,0,Y122*(1-VLOOKUP($A123,[1]Hugst!$R$5:$W$9,MATCH(ROUNDUP((Z$1)/10,0)*10,[1]Hugst!$R$4:$W$4,0))))</f>
        <v>0</v>
      </c>
      <c r="AA123" s="169">
        <f>IF($C123-AA$1&lt;År1,0,Z122*(1-VLOOKUP($A123,[1]Hugst!$R$5:$W$9,MATCH(ROUNDUP((AA$1)/10,0)*10,[1]Hugst!$R$4:$W$4,0))))</f>
        <v>0</v>
      </c>
      <c r="AB123" s="169">
        <f>IF($C123-AB$1&lt;År1,0,AA122*(1-VLOOKUP($A123,[1]Hugst!$R$5:$W$9,MATCH(ROUNDUP((AB$1)/10,0)*10,[1]Hugst!$R$4:$W$4,0))))</f>
        <v>0</v>
      </c>
      <c r="AC123" s="169">
        <f>IF($C123-AC$1&lt;År1,0,AB122*(1-VLOOKUP($A123,[1]Hugst!$R$5:$W$9,MATCH(ROUNDUP((AC$1)/10,0)*10,[1]Hugst!$R$4:$W$4,0))))</f>
        <v>0</v>
      </c>
      <c r="AD123" s="169">
        <f>IF($C123-AD$1&lt;År1,0,AC122*(1-VLOOKUP($A123,[1]Hugst!$R$5:$W$9,MATCH(ROUNDUP((AD$1)/10,0)*10,[1]Hugst!$R$4:$W$4,0))))</f>
        <v>0</v>
      </c>
      <c r="AE123" s="169">
        <f>IF($C123-AE$1&lt;År1,0,AD122*(1-VLOOKUP($A123,[1]Hugst!$R$5:$W$9,MATCH(ROUNDUP((AE$1)/10,0)*10,[1]Hugst!$R$4:$W$4,0))))</f>
        <v>0</v>
      </c>
      <c r="AF123" s="169">
        <f>IF($C123-AF$1&lt;År1,0,AE122*(1-VLOOKUP($A123,[1]Hugst!$R$5:$W$9,MATCH(ROUNDUP((AF$1)/10,0)*10,[1]Hugst!$R$4:$W$4,0))))</f>
        <v>0</v>
      </c>
      <c r="AG123" s="169">
        <f>IF($C123-AG$1&lt;År1,0,AF122*(1-VLOOKUP($A123,[1]Hugst!$R$5:$W$9,MATCH(ROUNDUP((AG$1)/10,0)*10,[1]Hugst!$R$4:$W$4,0))))</f>
        <v>0</v>
      </c>
      <c r="AH123" s="169">
        <f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si="2"/>
        <v>0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>IF($C124-G$1&lt;År1,0,F123*(1-VLOOKUP($A124,[1]Hugst!$R$5:$W$9,MATCH(ROUNDUP((G$1)/10,0)*10,[1]Hugst!$R$4:$W$4,0))))</f>
        <v>0</v>
      </c>
      <c r="H124" s="169">
        <f>IF($C124-H$1&lt;År1,0,G123*(1-VLOOKUP($A124,[1]Hugst!$R$5:$W$9,MATCH(ROUNDUP((H$1)/10,0)*10,[1]Hugst!$R$4:$W$4,0))))</f>
        <v>0</v>
      </c>
      <c r="I124" s="169">
        <f>IF($C124-I$1&lt;År1,0,H123*(1-VLOOKUP($A124,[1]Hugst!$R$5:$W$9,MATCH(ROUNDUP((I$1)/10,0)*10,[1]Hugst!$R$4:$W$4,0))))</f>
        <v>0</v>
      </c>
      <c r="J124" s="169">
        <f>IF($C124-J$1&lt;År1,0,I123*(1-VLOOKUP($A124,[1]Hugst!$R$5:$W$9,MATCH(ROUNDUP((J$1)/10,0)*10,[1]Hugst!$R$4:$W$4,0))))</f>
        <v>0</v>
      </c>
      <c r="K124" s="169">
        <f>IF($C124-K$1&lt;År1,0,J123*(1-VLOOKUP($A124,[1]Hugst!$R$5:$W$9,MATCH(ROUNDUP((K$1)/10,0)*10,[1]Hugst!$R$4:$W$4,0))))</f>
        <v>0</v>
      </c>
      <c r="L124" s="169">
        <f>IF($C124-L$1&lt;År1,0,K123*(1-VLOOKUP($A124,[1]Hugst!$R$5:$W$9,MATCH(ROUNDUP((L$1)/10,0)*10,[1]Hugst!$R$4:$W$4,0))))</f>
        <v>0</v>
      </c>
      <c r="M124" s="169">
        <f>IF($C124-M$1&lt;År1,0,L123*(1-VLOOKUP($A124,[1]Hugst!$R$5:$W$9,MATCH(ROUNDUP((M$1)/10,0)*10,[1]Hugst!$R$4:$W$4,0))))</f>
        <v>0</v>
      </c>
      <c r="N124" s="169">
        <f>IF($C124-N$1&lt;År1,0,M123*(1-VLOOKUP($A124,[1]Hugst!$R$5:$W$9,MATCH(ROUNDUP((N$1)/10,0)*10,[1]Hugst!$R$4:$W$4,0))))</f>
        <v>0</v>
      </c>
      <c r="O124" s="169">
        <f>IF($C124-O$1&lt;År1,0,N123*(1-VLOOKUP($A124,[1]Hugst!$R$5:$W$9,MATCH(ROUNDUP((O$1)/10,0)*10,[1]Hugst!$R$4:$W$4,0))))</f>
        <v>0</v>
      </c>
      <c r="P124" s="169">
        <f>IF($C124-P$1&lt;År1,0,O123*(1-VLOOKUP($A124,[1]Hugst!$R$5:$W$9,MATCH(ROUNDUP((P$1)/10,0)*10,[1]Hugst!$R$4:$W$4,0))))</f>
        <v>0</v>
      </c>
      <c r="Q124" s="169">
        <f>IF($C124-Q$1&lt;År1,0,P123*(1-VLOOKUP($A124,[1]Hugst!$R$5:$W$9,MATCH(ROUNDUP((Q$1)/10,0)*10,[1]Hugst!$R$4:$W$4,0))))</f>
        <v>0</v>
      </c>
      <c r="R124" s="169">
        <f>IF($C124-R$1&lt;År1,0,Q123*(1-VLOOKUP($A124,[1]Hugst!$R$5:$W$9,MATCH(ROUNDUP((R$1)/10,0)*10,[1]Hugst!$R$4:$W$4,0))))</f>
        <v>0</v>
      </c>
      <c r="S124" s="169">
        <f>IF($C124-S$1&lt;År1,0,R123*(1-VLOOKUP($A124,[1]Hugst!$R$5:$W$9,MATCH(ROUNDUP((S$1)/10,0)*10,[1]Hugst!$R$4:$W$4,0))))</f>
        <v>0</v>
      </c>
      <c r="T124" s="169">
        <f>IF($C124-T$1&lt;År1,0,S123*(1-VLOOKUP($A124,[1]Hugst!$R$5:$W$9,MATCH(ROUNDUP((T$1)/10,0)*10,[1]Hugst!$R$4:$W$4,0))))</f>
        <v>0</v>
      </c>
      <c r="U124" s="169">
        <f>IF($C124-U$1&lt;År1,0,T123*(1-VLOOKUP($A124,[1]Hugst!$R$5:$W$9,MATCH(ROUNDUP((U$1)/10,0)*10,[1]Hugst!$R$4:$W$4,0))))</f>
        <v>0</v>
      </c>
      <c r="V124" s="169">
        <f>IF($C124-V$1&lt;År1,0,U123*(1-VLOOKUP($A124,[1]Hugst!$R$5:$W$9,MATCH(ROUNDUP((V$1)/10,0)*10,[1]Hugst!$R$4:$W$4,0))))</f>
        <v>0</v>
      </c>
      <c r="W124" s="169">
        <f>IF($C124-W$1&lt;År1,0,V123*(1-VLOOKUP($A124,[1]Hugst!$R$5:$W$9,MATCH(ROUNDUP((W$1)/10,0)*10,[1]Hugst!$R$4:$W$4,0))))</f>
        <v>0</v>
      </c>
      <c r="X124" s="169">
        <f>IF($C124-X$1&lt;År1,0,W123*(1-VLOOKUP($A124,[1]Hugst!$R$5:$W$9,MATCH(ROUNDUP((X$1)/10,0)*10,[1]Hugst!$R$4:$W$4,0))))</f>
        <v>0</v>
      </c>
      <c r="Y124" s="169">
        <f>IF($C124-Y$1&lt;År1,0,X123*(1-VLOOKUP($A124,[1]Hugst!$R$5:$W$9,MATCH(ROUNDUP((Y$1)/10,0)*10,[1]Hugst!$R$4:$W$4,0))))</f>
        <v>0</v>
      </c>
      <c r="Z124" s="169">
        <f>IF($C124-Z$1&lt;År1,0,Y123*(1-VLOOKUP($A124,[1]Hugst!$R$5:$W$9,MATCH(ROUNDUP((Z$1)/10,0)*10,[1]Hugst!$R$4:$W$4,0))))</f>
        <v>0</v>
      </c>
      <c r="AA124" s="169">
        <f>IF($C124-AA$1&lt;År1,0,Z123*(1-VLOOKUP($A124,[1]Hugst!$R$5:$W$9,MATCH(ROUNDUP((AA$1)/10,0)*10,[1]Hugst!$R$4:$W$4,0))))</f>
        <v>0</v>
      </c>
      <c r="AB124" s="169">
        <f>IF($C124-AB$1&lt;År1,0,AA123*(1-VLOOKUP($A124,[1]Hugst!$R$5:$W$9,MATCH(ROUNDUP((AB$1)/10,0)*10,[1]Hugst!$R$4:$W$4,0))))</f>
        <v>0</v>
      </c>
      <c r="AC124" s="169">
        <f>IF($C124-AC$1&lt;År1,0,AB123*(1-VLOOKUP($A124,[1]Hugst!$R$5:$W$9,MATCH(ROUNDUP((AC$1)/10,0)*10,[1]Hugst!$R$4:$W$4,0))))</f>
        <v>0</v>
      </c>
      <c r="AD124" s="169">
        <f>IF($C124-AD$1&lt;År1,0,AC123*(1-VLOOKUP($A124,[1]Hugst!$R$5:$W$9,MATCH(ROUNDUP((AD$1)/10,0)*10,[1]Hugst!$R$4:$W$4,0))))</f>
        <v>0</v>
      </c>
      <c r="AE124" s="169">
        <f>IF($C124-AE$1&lt;År1,0,AD123*(1-VLOOKUP($A124,[1]Hugst!$R$5:$W$9,MATCH(ROUNDUP((AE$1)/10,0)*10,[1]Hugst!$R$4:$W$4,0))))</f>
        <v>0</v>
      </c>
      <c r="AF124" s="169">
        <f>IF($C124-AF$1&lt;År1,0,AE123*(1-VLOOKUP($A124,[1]Hugst!$R$5:$W$9,MATCH(ROUNDUP((AF$1)/10,0)*10,[1]Hugst!$R$4:$W$4,0))))</f>
        <v>0</v>
      </c>
      <c r="AG124" s="169">
        <f>IF($C124-AG$1&lt;År1,0,AF123*(1-VLOOKUP($A124,[1]Hugst!$R$5:$W$9,MATCH(ROUNDUP((AG$1)/10,0)*10,[1]Hugst!$R$4:$W$4,0))))</f>
        <v>0</v>
      </c>
      <c r="AH124" s="169">
        <f>IF($C124-AH$1&lt;År1,0,AG123*(1-VLOOKUP($A124,[1]Hugst!$R$5:$W$9,MATCH(ROUNDUP((AH$1)/10,0)*10,[1]Hugst!$R$4:$W$4,0))))</f>
        <v>0</v>
      </c>
      <c r="AI124" s="169">
        <f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>IF(C125=2020,SUM(G125:AJ125),SUM(F124:AJ124)-SUM(G125:AJ125))</f>
        <v>0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>IF($C125-G$1&lt;År1,0,F124*(1-VLOOKUP($A125,[1]Hugst!$R$5:$W$9,MATCH(ROUNDUP((G$1)/10,0)*10,[1]Hugst!$R$4:$W$4,0))))</f>
        <v>0</v>
      </c>
      <c r="H125" s="169">
        <f>IF($C125-H$1&lt;År1,0,G124*(1-VLOOKUP($A125,[1]Hugst!$R$5:$W$9,MATCH(ROUNDUP((H$1)/10,0)*10,[1]Hugst!$R$4:$W$4,0))))</f>
        <v>0</v>
      </c>
      <c r="I125" s="169">
        <f>IF($C125-I$1&lt;År1,0,H124*(1-VLOOKUP($A125,[1]Hugst!$R$5:$W$9,MATCH(ROUNDUP((I$1)/10,0)*10,[1]Hugst!$R$4:$W$4,0))))</f>
        <v>0</v>
      </c>
      <c r="J125" s="169">
        <f>IF($C125-J$1&lt;År1,0,I124*(1-VLOOKUP($A125,[1]Hugst!$R$5:$W$9,MATCH(ROUNDUP((J$1)/10,0)*10,[1]Hugst!$R$4:$W$4,0))))</f>
        <v>0</v>
      </c>
      <c r="K125" s="169">
        <f>IF($C125-K$1&lt;År1,0,J124*(1-VLOOKUP($A125,[1]Hugst!$R$5:$W$9,MATCH(ROUNDUP((K$1)/10,0)*10,[1]Hugst!$R$4:$W$4,0))))</f>
        <v>0</v>
      </c>
      <c r="L125" s="169">
        <f>IF($C125-L$1&lt;År1,0,K124*(1-VLOOKUP($A125,[1]Hugst!$R$5:$W$9,MATCH(ROUNDUP((L$1)/10,0)*10,[1]Hugst!$R$4:$W$4,0))))</f>
        <v>0</v>
      </c>
      <c r="M125" s="169">
        <f>IF($C125-M$1&lt;År1,0,L124*(1-VLOOKUP($A125,[1]Hugst!$R$5:$W$9,MATCH(ROUNDUP((M$1)/10,0)*10,[1]Hugst!$R$4:$W$4,0))))</f>
        <v>0</v>
      </c>
      <c r="N125" s="169">
        <f>IF($C125-N$1&lt;År1,0,M124*(1-VLOOKUP($A125,[1]Hugst!$R$5:$W$9,MATCH(ROUNDUP((N$1)/10,0)*10,[1]Hugst!$R$4:$W$4,0))))</f>
        <v>0</v>
      </c>
      <c r="O125" s="169">
        <f>IF($C125-O$1&lt;År1,0,N124*(1-VLOOKUP($A125,[1]Hugst!$R$5:$W$9,MATCH(ROUNDUP((O$1)/10,0)*10,[1]Hugst!$R$4:$W$4,0))))</f>
        <v>0</v>
      </c>
      <c r="P125" s="169">
        <f>IF($C125-P$1&lt;År1,0,O124*(1-VLOOKUP($A125,[1]Hugst!$R$5:$W$9,MATCH(ROUNDUP((P$1)/10,0)*10,[1]Hugst!$R$4:$W$4,0))))</f>
        <v>0</v>
      </c>
      <c r="Q125" s="169">
        <f>IF($C125-Q$1&lt;År1,0,P124*(1-VLOOKUP($A125,[1]Hugst!$R$5:$W$9,MATCH(ROUNDUP((Q$1)/10,0)*10,[1]Hugst!$R$4:$W$4,0))))</f>
        <v>0</v>
      </c>
      <c r="R125" s="169">
        <f>IF($C125-R$1&lt;År1,0,Q124*(1-VLOOKUP($A125,[1]Hugst!$R$5:$W$9,MATCH(ROUNDUP((R$1)/10,0)*10,[1]Hugst!$R$4:$W$4,0))))</f>
        <v>0</v>
      </c>
      <c r="S125" s="169">
        <f>IF($C125-S$1&lt;År1,0,R124*(1-VLOOKUP($A125,[1]Hugst!$R$5:$W$9,MATCH(ROUNDUP((S$1)/10,0)*10,[1]Hugst!$R$4:$W$4,0))))</f>
        <v>0</v>
      </c>
      <c r="T125" s="169">
        <f>IF($C125-T$1&lt;År1,0,S124*(1-VLOOKUP($A125,[1]Hugst!$R$5:$W$9,MATCH(ROUNDUP((T$1)/10,0)*10,[1]Hugst!$R$4:$W$4,0))))</f>
        <v>0</v>
      </c>
      <c r="U125" s="169">
        <f>IF($C125-U$1&lt;År1,0,T124*(1-VLOOKUP($A125,[1]Hugst!$R$5:$W$9,MATCH(ROUNDUP((U$1)/10,0)*10,[1]Hugst!$R$4:$W$4,0))))</f>
        <v>0</v>
      </c>
      <c r="V125" s="169">
        <f>IF($C125-V$1&lt;År1,0,U124*(1-VLOOKUP($A125,[1]Hugst!$R$5:$W$9,MATCH(ROUNDUP((V$1)/10,0)*10,[1]Hugst!$R$4:$W$4,0))))</f>
        <v>0</v>
      </c>
      <c r="W125" s="169">
        <f>IF($C125-W$1&lt;År1,0,V124*(1-VLOOKUP($A125,[1]Hugst!$R$5:$W$9,MATCH(ROUNDUP((W$1)/10,0)*10,[1]Hugst!$R$4:$W$4,0))))</f>
        <v>0</v>
      </c>
      <c r="X125" s="169">
        <f>IF($C125-X$1&lt;År1,0,W124*(1-VLOOKUP($A125,[1]Hugst!$R$5:$W$9,MATCH(ROUNDUP((X$1)/10,0)*10,[1]Hugst!$R$4:$W$4,0))))</f>
        <v>0</v>
      </c>
      <c r="Y125" s="169">
        <f>IF($C125-Y$1&lt;År1,0,X124*(1-VLOOKUP($A125,[1]Hugst!$R$5:$W$9,MATCH(ROUNDUP((Y$1)/10,0)*10,[1]Hugst!$R$4:$W$4,0))))</f>
        <v>0</v>
      </c>
      <c r="Z125" s="169">
        <f>IF($C125-Z$1&lt;År1,0,Y124*(1-VLOOKUP($A125,[1]Hugst!$R$5:$W$9,MATCH(ROUNDUP((Z$1)/10,0)*10,[1]Hugst!$R$4:$W$4,0))))</f>
        <v>0</v>
      </c>
      <c r="AA125" s="169">
        <f>IF($C125-AA$1&lt;År1,0,Z124*(1-VLOOKUP($A125,[1]Hugst!$R$5:$W$9,MATCH(ROUNDUP((AA$1)/10,0)*10,[1]Hugst!$R$4:$W$4,0))))</f>
        <v>0</v>
      </c>
      <c r="AB125" s="169">
        <f>IF($C125-AB$1&lt;År1,0,AA124*(1-VLOOKUP($A125,[1]Hugst!$R$5:$W$9,MATCH(ROUNDUP((AB$1)/10,0)*10,[1]Hugst!$R$4:$W$4,0))))</f>
        <v>0</v>
      </c>
      <c r="AC125" s="169">
        <f>IF($C125-AC$1&lt;År1,0,AB124*(1-VLOOKUP($A125,[1]Hugst!$R$5:$W$9,MATCH(ROUNDUP((AC$1)/10,0)*10,[1]Hugst!$R$4:$W$4,0))))</f>
        <v>0</v>
      </c>
      <c r="AD125" s="169">
        <f>IF($C125-AD$1&lt;År1,0,AC124*(1-VLOOKUP($A125,[1]Hugst!$R$5:$W$9,MATCH(ROUNDUP((AD$1)/10,0)*10,[1]Hugst!$R$4:$W$4,0))))</f>
        <v>0</v>
      </c>
      <c r="AE125" s="169">
        <f>IF($C125-AE$1&lt;År1,0,AD124*(1-VLOOKUP($A125,[1]Hugst!$R$5:$W$9,MATCH(ROUNDUP((AE$1)/10,0)*10,[1]Hugst!$R$4:$W$4,0))))</f>
        <v>0</v>
      </c>
      <c r="AF125" s="169">
        <f>IF($C125-AF$1&lt;År1,0,AE124*(1-VLOOKUP($A125,[1]Hugst!$R$5:$W$9,MATCH(ROUNDUP((AF$1)/10,0)*10,[1]Hugst!$R$4:$W$4,0))))</f>
        <v>0</v>
      </c>
      <c r="AG125" s="169">
        <f>IF($C125-AG$1&lt;År1,0,AF124*(1-VLOOKUP($A125,[1]Hugst!$R$5:$W$9,MATCH(ROUNDUP((AG$1)/10,0)*10,[1]Hugst!$R$4:$W$4,0))))</f>
        <v>0</v>
      </c>
      <c r="AH125" s="169">
        <f>IF($C125-AH$1&lt;År1,0,AG124*(1-VLOOKUP($A125,[1]Hugst!$R$5:$W$9,MATCH(ROUNDUP((AH$1)/10,0)*10,[1]Hugst!$R$4:$W$4,0))))</f>
        <v>0</v>
      </c>
      <c r="AI125" s="169">
        <f>IF($C125-AI$1&lt;År1,0,AH124*(1-VLOOKUP($A125,[1]Hugst!$R$5:$W$9,MATCH(ROUNDUP((AI$1)/10,0)*10,[1]Hugst!$R$4:$W$4,0))))</f>
        <v>0</v>
      </c>
      <c r="AJ125" s="169">
        <f>IF($C125-AJ$1&lt;År1,0,AI124*(1-VLOOKUP($A125,[1]Hugst!$R$5:$W$9,MATCH(ROUNDUP((AJ$1)/10,0)*10,[1]Hugst!$R$4:$W$4,0))))</f>
        <v>0</v>
      </c>
      <c r="AL125" s="169">
        <f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>IF($C128-G$1&lt;År1,0,F127*(1-VLOOKUP($A128,[1]Hugst!$R$5:$W$9,MATCH(ROUNDUP((G$1)/10,0)*10,[1]Hugst!$R$4:$W$4,0))))</f>
        <v>0</v>
      </c>
      <c r="H128" s="169">
        <f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>IF($C129-G$1&lt;År1,0,F128*(1-VLOOKUP($A129,[1]Hugst!$R$5:$W$9,MATCH(ROUNDUP((G$1)/10,0)*10,[1]Hugst!$R$4:$W$4,0))))</f>
        <v>0</v>
      </c>
      <c r="H129" s="169">
        <f>IF($C129-H$1&lt;År1,0,G128*(1-VLOOKUP($A129,[1]Hugst!$R$5:$W$9,MATCH(ROUNDUP((H$1)/10,0)*10,[1]Hugst!$R$4:$W$4,0))))</f>
        <v>0</v>
      </c>
      <c r="I129" s="169">
        <f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>IF($C130-G$1&lt;År1,0,F129*(1-VLOOKUP($A130,[1]Hugst!$R$5:$W$9,MATCH(ROUNDUP((G$1)/10,0)*10,[1]Hugst!$R$4:$W$4,0))))</f>
        <v>0</v>
      </c>
      <c r="H130" s="169">
        <f>IF($C130-H$1&lt;År1,0,G129*(1-VLOOKUP($A130,[1]Hugst!$R$5:$W$9,MATCH(ROUNDUP((H$1)/10,0)*10,[1]Hugst!$R$4:$W$4,0))))</f>
        <v>0</v>
      </c>
      <c r="I130" s="169">
        <f>IF($C130-I$1&lt;År1,0,H129*(1-VLOOKUP($A130,[1]Hugst!$R$5:$W$9,MATCH(ROUNDUP((I$1)/10,0)*10,[1]Hugst!$R$4:$W$4,0))))</f>
        <v>0</v>
      </c>
      <c r="J130" s="169">
        <f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>IF($C131-G$1&lt;År1,0,F130*(1-VLOOKUP($A131,[1]Hugst!$R$5:$W$9,MATCH(ROUNDUP((G$1)/10,0)*10,[1]Hugst!$R$4:$W$4,0))))</f>
        <v>0</v>
      </c>
      <c r="H131" s="169">
        <f>IF($C131-H$1&lt;År1,0,G130*(1-VLOOKUP($A131,[1]Hugst!$R$5:$W$9,MATCH(ROUNDUP((H$1)/10,0)*10,[1]Hugst!$R$4:$W$4,0))))</f>
        <v>0</v>
      </c>
      <c r="I131" s="169">
        <f>IF($C131-I$1&lt;År1,0,H130*(1-VLOOKUP($A131,[1]Hugst!$R$5:$W$9,MATCH(ROUNDUP((I$1)/10,0)*10,[1]Hugst!$R$4:$W$4,0))))</f>
        <v>0</v>
      </c>
      <c r="J131" s="169">
        <f>IF($C131-J$1&lt;År1,0,I130*(1-VLOOKUP($A131,[1]Hugst!$R$5:$W$9,MATCH(ROUNDUP((J$1)/10,0)*10,[1]Hugst!$R$4:$W$4,0))))</f>
        <v>0</v>
      </c>
      <c r="K131" s="169">
        <f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>IF($C132-G$1&lt;År1,0,F131*(1-VLOOKUP($A132,[1]Hugst!$R$5:$W$9,MATCH(ROUNDUP((G$1)/10,0)*10,[1]Hugst!$R$4:$W$4,0))))</f>
        <v>0</v>
      </c>
      <c r="H132" s="169">
        <f>IF($C132-H$1&lt;År1,0,G131*(1-VLOOKUP($A132,[1]Hugst!$R$5:$W$9,MATCH(ROUNDUP((H$1)/10,0)*10,[1]Hugst!$R$4:$W$4,0))))</f>
        <v>0</v>
      </c>
      <c r="I132" s="169">
        <f>IF($C132-I$1&lt;År1,0,H131*(1-VLOOKUP($A132,[1]Hugst!$R$5:$W$9,MATCH(ROUNDUP((I$1)/10,0)*10,[1]Hugst!$R$4:$W$4,0))))</f>
        <v>0</v>
      </c>
      <c r="J132" s="169">
        <f>IF($C132-J$1&lt;År1,0,I131*(1-VLOOKUP($A132,[1]Hugst!$R$5:$W$9,MATCH(ROUNDUP((J$1)/10,0)*10,[1]Hugst!$R$4:$W$4,0))))</f>
        <v>0</v>
      </c>
      <c r="K132" s="169">
        <f>IF($C132-K$1&lt;År1,0,J131*(1-VLOOKUP($A132,[1]Hugst!$R$5:$W$9,MATCH(ROUNDUP((K$1)/10,0)*10,[1]Hugst!$R$4:$W$4,0))))</f>
        <v>0</v>
      </c>
      <c r="L132" s="169">
        <f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>IF($C133-G$1&lt;År1,0,F132*(1-VLOOKUP($A133,[1]Hugst!$R$5:$W$9,MATCH(ROUNDUP((G$1)/10,0)*10,[1]Hugst!$R$4:$W$4,0))))</f>
        <v>0</v>
      </c>
      <c r="H133" s="169">
        <f>IF($C133-H$1&lt;År1,0,G132*(1-VLOOKUP($A133,[1]Hugst!$R$5:$W$9,MATCH(ROUNDUP((H$1)/10,0)*10,[1]Hugst!$R$4:$W$4,0))))</f>
        <v>0</v>
      </c>
      <c r="I133" s="169">
        <f>IF($C133-I$1&lt;År1,0,H132*(1-VLOOKUP($A133,[1]Hugst!$R$5:$W$9,MATCH(ROUNDUP((I$1)/10,0)*10,[1]Hugst!$R$4:$W$4,0))))</f>
        <v>0</v>
      </c>
      <c r="J133" s="169">
        <f>IF($C133-J$1&lt;År1,0,I132*(1-VLOOKUP($A133,[1]Hugst!$R$5:$W$9,MATCH(ROUNDUP((J$1)/10,0)*10,[1]Hugst!$R$4:$W$4,0))))</f>
        <v>0</v>
      </c>
      <c r="K133" s="169">
        <f>IF($C133-K$1&lt;År1,0,J132*(1-VLOOKUP($A133,[1]Hugst!$R$5:$W$9,MATCH(ROUNDUP((K$1)/10,0)*10,[1]Hugst!$R$4:$W$4,0))))</f>
        <v>0</v>
      </c>
      <c r="L133" s="169">
        <f>IF($C133-L$1&lt;År1,0,K132*(1-VLOOKUP($A133,[1]Hugst!$R$5:$W$9,MATCH(ROUNDUP((L$1)/10,0)*10,[1]Hugst!$R$4:$W$4,0))))</f>
        <v>0</v>
      </c>
      <c r="M133" s="169">
        <f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>IF($C134-G$1&lt;År1,0,F133*(1-VLOOKUP($A134,[1]Hugst!$R$5:$W$9,MATCH(ROUNDUP((G$1)/10,0)*10,[1]Hugst!$R$4:$W$4,0))))</f>
        <v>0</v>
      </c>
      <c r="H134" s="169">
        <f>IF($C134-H$1&lt;År1,0,G133*(1-VLOOKUP($A134,[1]Hugst!$R$5:$W$9,MATCH(ROUNDUP((H$1)/10,0)*10,[1]Hugst!$R$4:$W$4,0))))</f>
        <v>0</v>
      </c>
      <c r="I134" s="169">
        <f>IF($C134-I$1&lt;År1,0,H133*(1-VLOOKUP($A134,[1]Hugst!$R$5:$W$9,MATCH(ROUNDUP((I$1)/10,0)*10,[1]Hugst!$R$4:$W$4,0))))</f>
        <v>0</v>
      </c>
      <c r="J134" s="169">
        <f>IF($C134-J$1&lt;År1,0,I133*(1-VLOOKUP($A134,[1]Hugst!$R$5:$W$9,MATCH(ROUNDUP((J$1)/10,0)*10,[1]Hugst!$R$4:$W$4,0))))</f>
        <v>0</v>
      </c>
      <c r="K134" s="169">
        <f>IF($C134-K$1&lt;År1,0,J133*(1-VLOOKUP($A134,[1]Hugst!$R$5:$W$9,MATCH(ROUNDUP((K$1)/10,0)*10,[1]Hugst!$R$4:$W$4,0))))</f>
        <v>0</v>
      </c>
      <c r="L134" s="169">
        <f>IF($C134-L$1&lt;År1,0,K133*(1-VLOOKUP($A134,[1]Hugst!$R$5:$W$9,MATCH(ROUNDUP((L$1)/10,0)*10,[1]Hugst!$R$4:$W$4,0))))</f>
        <v>0</v>
      </c>
      <c r="M134" s="169">
        <f>IF($C134-M$1&lt;År1,0,L133*(1-VLOOKUP($A134,[1]Hugst!$R$5:$W$9,MATCH(ROUNDUP((M$1)/10,0)*10,[1]Hugst!$R$4:$W$4,0))))</f>
        <v>0</v>
      </c>
      <c r="N134" s="169">
        <f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>IF($C135-G$1&lt;År1,0,F134*(1-VLOOKUP($A135,[1]Hugst!$R$5:$W$9,MATCH(ROUNDUP((G$1)/10,0)*10,[1]Hugst!$R$4:$W$4,0))))</f>
        <v>0</v>
      </c>
      <c r="H135" s="169">
        <f>IF($C135-H$1&lt;År1,0,G134*(1-VLOOKUP($A135,[1]Hugst!$R$5:$W$9,MATCH(ROUNDUP((H$1)/10,0)*10,[1]Hugst!$R$4:$W$4,0))))</f>
        <v>0</v>
      </c>
      <c r="I135" s="169">
        <f>IF($C135-I$1&lt;År1,0,H134*(1-VLOOKUP($A135,[1]Hugst!$R$5:$W$9,MATCH(ROUNDUP((I$1)/10,0)*10,[1]Hugst!$R$4:$W$4,0))))</f>
        <v>0</v>
      </c>
      <c r="J135" s="169">
        <f>IF($C135-J$1&lt;År1,0,I134*(1-VLOOKUP($A135,[1]Hugst!$R$5:$W$9,MATCH(ROUNDUP((J$1)/10,0)*10,[1]Hugst!$R$4:$W$4,0))))</f>
        <v>0</v>
      </c>
      <c r="K135" s="169">
        <f>IF($C135-K$1&lt;År1,0,J134*(1-VLOOKUP($A135,[1]Hugst!$R$5:$W$9,MATCH(ROUNDUP((K$1)/10,0)*10,[1]Hugst!$R$4:$W$4,0))))</f>
        <v>0</v>
      </c>
      <c r="L135" s="169">
        <f>IF($C135-L$1&lt;År1,0,K134*(1-VLOOKUP($A135,[1]Hugst!$R$5:$W$9,MATCH(ROUNDUP((L$1)/10,0)*10,[1]Hugst!$R$4:$W$4,0))))</f>
        <v>0</v>
      </c>
      <c r="M135" s="169">
        <f>IF($C135-M$1&lt;År1,0,L134*(1-VLOOKUP($A135,[1]Hugst!$R$5:$W$9,MATCH(ROUNDUP((M$1)/10,0)*10,[1]Hugst!$R$4:$W$4,0))))</f>
        <v>0</v>
      </c>
      <c r="N135" s="169">
        <f>IF($C135-N$1&lt;År1,0,M134*(1-VLOOKUP($A135,[1]Hugst!$R$5:$W$9,MATCH(ROUNDUP((N$1)/10,0)*10,[1]Hugst!$R$4:$W$4,0))))</f>
        <v>0</v>
      </c>
      <c r="O135" s="169">
        <f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>IF($C136-G$1&lt;År1,0,F135*(1-VLOOKUP($A136,[1]Hugst!$R$5:$W$9,MATCH(ROUNDUP((G$1)/10,0)*10,[1]Hugst!$R$4:$W$4,0))))</f>
        <v>0</v>
      </c>
      <c r="H136" s="169">
        <f>IF($C136-H$1&lt;År1,0,G135*(1-VLOOKUP($A136,[1]Hugst!$R$5:$W$9,MATCH(ROUNDUP((H$1)/10,0)*10,[1]Hugst!$R$4:$W$4,0))))</f>
        <v>0</v>
      </c>
      <c r="I136" s="169">
        <f>IF($C136-I$1&lt;År1,0,H135*(1-VLOOKUP($A136,[1]Hugst!$R$5:$W$9,MATCH(ROUNDUP((I$1)/10,0)*10,[1]Hugst!$R$4:$W$4,0))))</f>
        <v>0</v>
      </c>
      <c r="J136" s="169">
        <f>IF($C136-J$1&lt;År1,0,I135*(1-VLOOKUP($A136,[1]Hugst!$R$5:$W$9,MATCH(ROUNDUP((J$1)/10,0)*10,[1]Hugst!$R$4:$W$4,0))))</f>
        <v>0</v>
      </c>
      <c r="K136" s="169">
        <f>IF($C136-K$1&lt;År1,0,J135*(1-VLOOKUP($A136,[1]Hugst!$R$5:$W$9,MATCH(ROUNDUP((K$1)/10,0)*10,[1]Hugst!$R$4:$W$4,0))))</f>
        <v>0</v>
      </c>
      <c r="L136" s="169">
        <f>IF($C136-L$1&lt;År1,0,K135*(1-VLOOKUP($A136,[1]Hugst!$R$5:$W$9,MATCH(ROUNDUP((L$1)/10,0)*10,[1]Hugst!$R$4:$W$4,0))))</f>
        <v>0</v>
      </c>
      <c r="M136" s="169">
        <f>IF($C136-M$1&lt;År1,0,L135*(1-VLOOKUP($A136,[1]Hugst!$R$5:$W$9,MATCH(ROUNDUP((M$1)/10,0)*10,[1]Hugst!$R$4:$W$4,0))))</f>
        <v>0</v>
      </c>
      <c r="N136" s="169">
        <f>IF($C136-N$1&lt;År1,0,M135*(1-VLOOKUP($A136,[1]Hugst!$R$5:$W$9,MATCH(ROUNDUP((N$1)/10,0)*10,[1]Hugst!$R$4:$W$4,0))))</f>
        <v>0</v>
      </c>
      <c r="O136" s="169">
        <f>IF($C136-O$1&lt;År1,0,N135*(1-VLOOKUP($A136,[1]Hugst!$R$5:$W$9,MATCH(ROUNDUP((O$1)/10,0)*10,[1]Hugst!$R$4:$W$4,0))))</f>
        <v>0</v>
      </c>
      <c r="P136" s="169">
        <f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>IF($C137-G$1&lt;År1,0,F136*(1-VLOOKUP($A137,[1]Hugst!$R$5:$W$9,MATCH(ROUNDUP((G$1)/10,0)*10,[1]Hugst!$R$4:$W$4,0))))</f>
        <v>0</v>
      </c>
      <c r="H137" s="169">
        <f>IF($C137-H$1&lt;År1,0,G136*(1-VLOOKUP($A137,[1]Hugst!$R$5:$W$9,MATCH(ROUNDUP((H$1)/10,0)*10,[1]Hugst!$R$4:$W$4,0))))</f>
        <v>0</v>
      </c>
      <c r="I137" s="169">
        <f>IF($C137-I$1&lt;År1,0,H136*(1-VLOOKUP($A137,[1]Hugst!$R$5:$W$9,MATCH(ROUNDUP((I$1)/10,0)*10,[1]Hugst!$R$4:$W$4,0))))</f>
        <v>0</v>
      </c>
      <c r="J137" s="169">
        <f>IF($C137-J$1&lt;År1,0,I136*(1-VLOOKUP($A137,[1]Hugst!$R$5:$W$9,MATCH(ROUNDUP((J$1)/10,0)*10,[1]Hugst!$R$4:$W$4,0))))</f>
        <v>0</v>
      </c>
      <c r="K137" s="169">
        <f>IF($C137-K$1&lt;År1,0,J136*(1-VLOOKUP($A137,[1]Hugst!$R$5:$W$9,MATCH(ROUNDUP((K$1)/10,0)*10,[1]Hugst!$R$4:$W$4,0))))</f>
        <v>0</v>
      </c>
      <c r="L137" s="169">
        <f>IF($C137-L$1&lt;År1,0,K136*(1-VLOOKUP($A137,[1]Hugst!$R$5:$W$9,MATCH(ROUNDUP((L$1)/10,0)*10,[1]Hugst!$R$4:$W$4,0))))</f>
        <v>0</v>
      </c>
      <c r="M137" s="169">
        <f>IF($C137-M$1&lt;År1,0,L136*(1-VLOOKUP($A137,[1]Hugst!$R$5:$W$9,MATCH(ROUNDUP((M$1)/10,0)*10,[1]Hugst!$R$4:$W$4,0))))</f>
        <v>0</v>
      </c>
      <c r="N137" s="169">
        <f>IF($C137-N$1&lt;År1,0,M136*(1-VLOOKUP($A137,[1]Hugst!$R$5:$W$9,MATCH(ROUNDUP((N$1)/10,0)*10,[1]Hugst!$R$4:$W$4,0))))</f>
        <v>0</v>
      </c>
      <c r="O137" s="169">
        <f>IF($C137-O$1&lt;År1,0,N136*(1-VLOOKUP($A137,[1]Hugst!$R$5:$W$9,MATCH(ROUNDUP((O$1)/10,0)*10,[1]Hugst!$R$4:$W$4,0))))</f>
        <v>0</v>
      </c>
      <c r="P137" s="169">
        <f>IF($C137-P$1&lt;År1,0,O136*(1-VLOOKUP($A137,[1]Hugst!$R$5:$W$9,MATCH(ROUNDUP((P$1)/10,0)*10,[1]Hugst!$R$4:$W$4,0))))</f>
        <v>0</v>
      </c>
      <c r="Q137" s="169">
        <f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>IF($C138-G$1&lt;År1,0,F137*(1-VLOOKUP($A138,[1]Hugst!$R$5:$W$9,MATCH(ROUNDUP((G$1)/10,0)*10,[1]Hugst!$R$4:$W$4,0))))</f>
        <v>0</v>
      </c>
      <c r="H138" s="169">
        <f>IF($C138-H$1&lt;År1,0,G137*(1-VLOOKUP($A138,[1]Hugst!$R$5:$W$9,MATCH(ROUNDUP((H$1)/10,0)*10,[1]Hugst!$R$4:$W$4,0))))</f>
        <v>0</v>
      </c>
      <c r="I138" s="169">
        <f>IF($C138-I$1&lt;År1,0,H137*(1-VLOOKUP($A138,[1]Hugst!$R$5:$W$9,MATCH(ROUNDUP((I$1)/10,0)*10,[1]Hugst!$R$4:$W$4,0))))</f>
        <v>0</v>
      </c>
      <c r="J138" s="169">
        <f>IF($C138-J$1&lt;År1,0,I137*(1-VLOOKUP($A138,[1]Hugst!$R$5:$W$9,MATCH(ROUNDUP((J$1)/10,0)*10,[1]Hugst!$R$4:$W$4,0))))</f>
        <v>0</v>
      </c>
      <c r="K138" s="169">
        <f>IF($C138-K$1&lt;År1,0,J137*(1-VLOOKUP($A138,[1]Hugst!$R$5:$W$9,MATCH(ROUNDUP((K$1)/10,0)*10,[1]Hugst!$R$4:$W$4,0))))</f>
        <v>0</v>
      </c>
      <c r="L138" s="169">
        <f>IF($C138-L$1&lt;År1,0,K137*(1-VLOOKUP($A138,[1]Hugst!$R$5:$W$9,MATCH(ROUNDUP((L$1)/10,0)*10,[1]Hugst!$R$4:$W$4,0))))</f>
        <v>0</v>
      </c>
      <c r="M138" s="169">
        <f>IF($C138-M$1&lt;År1,0,L137*(1-VLOOKUP($A138,[1]Hugst!$R$5:$W$9,MATCH(ROUNDUP((M$1)/10,0)*10,[1]Hugst!$R$4:$W$4,0))))</f>
        <v>0</v>
      </c>
      <c r="N138" s="169">
        <f>IF($C138-N$1&lt;År1,0,M137*(1-VLOOKUP($A138,[1]Hugst!$R$5:$W$9,MATCH(ROUNDUP((N$1)/10,0)*10,[1]Hugst!$R$4:$W$4,0))))</f>
        <v>0</v>
      </c>
      <c r="O138" s="169">
        <f>IF($C138-O$1&lt;År1,0,N137*(1-VLOOKUP($A138,[1]Hugst!$R$5:$W$9,MATCH(ROUNDUP((O$1)/10,0)*10,[1]Hugst!$R$4:$W$4,0))))</f>
        <v>0</v>
      </c>
      <c r="P138" s="169">
        <f>IF($C138-P$1&lt;År1,0,O137*(1-VLOOKUP($A138,[1]Hugst!$R$5:$W$9,MATCH(ROUNDUP((P$1)/10,0)*10,[1]Hugst!$R$4:$W$4,0))))</f>
        <v>0</v>
      </c>
      <c r="Q138" s="169">
        <f>IF($C138-Q$1&lt;År1,0,P137*(1-VLOOKUP($A138,[1]Hugst!$R$5:$W$9,MATCH(ROUNDUP((Q$1)/10,0)*10,[1]Hugst!$R$4:$W$4,0))))</f>
        <v>0</v>
      </c>
      <c r="R138" s="169">
        <f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>IF($C139-G$1&lt;År1,0,F138*(1-VLOOKUP($A139,[1]Hugst!$R$5:$W$9,MATCH(ROUNDUP((G$1)/10,0)*10,[1]Hugst!$R$4:$W$4,0))))</f>
        <v>0</v>
      </c>
      <c r="H139" s="169">
        <f>IF($C139-H$1&lt;År1,0,G138*(1-VLOOKUP($A139,[1]Hugst!$R$5:$W$9,MATCH(ROUNDUP((H$1)/10,0)*10,[1]Hugst!$R$4:$W$4,0))))</f>
        <v>0</v>
      </c>
      <c r="I139" s="169">
        <f>IF($C139-I$1&lt;År1,0,H138*(1-VLOOKUP($A139,[1]Hugst!$R$5:$W$9,MATCH(ROUNDUP((I$1)/10,0)*10,[1]Hugst!$R$4:$W$4,0))))</f>
        <v>0</v>
      </c>
      <c r="J139" s="169">
        <f>IF($C139-J$1&lt;År1,0,I138*(1-VLOOKUP($A139,[1]Hugst!$R$5:$W$9,MATCH(ROUNDUP((J$1)/10,0)*10,[1]Hugst!$R$4:$W$4,0))))</f>
        <v>0</v>
      </c>
      <c r="K139" s="169">
        <f>IF($C139-K$1&lt;År1,0,J138*(1-VLOOKUP($A139,[1]Hugst!$R$5:$W$9,MATCH(ROUNDUP((K$1)/10,0)*10,[1]Hugst!$R$4:$W$4,0))))</f>
        <v>0</v>
      </c>
      <c r="L139" s="169">
        <f>IF($C139-L$1&lt;År1,0,K138*(1-VLOOKUP($A139,[1]Hugst!$R$5:$W$9,MATCH(ROUNDUP((L$1)/10,0)*10,[1]Hugst!$R$4:$W$4,0))))</f>
        <v>0</v>
      </c>
      <c r="M139" s="169">
        <f>IF($C139-M$1&lt;År1,0,L138*(1-VLOOKUP($A139,[1]Hugst!$R$5:$W$9,MATCH(ROUNDUP((M$1)/10,0)*10,[1]Hugst!$R$4:$W$4,0))))</f>
        <v>0</v>
      </c>
      <c r="N139" s="169">
        <f>IF($C139-N$1&lt;År1,0,M138*(1-VLOOKUP($A139,[1]Hugst!$R$5:$W$9,MATCH(ROUNDUP((N$1)/10,0)*10,[1]Hugst!$R$4:$W$4,0))))</f>
        <v>0</v>
      </c>
      <c r="O139" s="169">
        <f>IF($C139-O$1&lt;År1,0,N138*(1-VLOOKUP($A139,[1]Hugst!$R$5:$W$9,MATCH(ROUNDUP((O$1)/10,0)*10,[1]Hugst!$R$4:$W$4,0))))</f>
        <v>0</v>
      </c>
      <c r="P139" s="169">
        <f>IF($C139-P$1&lt;År1,0,O138*(1-VLOOKUP($A139,[1]Hugst!$R$5:$W$9,MATCH(ROUNDUP((P$1)/10,0)*10,[1]Hugst!$R$4:$W$4,0))))</f>
        <v>0</v>
      </c>
      <c r="Q139" s="169">
        <f>IF($C139-Q$1&lt;År1,0,P138*(1-VLOOKUP($A139,[1]Hugst!$R$5:$W$9,MATCH(ROUNDUP((Q$1)/10,0)*10,[1]Hugst!$R$4:$W$4,0))))</f>
        <v>0</v>
      </c>
      <c r="R139" s="169">
        <f>IF($C139-R$1&lt;År1,0,Q138*(1-VLOOKUP($A139,[1]Hugst!$R$5:$W$9,MATCH(ROUNDUP((R$1)/10,0)*10,[1]Hugst!$R$4:$W$4,0))))</f>
        <v>0</v>
      </c>
      <c r="S139" s="169">
        <f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>IF($C140-G$1&lt;År1,0,F139*(1-VLOOKUP($A140,[1]Hugst!$R$5:$W$9,MATCH(ROUNDUP((G$1)/10,0)*10,[1]Hugst!$R$4:$W$4,0))))</f>
        <v>0</v>
      </c>
      <c r="H140" s="169">
        <f>IF($C140-H$1&lt;År1,0,G139*(1-VLOOKUP($A140,[1]Hugst!$R$5:$W$9,MATCH(ROUNDUP((H$1)/10,0)*10,[1]Hugst!$R$4:$W$4,0))))</f>
        <v>0</v>
      </c>
      <c r="I140" s="169">
        <f>IF($C140-I$1&lt;År1,0,H139*(1-VLOOKUP($A140,[1]Hugst!$R$5:$W$9,MATCH(ROUNDUP((I$1)/10,0)*10,[1]Hugst!$R$4:$W$4,0))))</f>
        <v>0</v>
      </c>
      <c r="J140" s="169">
        <f>IF($C140-J$1&lt;År1,0,I139*(1-VLOOKUP($A140,[1]Hugst!$R$5:$W$9,MATCH(ROUNDUP((J$1)/10,0)*10,[1]Hugst!$R$4:$W$4,0))))</f>
        <v>0</v>
      </c>
      <c r="K140" s="169">
        <f>IF($C140-K$1&lt;År1,0,J139*(1-VLOOKUP($A140,[1]Hugst!$R$5:$W$9,MATCH(ROUNDUP((K$1)/10,0)*10,[1]Hugst!$R$4:$W$4,0))))</f>
        <v>0</v>
      </c>
      <c r="L140" s="169">
        <f>IF($C140-L$1&lt;År1,0,K139*(1-VLOOKUP($A140,[1]Hugst!$R$5:$W$9,MATCH(ROUNDUP((L$1)/10,0)*10,[1]Hugst!$R$4:$W$4,0))))</f>
        <v>0</v>
      </c>
      <c r="M140" s="169">
        <f>IF($C140-M$1&lt;År1,0,L139*(1-VLOOKUP($A140,[1]Hugst!$R$5:$W$9,MATCH(ROUNDUP((M$1)/10,0)*10,[1]Hugst!$R$4:$W$4,0))))</f>
        <v>0</v>
      </c>
      <c r="N140" s="169">
        <f>IF($C140-N$1&lt;År1,0,M139*(1-VLOOKUP($A140,[1]Hugst!$R$5:$W$9,MATCH(ROUNDUP((N$1)/10,0)*10,[1]Hugst!$R$4:$W$4,0))))</f>
        <v>0</v>
      </c>
      <c r="O140" s="169">
        <f>IF($C140-O$1&lt;År1,0,N139*(1-VLOOKUP($A140,[1]Hugst!$R$5:$W$9,MATCH(ROUNDUP((O$1)/10,0)*10,[1]Hugst!$R$4:$W$4,0))))</f>
        <v>0</v>
      </c>
      <c r="P140" s="169">
        <f>IF($C140-P$1&lt;År1,0,O139*(1-VLOOKUP($A140,[1]Hugst!$R$5:$W$9,MATCH(ROUNDUP((P$1)/10,0)*10,[1]Hugst!$R$4:$W$4,0))))</f>
        <v>0</v>
      </c>
      <c r="Q140" s="169">
        <f>IF($C140-Q$1&lt;År1,0,P139*(1-VLOOKUP($A140,[1]Hugst!$R$5:$W$9,MATCH(ROUNDUP((Q$1)/10,0)*10,[1]Hugst!$R$4:$W$4,0))))</f>
        <v>0</v>
      </c>
      <c r="R140" s="169">
        <f>IF($C140-R$1&lt;År1,0,Q139*(1-VLOOKUP($A140,[1]Hugst!$R$5:$W$9,MATCH(ROUNDUP((R$1)/10,0)*10,[1]Hugst!$R$4:$W$4,0))))</f>
        <v>0</v>
      </c>
      <c r="S140" s="169">
        <f>IF($C140-S$1&lt;År1,0,R139*(1-VLOOKUP($A140,[1]Hugst!$R$5:$W$9,MATCH(ROUNDUP((S$1)/10,0)*10,[1]Hugst!$R$4:$W$4,0))))</f>
        <v>0</v>
      </c>
      <c r="T140" s="169">
        <f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>IF($C141-G$1&lt;År1,0,F140*(1-VLOOKUP($A141,[1]Hugst!$R$5:$W$9,MATCH(ROUNDUP((G$1)/10,0)*10,[1]Hugst!$R$4:$W$4,0))))</f>
        <v>0</v>
      </c>
      <c r="H141" s="169">
        <f>IF($C141-H$1&lt;År1,0,G140*(1-VLOOKUP($A141,[1]Hugst!$R$5:$W$9,MATCH(ROUNDUP((H$1)/10,0)*10,[1]Hugst!$R$4:$W$4,0))))</f>
        <v>0</v>
      </c>
      <c r="I141" s="169">
        <f>IF($C141-I$1&lt;År1,0,H140*(1-VLOOKUP($A141,[1]Hugst!$R$5:$W$9,MATCH(ROUNDUP((I$1)/10,0)*10,[1]Hugst!$R$4:$W$4,0))))</f>
        <v>0</v>
      </c>
      <c r="J141" s="169">
        <f>IF($C141-J$1&lt;År1,0,I140*(1-VLOOKUP($A141,[1]Hugst!$R$5:$W$9,MATCH(ROUNDUP((J$1)/10,0)*10,[1]Hugst!$R$4:$W$4,0))))</f>
        <v>0</v>
      </c>
      <c r="K141" s="169">
        <f>IF($C141-K$1&lt;År1,0,J140*(1-VLOOKUP($A141,[1]Hugst!$R$5:$W$9,MATCH(ROUNDUP((K$1)/10,0)*10,[1]Hugst!$R$4:$W$4,0))))</f>
        <v>0</v>
      </c>
      <c r="L141" s="169">
        <f>IF($C141-L$1&lt;År1,0,K140*(1-VLOOKUP($A141,[1]Hugst!$R$5:$W$9,MATCH(ROUNDUP((L$1)/10,0)*10,[1]Hugst!$R$4:$W$4,0))))</f>
        <v>0</v>
      </c>
      <c r="M141" s="169">
        <f>IF($C141-M$1&lt;År1,0,L140*(1-VLOOKUP($A141,[1]Hugst!$R$5:$W$9,MATCH(ROUNDUP((M$1)/10,0)*10,[1]Hugst!$R$4:$W$4,0))))</f>
        <v>0</v>
      </c>
      <c r="N141" s="169">
        <f>IF($C141-N$1&lt;År1,0,M140*(1-VLOOKUP($A141,[1]Hugst!$R$5:$W$9,MATCH(ROUNDUP((N$1)/10,0)*10,[1]Hugst!$R$4:$W$4,0))))</f>
        <v>0</v>
      </c>
      <c r="O141" s="169">
        <f>IF($C141-O$1&lt;År1,0,N140*(1-VLOOKUP($A141,[1]Hugst!$R$5:$W$9,MATCH(ROUNDUP((O$1)/10,0)*10,[1]Hugst!$R$4:$W$4,0))))</f>
        <v>0</v>
      </c>
      <c r="P141" s="169">
        <f>IF($C141-P$1&lt;År1,0,O140*(1-VLOOKUP($A141,[1]Hugst!$R$5:$W$9,MATCH(ROUNDUP((P$1)/10,0)*10,[1]Hugst!$R$4:$W$4,0))))</f>
        <v>0</v>
      </c>
      <c r="Q141" s="169">
        <f>IF($C141-Q$1&lt;År1,0,P140*(1-VLOOKUP($A141,[1]Hugst!$R$5:$W$9,MATCH(ROUNDUP((Q$1)/10,0)*10,[1]Hugst!$R$4:$W$4,0))))</f>
        <v>0</v>
      </c>
      <c r="R141" s="169">
        <f>IF($C141-R$1&lt;År1,0,Q140*(1-VLOOKUP($A141,[1]Hugst!$R$5:$W$9,MATCH(ROUNDUP((R$1)/10,0)*10,[1]Hugst!$R$4:$W$4,0))))</f>
        <v>0</v>
      </c>
      <c r="S141" s="169">
        <f>IF($C141-S$1&lt;År1,0,R140*(1-VLOOKUP($A141,[1]Hugst!$R$5:$W$9,MATCH(ROUNDUP((S$1)/10,0)*10,[1]Hugst!$R$4:$W$4,0))))</f>
        <v>0</v>
      </c>
      <c r="T141" s="169">
        <f>IF($C141-T$1&lt;År1,0,S140*(1-VLOOKUP($A141,[1]Hugst!$R$5:$W$9,MATCH(ROUNDUP((T$1)/10,0)*10,[1]Hugst!$R$4:$W$4,0))))</f>
        <v>0</v>
      </c>
      <c r="U141" s="169">
        <f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>IF($C142-G$1&lt;År1,0,F141*(1-VLOOKUP($A142,[1]Hugst!$R$5:$W$9,MATCH(ROUNDUP((G$1)/10,0)*10,[1]Hugst!$R$4:$W$4,0))))</f>
        <v>0</v>
      </c>
      <c r="H142" s="169">
        <f>IF($C142-H$1&lt;År1,0,G141*(1-VLOOKUP($A142,[1]Hugst!$R$5:$W$9,MATCH(ROUNDUP((H$1)/10,0)*10,[1]Hugst!$R$4:$W$4,0))))</f>
        <v>0</v>
      </c>
      <c r="I142" s="169">
        <f>IF($C142-I$1&lt;År1,0,H141*(1-VLOOKUP($A142,[1]Hugst!$R$5:$W$9,MATCH(ROUNDUP((I$1)/10,0)*10,[1]Hugst!$R$4:$W$4,0))))</f>
        <v>0</v>
      </c>
      <c r="J142" s="169">
        <f>IF($C142-J$1&lt;År1,0,I141*(1-VLOOKUP($A142,[1]Hugst!$R$5:$W$9,MATCH(ROUNDUP((J$1)/10,0)*10,[1]Hugst!$R$4:$W$4,0))))</f>
        <v>0</v>
      </c>
      <c r="K142" s="169">
        <f>IF($C142-K$1&lt;År1,0,J141*(1-VLOOKUP($A142,[1]Hugst!$R$5:$W$9,MATCH(ROUNDUP((K$1)/10,0)*10,[1]Hugst!$R$4:$W$4,0))))</f>
        <v>0</v>
      </c>
      <c r="L142" s="169">
        <f>IF($C142-L$1&lt;År1,0,K141*(1-VLOOKUP($A142,[1]Hugst!$R$5:$W$9,MATCH(ROUNDUP((L$1)/10,0)*10,[1]Hugst!$R$4:$W$4,0))))</f>
        <v>0</v>
      </c>
      <c r="M142" s="169">
        <f>IF($C142-M$1&lt;År1,0,L141*(1-VLOOKUP($A142,[1]Hugst!$R$5:$W$9,MATCH(ROUNDUP((M$1)/10,0)*10,[1]Hugst!$R$4:$W$4,0))))</f>
        <v>0</v>
      </c>
      <c r="N142" s="169">
        <f>IF($C142-N$1&lt;År1,0,M141*(1-VLOOKUP($A142,[1]Hugst!$R$5:$W$9,MATCH(ROUNDUP((N$1)/10,0)*10,[1]Hugst!$R$4:$W$4,0))))</f>
        <v>0</v>
      </c>
      <c r="O142" s="169">
        <f>IF($C142-O$1&lt;År1,0,N141*(1-VLOOKUP($A142,[1]Hugst!$R$5:$W$9,MATCH(ROUNDUP((O$1)/10,0)*10,[1]Hugst!$R$4:$W$4,0))))</f>
        <v>0</v>
      </c>
      <c r="P142" s="169">
        <f>IF($C142-P$1&lt;År1,0,O141*(1-VLOOKUP($A142,[1]Hugst!$R$5:$W$9,MATCH(ROUNDUP((P$1)/10,0)*10,[1]Hugst!$R$4:$W$4,0))))</f>
        <v>0</v>
      </c>
      <c r="Q142" s="169">
        <f>IF($C142-Q$1&lt;År1,0,P141*(1-VLOOKUP($A142,[1]Hugst!$R$5:$W$9,MATCH(ROUNDUP((Q$1)/10,0)*10,[1]Hugst!$R$4:$W$4,0))))</f>
        <v>0</v>
      </c>
      <c r="R142" s="169">
        <f>IF($C142-R$1&lt;År1,0,Q141*(1-VLOOKUP($A142,[1]Hugst!$R$5:$W$9,MATCH(ROUNDUP((R$1)/10,0)*10,[1]Hugst!$R$4:$W$4,0))))</f>
        <v>0</v>
      </c>
      <c r="S142" s="169">
        <f>IF($C142-S$1&lt;År1,0,R141*(1-VLOOKUP($A142,[1]Hugst!$R$5:$W$9,MATCH(ROUNDUP((S$1)/10,0)*10,[1]Hugst!$R$4:$W$4,0))))</f>
        <v>0</v>
      </c>
      <c r="T142" s="169">
        <f>IF($C142-T$1&lt;År1,0,S141*(1-VLOOKUP($A142,[1]Hugst!$R$5:$W$9,MATCH(ROUNDUP((T$1)/10,0)*10,[1]Hugst!$R$4:$W$4,0))))</f>
        <v>0</v>
      </c>
      <c r="U142" s="169">
        <f>IF($C142-U$1&lt;År1,0,T141*(1-VLOOKUP($A142,[1]Hugst!$R$5:$W$9,MATCH(ROUNDUP((U$1)/10,0)*10,[1]Hugst!$R$4:$W$4,0))))</f>
        <v>0</v>
      </c>
      <c r="V142" s="169">
        <f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>IF($C143-G$1&lt;År1,0,F142*(1-VLOOKUP($A143,[1]Hugst!$R$5:$W$9,MATCH(ROUNDUP((G$1)/10,0)*10,[1]Hugst!$R$4:$W$4,0))))</f>
        <v>0</v>
      </c>
      <c r="H143" s="169">
        <f>IF($C143-H$1&lt;År1,0,G142*(1-VLOOKUP($A143,[1]Hugst!$R$5:$W$9,MATCH(ROUNDUP((H$1)/10,0)*10,[1]Hugst!$R$4:$W$4,0))))</f>
        <v>0</v>
      </c>
      <c r="I143" s="169">
        <f>IF($C143-I$1&lt;År1,0,H142*(1-VLOOKUP($A143,[1]Hugst!$R$5:$W$9,MATCH(ROUNDUP((I$1)/10,0)*10,[1]Hugst!$R$4:$W$4,0))))</f>
        <v>0</v>
      </c>
      <c r="J143" s="169">
        <f>IF($C143-J$1&lt;År1,0,I142*(1-VLOOKUP($A143,[1]Hugst!$R$5:$W$9,MATCH(ROUNDUP((J$1)/10,0)*10,[1]Hugst!$R$4:$W$4,0))))</f>
        <v>0</v>
      </c>
      <c r="K143" s="169">
        <f>IF($C143-K$1&lt;År1,0,J142*(1-VLOOKUP($A143,[1]Hugst!$R$5:$W$9,MATCH(ROUNDUP((K$1)/10,0)*10,[1]Hugst!$R$4:$W$4,0))))</f>
        <v>0</v>
      </c>
      <c r="L143" s="169">
        <f>IF($C143-L$1&lt;År1,0,K142*(1-VLOOKUP($A143,[1]Hugst!$R$5:$W$9,MATCH(ROUNDUP((L$1)/10,0)*10,[1]Hugst!$R$4:$W$4,0))))</f>
        <v>0</v>
      </c>
      <c r="M143" s="169">
        <f>IF($C143-M$1&lt;År1,0,L142*(1-VLOOKUP($A143,[1]Hugst!$R$5:$W$9,MATCH(ROUNDUP((M$1)/10,0)*10,[1]Hugst!$R$4:$W$4,0))))</f>
        <v>0</v>
      </c>
      <c r="N143" s="169">
        <f>IF($C143-N$1&lt;År1,0,M142*(1-VLOOKUP($A143,[1]Hugst!$R$5:$W$9,MATCH(ROUNDUP((N$1)/10,0)*10,[1]Hugst!$R$4:$W$4,0))))</f>
        <v>0</v>
      </c>
      <c r="O143" s="169">
        <f>IF($C143-O$1&lt;År1,0,N142*(1-VLOOKUP($A143,[1]Hugst!$R$5:$W$9,MATCH(ROUNDUP((O$1)/10,0)*10,[1]Hugst!$R$4:$W$4,0))))</f>
        <v>0</v>
      </c>
      <c r="P143" s="169">
        <f>IF($C143-P$1&lt;År1,0,O142*(1-VLOOKUP($A143,[1]Hugst!$R$5:$W$9,MATCH(ROUNDUP((P$1)/10,0)*10,[1]Hugst!$R$4:$W$4,0))))</f>
        <v>0</v>
      </c>
      <c r="Q143" s="169">
        <f>IF($C143-Q$1&lt;År1,0,P142*(1-VLOOKUP($A143,[1]Hugst!$R$5:$W$9,MATCH(ROUNDUP((Q$1)/10,0)*10,[1]Hugst!$R$4:$W$4,0))))</f>
        <v>0</v>
      </c>
      <c r="R143" s="169">
        <f>IF($C143-R$1&lt;År1,0,Q142*(1-VLOOKUP($A143,[1]Hugst!$R$5:$W$9,MATCH(ROUNDUP((R$1)/10,0)*10,[1]Hugst!$R$4:$W$4,0))))</f>
        <v>0</v>
      </c>
      <c r="S143" s="169">
        <f>IF($C143-S$1&lt;År1,0,R142*(1-VLOOKUP($A143,[1]Hugst!$R$5:$W$9,MATCH(ROUNDUP((S$1)/10,0)*10,[1]Hugst!$R$4:$W$4,0))))</f>
        <v>0</v>
      </c>
      <c r="T143" s="169">
        <f>IF($C143-T$1&lt;År1,0,S142*(1-VLOOKUP($A143,[1]Hugst!$R$5:$W$9,MATCH(ROUNDUP((T$1)/10,0)*10,[1]Hugst!$R$4:$W$4,0))))</f>
        <v>0</v>
      </c>
      <c r="U143" s="169">
        <f>IF($C143-U$1&lt;År1,0,T142*(1-VLOOKUP($A143,[1]Hugst!$R$5:$W$9,MATCH(ROUNDUP((U$1)/10,0)*10,[1]Hugst!$R$4:$W$4,0))))</f>
        <v>0</v>
      </c>
      <c r="V143" s="169">
        <f>IF($C143-V$1&lt;År1,0,U142*(1-VLOOKUP($A143,[1]Hugst!$R$5:$W$9,MATCH(ROUNDUP((V$1)/10,0)*10,[1]Hugst!$R$4:$W$4,0))))</f>
        <v>0</v>
      </c>
      <c r="W143" s="169">
        <f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>IF($C144-G$1&lt;År1,0,F143*(1-VLOOKUP($A144,[1]Hugst!$R$5:$W$9,MATCH(ROUNDUP((G$1)/10,0)*10,[1]Hugst!$R$4:$W$4,0))))</f>
        <v>0</v>
      </c>
      <c r="H144" s="169">
        <f>IF($C144-H$1&lt;År1,0,G143*(1-VLOOKUP($A144,[1]Hugst!$R$5:$W$9,MATCH(ROUNDUP((H$1)/10,0)*10,[1]Hugst!$R$4:$W$4,0))))</f>
        <v>0</v>
      </c>
      <c r="I144" s="169">
        <f>IF($C144-I$1&lt;År1,0,H143*(1-VLOOKUP($A144,[1]Hugst!$R$5:$W$9,MATCH(ROUNDUP((I$1)/10,0)*10,[1]Hugst!$R$4:$W$4,0))))</f>
        <v>0</v>
      </c>
      <c r="J144" s="169">
        <f>IF($C144-J$1&lt;År1,0,I143*(1-VLOOKUP($A144,[1]Hugst!$R$5:$W$9,MATCH(ROUNDUP((J$1)/10,0)*10,[1]Hugst!$R$4:$W$4,0))))</f>
        <v>0</v>
      </c>
      <c r="K144" s="169">
        <f>IF($C144-K$1&lt;År1,0,J143*(1-VLOOKUP($A144,[1]Hugst!$R$5:$W$9,MATCH(ROUNDUP((K$1)/10,0)*10,[1]Hugst!$R$4:$W$4,0))))</f>
        <v>0</v>
      </c>
      <c r="L144" s="169">
        <f>IF($C144-L$1&lt;År1,0,K143*(1-VLOOKUP($A144,[1]Hugst!$R$5:$W$9,MATCH(ROUNDUP((L$1)/10,0)*10,[1]Hugst!$R$4:$W$4,0))))</f>
        <v>0</v>
      </c>
      <c r="M144" s="169">
        <f>IF($C144-M$1&lt;År1,0,L143*(1-VLOOKUP($A144,[1]Hugst!$R$5:$W$9,MATCH(ROUNDUP((M$1)/10,0)*10,[1]Hugst!$R$4:$W$4,0))))</f>
        <v>0</v>
      </c>
      <c r="N144" s="169">
        <f>IF($C144-N$1&lt;År1,0,M143*(1-VLOOKUP($A144,[1]Hugst!$R$5:$W$9,MATCH(ROUNDUP((N$1)/10,0)*10,[1]Hugst!$R$4:$W$4,0))))</f>
        <v>0</v>
      </c>
      <c r="O144" s="169">
        <f>IF($C144-O$1&lt;År1,0,N143*(1-VLOOKUP($A144,[1]Hugst!$R$5:$W$9,MATCH(ROUNDUP((O$1)/10,0)*10,[1]Hugst!$R$4:$W$4,0))))</f>
        <v>0</v>
      </c>
      <c r="P144" s="169">
        <f>IF($C144-P$1&lt;År1,0,O143*(1-VLOOKUP($A144,[1]Hugst!$R$5:$W$9,MATCH(ROUNDUP((P$1)/10,0)*10,[1]Hugst!$R$4:$W$4,0))))</f>
        <v>0</v>
      </c>
      <c r="Q144" s="169">
        <f>IF($C144-Q$1&lt;År1,0,P143*(1-VLOOKUP($A144,[1]Hugst!$R$5:$W$9,MATCH(ROUNDUP((Q$1)/10,0)*10,[1]Hugst!$R$4:$W$4,0))))</f>
        <v>0</v>
      </c>
      <c r="R144" s="169">
        <f>IF($C144-R$1&lt;År1,0,Q143*(1-VLOOKUP($A144,[1]Hugst!$R$5:$W$9,MATCH(ROUNDUP((R$1)/10,0)*10,[1]Hugst!$R$4:$W$4,0))))</f>
        <v>0</v>
      </c>
      <c r="S144" s="169">
        <f>IF($C144-S$1&lt;År1,0,R143*(1-VLOOKUP($A144,[1]Hugst!$R$5:$W$9,MATCH(ROUNDUP((S$1)/10,0)*10,[1]Hugst!$R$4:$W$4,0))))</f>
        <v>0</v>
      </c>
      <c r="T144" s="169">
        <f>IF($C144-T$1&lt;År1,0,S143*(1-VLOOKUP($A144,[1]Hugst!$R$5:$W$9,MATCH(ROUNDUP((T$1)/10,0)*10,[1]Hugst!$R$4:$W$4,0))))</f>
        <v>0</v>
      </c>
      <c r="U144" s="169">
        <f>IF($C144-U$1&lt;År1,0,T143*(1-VLOOKUP($A144,[1]Hugst!$R$5:$W$9,MATCH(ROUNDUP((U$1)/10,0)*10,[1]Hugst!$R$4:$W$4,0))))</f>
        <v>0</v>
      </c>
      <c r="V144" s="169">
        <f>IF($C144-V$1&lt;År1,0,U143*(1-VLOOKUP($A144,[1]Hugst!$R$5:$W$9,MATCH(ROUNDUP((V$1)/10,0)*10,[1]Hugst!$R$4:$W$4,0))))</f>
        <v>0</v>
      </c>
      <c r="W144" s="169">
        <f>IF($C144-W$1&lt;År1,0,V143*(1-VLOOKUP($A144,[1]Hugst!$R$5:$W$9,MATCH(ROUNDUP((W$1)/10,0)*10,[1]Hugst!$R$4:$W$4,0))))</f>
        <v>0</v>
      </c>
      <c r="X144" s="169">
        <f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>IF($C145-G$1&lt;År1,0,F144*(1-VLOOKUP($A145,[1]Hugst!$R$5:$W$9,MATCH(ROUNDUP((G$1)/10,0)*10,[1]Hugst!$R$4:$W$4,0))))</f>
        <v>0</v>
      </c>
      <c r="H145" s="169">
        <f>IF($C145-H$1&lt;År1,0,G144*(1-VLOOKUP($A145,[1]Hugst!$R$5:$W$9,MATCH(ROUNDUP((H$1)/10,0)*10,[1]Hugst!$R$4:$W$4,0))))</f>
        <v>0</v>
      </c>
      <c r="I145" s="169">
        <f>IF($C145-I$1&lt;År1,0,H144*(1-VLOOKUP($A145,[1]Hugst!$R$5:$W$9,MATCH(ROUNDUP((I$1)/10,0)*10,[1]Hugst!$R$4:$W$4,0))))</f>
        <v>0</v>
      </c>
      <c r="J145" s="169">
        <f>IF($C145-J$1&lt;År1,0,I144*(1-VLOOKUP($A145,[1]Hugst!$R$5:$W$9,MATCH(ROUNDUP((J$1)/10,0)*10,[1]Hugst!$R$4:$W$4,0))))</f>
        <v>0</v>
      </c>
      <c r="K145" s="169">
        <f>IF($C145-K$1&lt;År1,0,J144*(1-VLOOKUP($A145,[1]Hugst!$R$5:$W$9,MATCH(ROUNDUP((K$1)/10,0)*10,[1]Hugst!$R$4:$W$4,0))))</f>
        <v>0</v>
      </c>
      <c r="L145" s="169">
        <f>IF($C145-L$1&lt;År1,0,K144*(1-VLOOKUP($A145,[1]Hugst!$R$5:$W$9,MATCH(ROUNDUP((L$1)/10,0)*10,[1]Hugst!$R$4:$W$4,0))))</f>
        <v>0</v>
      </c>
      <c r="M145" s="169">
        <f>IF($C145-M$1&lt;År1,0,L144*(1-VLOOKUP($A145,[1]Hugst!$R$5:$W$9,MATCH(ROUNDUP((M$1)/10,0)*10,[1]Hugst!$R$4:$W$4,0))))</f>
        <v>0</v>
      </c>
      <c r="N145" s="169">
        <f>IF($C145-N$1&lt;År1,0,M144*(1-VLOOKUP($A145,[1]Hugst!$R$5:$W$9,MATCH(ROUNDUP((N$1)/10,0)*10,[1]Hugst!$R$4:$W$4,0))))</f>
        <v>0</v>
      </c>
      <c r="O145" s="169">
        <f>IF($C145-O$1&lt;År1,0,N144*(1-VLOOKUP($A145,[1]Hugst!$R$5:$W$9,MATCH(ROUNDUP((O$1)/10,0)*10,[1]Hugst!$R$4:$W$4,0))))</f>
        <v>0</v>
      </c>
      <c r="P145" s="169">
        <f>IF($C145-P$1&lt;År1,0,O144*(1-VLOOKUP($A145,[1]Hugst!$R$5:$W$9,MATCH(ROUNDUP((P$1)/10,0)*10,[1]Hugst!$R$4:$W$4,0))))</f>
        <v>0</v>
      </c>
      <c r="Q145" s="169">
        <f>IF($C145-Q$1&lt;År1,0,P144*(1-VLOOKUP($A145,[1]Hugst!$R$5:$W$9,MATCH(ROUNDUP((Q$1)/10,0)*10,[1]Hugst!$R$4:$W$4,0))))</f>
        <v>0</v>
      </c>
      <c r="R145" s="169">
        <f>IF($C145-R$1&lt;År1,0,Q144*(1-VLOOKUP($A145,[1]Hugst!$R$5:$W$9,MATCH(ROUNDUP((R$1)/10,0)*10,[1]Hugst!$R$4:$W$4,0))))</f>
        <v>0</v>
      </c>
      <c r="S145" s="169">
        <f>IF($C145-S$1&lt;År1,0,R144*(1-VLOOKUP($A145,[1]Hugst!$R$5:$W$9,MATCH(ROUNDUP((S$1)/10,0)*10,[1]Hugst!$R$4:$W$4,0))))</f>
        <v>0</v>
      </c>
      <c r="T145" s="169">
        <f>IF($C145-T$1&lt;År1,0,S144*(1-VLOOKUP($A145,[1]Hugst!$R$5:$W$9,MATCH(ROUNDUP((T$1)/10,0)*10,[1]Hugst!$R$4:$W$4,0))))</f>
        <v>0</v>
      </c>
      <c r="U145" s="169">
        <f>IF($C145-U$1&lt;År1,0,T144*(1-VLOOKUP($A145,[1]Hugst!$R$5:$W$9,MATCH(ROUNDUP((U$1)/10,0)*10,[1]Hugst!$R$4:$W$4,0))))</f>
        <v>0</v>
      </c>
      <c r="V145" s="169">
        <f>IF($C145-V$1&lt;År1,0,U144*(1-VLOOKUP($A145,[1]Hugst!$R$5:$W$9,MATCH(ROUNDUP((V$1)/10,0)*10,[1]Hugst!$R$4:$W$4,0))))</f>
        <v>0</v>
      </c>
      <c r="W145" s="169">
        <f>IF($C145-W$1&lt;År1,0,V144*(1-VLOOKUP($A145,[1]Hugst!$R$5:$W$9,MATCH(ROUNDUP((W$1)/10,0)*10,[1]Hugst!$R$4:$W$4,0))))</f>
        <v>0</v>
      </c>
      <c r="X145" s="169">
        <f>IF($C145-X$1&lt;År1,0,W144*(1-VLOOKUP($A145,[1]Hugst!$R$5:$W$9,MATCH(ROUNDUP((X$1)/10,0)*10,[1]Hugst!$R$4:$W$4,0))))</f>
        <v>0</v>
      </c>
      <c r="Y145" s="169">
        <f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>IF($C146-G$1&lt;År1,0,F145*(1-VLOOKUP($A146,[1]Hugst!$R$5:$W$9,MATCH(ROUNDUP((G$1)/10,0)*10,[1]Hugst!$R$4:$W$4,0))))</f>
        <v>0</v>
      </c>
      <c r="H146" s="169">
        <f>IF($C146-H$1&lt;År1,0,G145*(1-VLOOKUP($A146,[1]Hugst!$R$5:$W$9,MATCH(ROUNDUP((H$1)/10,0)*10,[1]Hugst!$R$4:$W$4,0))))</f>
        <v>0</v>
      </c>
      <c r="I146" s="169">
        <f>IF($C146-I$1&lt;År1,0,H145*(1-VLOOKUP($A146,[1]Hugst!$R$5:$W$9,MATCH(ROUNDUP((I$1)/10,0)*10,[1]Hugst!$R$4:$W$4,0))))</f>
        <v>0</v>
      </c>
      <c r="J146" s="169">
        <f>IF($C146-J$1&lt;År1,0,I145*(1-VLOOKUP($A146,[1]Hugst!$R$5:$W$9,MATCH(ROUNDUP((J$1)/10,0)*10,[1]Hugst!$R$4:$W$4,0))))</f>
        <v>0</v>
      </c>
      <c r="K146" s="169">
        <f>IF($C146-K$1&lt;År1,0,J145*(1-VLOOKUP($A146,[1]Hugst!$R$5:$W$9,MATCH(ROUNDUP((K$1)/10,0)*10,[1]Hugst!$R$4:$W$4,0))))</f>
        <v>0</v>
      </c>
      <c r="L146" s="169">
        <f>IF($C146-L$1&lt;År1,0,K145*(1-VLOOKUP($A146,[1]Hugst!$R$5:$W$9,MATCH(ROUNDUP((L$1)/10,0)*10,[1]Hugst!$R$4:$W$4,0))))</f>
        <v>0</v>
      </c>
      <c r="M146" s="169">
        <f>IF($C146-M$1&lt;År1,0,L145*(1-VLOOKUP($A146,[1]Hugst!$R$5:$W$9,MATCH(ROUNDUP((M$1)/10,0)*10,[1]Hugst!$R$4:$W$4,0))))</f>
        <v>0</v>
      </c>
      <c r="N146" s="169">
        <f>IF($C146-N$1&lt;År1,0,M145*(1-VLOOKUP($A146,[1]Hugst!$R$5:$W$9,MATCH(ROUNDUP((N$1)/10,0)*10,[1]Hugst!$R$4:$W$4,0))))</f>
        <v>0</v>
      </c>
      <c r="O146" s="169">
        <f>IF($C146-O$1&lt;År1,0,N145*(1-VLOOKUP($A146,[1]Hugst!$R$5:$W$9,MATCH(ROUNDUP((O$1)/10,0)*10,[1]Hugst!$R$4:$W$4,0))))</f>
        <v>0</v>
      </c>
      <c r="P146" s="169">
        <f>IF($C146-P$1&lt;År1,0,O145*(1-VLOOKUP($A146,[1]Hugst!$R$5:$W$9,MATCH(ROUNDUP((P$1)/10,0)*10,[1]Hugst!$R$4:$W$4,0))))</f>
        <v>0</v>
      </c>
      <c r="Q146" s="169">
        <f>IF($C146-Q$1&lt;År1,0,P145*(1-VLOOKUP($A146,[1]Hugst!$R$5:$W$9,MATCH(ROUNDUP((Q$1)/10,0)*10,[1]Hugst!$R$4:$W$4,0))))</f>
        <v>0</v>
      </c>
      <c r="R146" s="169">
        <f>IF($C146-R$1&lt;År1,0,Q145*(1-VLOOKUP($A146,[1]Hugst!$R$5:$W$9,MATCH(ROUNDUP((R$1)/10,0)*10,[1]Hugst!$R$4:$W$4,0))))</f>
        <v>0</v>
      </c>
      <c r="S146" s="169">
        <f>IF($C146-S$1&lt;År1,0,R145*(1-VLOOKUP($A146,[1]Hugst!$R$5:$W$9,MATCH(ROUNDUP((S$1)/10,0)*10,[1]Hugst!$R$4:$W$4,0))))</f>
        <v>0</v>
      </c>
      <c r="T146" s="169">
        <f>IF($C146-T$1&lt;År1,0,S145*(1-VLOOKUP($A146,[1]Hugst!$R$5:$W$9,MATCH(ROUNDUP((T$1)/10,0)*10,[1]Hugst!$R$4:$W$4,0))))</f>
        <v>0</v>
      </c>
      <c r="U146" s="169">
        <f>IF($C146-U$1&lt;År1,0,T145*(1-VLOOKUP($A146,[1]Hugst!$R$5:$W$9,MATCH(ROUNDUP((U$1)/10,0)*10,[1]Hugst!$R$4:$W$4,0))))</f>
        <v>0</v>
      </c>
      <c r="V146" s="169">
        <f>IF($C146-V$1&lt;År1,0,U145*(1-VLOOKUP($A146,[1]Hugst!$R$5:$W$9,MATCH(ROUNDUP((V$1)/10,0)*10,[1]Hugst!$R$4:$W$4,0))))</f>
        <v>0</v>
      </c>
      <c r="W146" s="169">
        <f>IF($C146-W$1&lt;År1,0,V145*(1-VLOOKUP($A146,[1]Hugst!$R$5:$W$9,MATCH(ROUNDUP((W$1)/10,0)*10,[1]Hugst!$R$4:$W$4,0))))</f>
        <v>0</v>
      </c>
      <c r="X146" s="169">
        <f>IF($C146-X$1&lt;År1,0,W145*(1-VLOOKUP($A146,[1]Hugst!$R$5:$W$9,MATCH(ROUNDUP((X$1)/10,0)*10,[1]Hugst!$R$4:$W$4,0))))</f>
        <v>0</v>
      </c>
      <c r="Y146" s="169">
        <f>IF($C146-Y$1&lt;År1,0,X145*(1-VLOOKUP($A146,[1]Hugst!$R$5:$W$9,MATCH(ROUNDUP((Y$1)/10,0)*10,[1]Hugst!$R$4:$W$4,0))))</f>
        <v>0</v>
      </c>
      <c r="Z146" s="169">
        <f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>IF($C147-G$1&lt;År1,0,F146*(1-VLOOKUP($A147,[1]Hugst!$R$5:$W$9,MATCH(ROUNDUP((G$1)/10,0)*10,[1]Hugst!$R$4:$W$4,0))))</f>
        <v>0</v>
      </c>
      <c r="H147" s="169">
        <f>IF($C147-H$1&lt;År1,0,G146*(1-VLOOKUP($A147,[1]Hugst!$R$5:$W$9,MATCH(ROUNDUP((H$1)/10,0)*10,[1]Hugst!$R$4:$W$4,0))))</f>
        <v>0</v>
      </c>
      <c r="I147" s="169">
        <f>IF($C147-I$1&lt;År1,0,H146*(1-VLOOKUP($A147,[1]Hugst!$R$5:$W$9,MATCH(ROUNDUP((I$1)/10,0)*10,[1]Hugst!$R$4:$W$4,0))))</f>
        <v>0</v>
      </c>
      <c r="J147" s="169">
        <f>IF($C147-J$1&lt;År1,0,I146*(1-VLOOKUP($A147,[1]Hugst!$R$5:$W$9,MATCH(ROUNDUP((J$1)/10,0)*10,[1]Hugst!$R$4:$W$4,0))))</f>
        <v>0</v>
      </c>
      <c r="K147" s="169">
        <f>IF($C147-K$1&lt;År1,0,J146*(1-VLOOKUP($A147,[1]Hugst!$R$5:$W$9,MATCH(ROUNDUP((K$1)/10,0)*10,[1]Hugst!$R$4:$W$4,0))))</f>
        <v>0</v>
      </c>
      <c r="L147" s="169">
        <f>IF($C147-L$1&lt;År1,0,K146*(1-VLOOKUP($A147,[1]Hugst!$R$5:$W$9,MATCH(ROUNDUP((L$1)/10,0)*10,[1]Hugst!$R$4:$W$4,0))))</f>
        <v>0</v>
      </c>
      <c r="M147" s="169">
        <f>IF($C147-M$1&lt;År1,0,L146*(1-VLOOKUP($A147,[1]Hugst!$R$5:$W$9,MATCH(ROUNDUP((M$1)/10,0)*10,[1]Hugst!$R$4:$W$4,0))))</f>
        <v>0</v>
      </c>
      <c r="N147" s="169">
        <f>IF($C147-N$1&lt;År1,0,M146*(1-VLOOKUP($A147,[1]Hugst!$R$5:$W$9,MATCH(ROUNDUP((N$1)/10,0)*10,[1]Hugst!$R$4:$W$4,0))))</f>
        <v>0</v>
      </c>
      <c r="O147" s="169">
        <f>IF($C147-O$1&lt;År1,0,N146*(1-VLOOKUP($A147,[1]Hugst!$R$5:$W$9,MATCH(ROUNDUP((O$1)/10,0)*10,[1]Hugst!$R$4:$W$4,0))))</f>
        <v>0</v>
      </c>
      <c r="P147" s="169">
        <f>IF($C147-P$1&lt;År1,0,O146*(1-VLOOKUP($A147,[1]Hugst!$R$5:$W$9,MATCH(ROUNDUP((P$1)/10,0)*10,[1]Hugst!$R$4:$W$4,0))))</f>
        <v>0</v>
      </c>
      <c r="Q147" s="169">
        <f>IF($C147-Q$1&lt;År1,0,P146*(1-VLOOKUP($A147,[1]Hugst!$R$5:$W$9,MATCH(ROUNDUP((Q$1)/10,0)*10,[1]Hugst!$R$4:$W$4,0))))</f>
        <v>0</v>
      </c>
      <c r="R147" s="169">
        <f>IF($C147-R$1&lt;År1,0,Q146*(1-VLOOKUP($A147,[1]Hugst!$R$5:$W$9,MATCH(ROUNDUP((R$1)/10,0)*10,[1]Hugst!$R$4:$W$4,0))))</f>
        <v>0</v>
      </c>
      <c r="S147" s="169">
        <f>IF($C147-S$1&lt;År1,0,R146*(1-VLOOKUP($A147,[1]Hugst!$R$5:$W$9,MATCH(ROUNDUP((S$1)/10,0)*10,[1]Hugst!$R$4:$W$4,0))))</f>
        <v>0</v>
      </c>
      <c r="T147" s="169">
        <f>IF($C147-T$1&lt;År1,0,S146*(1-VLOOKUP($A147,[1]Hugst!$R$5:$W$9,MATCH(ROUNDUP((T$1)/10,0)*10,[1]Hugst!$R$4:$W$4,0))))</f>
        <v>0</v>
      </c>
      <c r="U147" s="169">
        <f>IF($C147-U$1&lt;År1,0,T146*(1-VLOOKUP($A147,[1]Hugst!$R$5:$W$9,MATCH(ROUNDUP((U$1)/10,0)*10,[1]Hugst!$R$4:$W$4,0))))</f>
        <v>0</v>
      </c>
      <c r="V147" s="169">
        <f>IF($C147-V$1&lt;År1,0,U146*(1-VLOOKUP($A147,[1]Hugst!$R$5:$W$9,MATCH(ROUNDUP((V$1)/10,0)*10,[1]Hugst!$R$4:$W$4,0))))</f>
        <v>0</v>
      </c>
      <c r="W147" s="169">
        <f>IF($C147-W$1&lt;År1,0,V146*(1-VLOOKUP($A147,[1]Hugst!$R$5:$W$9,MATCH(ROUNDUP((W$1)/10,0)*10,[1]Hugst!$R$4:$W$4,0))))</f>
        <v>0</v>
      </c>
      <c r="X147" s="169">
        <f>IF($C147-X$1&lt;År1,0,W146*(1-VLOOKUP($A147,[1]Hugst!$R$5:$W$9,MATCH(ROUNDUP((X$1)/10,0)*10,[1]Hugst!$R$4:$W$4,0))))</f>
        <v>0</v>
      </c>
      <c r="Y147" s="169">
        <f>IF($C147-Y$1&lt;År1,0,X146*(1-VLOOKUP($A147,[1]Hugst!$R$5:$W$9,MATCH(ROUNDUP((Y$1)/10,0)*10,[1]Hugst!$R$4:$W$4,0))))</f>
        <v>0</v>
      </c>
      <c r="Z147" s="169">
        <f>IF($C147-Z$1&lt;År1,0,Y146*(1-VLOOKUP($A147,[1]Hugst!$R$5:$W$9,MATCH(ROUNDUP((Z$1)/10,0)*10,[1]Hugst!$R$4:$W$4,0))))</f>
        <v>0</v>
      </c>
      <c r="AA147" s="169">
        <f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>IF($C148-G$1&lt;År1,0,F147*(1-VLOOKUP($A148,[1]Hugst!$R$5:$W$9,MATCH(ROUNDUP((G$1)/10,0)*10,[1]Hugst!$R$4:$W$4,0))))</f>
        <v>0</v>
      </c>
      <c r="H148" s="169">
        <f>IF($C148-H$1&lt;År1,0,G147*(1-VLOOKUP($A148,[1]Hugst!$R$5:$W$9,MATCH(ROUNDUP((H$1)/10,0)*10,[1]Hugst!$R$4:$W$4,0))))</f>
        <v>0</v>
      </c>
      <c r="I148" s="169">
        <f>IF($C148-I$1&lt;År1,0,H147*(1-VLOOKUP($A148,[1]Hugst!$R$5:$W$9,MATCH(ROUNDUP((I$1)/10,0)*10,[1]Hugst!$R$4:$W$4,0))))</f>
        <v>0</v>
      </c>
      <c r="J148" s="169">
        <f>IF($C148-J$1&lt;År1,0,I147*(1-VLOOKUP($A148,[1]Hugst!$R$5:$W$9,MATCH(ROUNDUP((J$1)/10,0)*10,[1]Hugst!$R$4:$W$4,0))))</f>
        <v>0</v>
      </c>
      <c r="K148" s="169">
        <f>IF($C148-K$1&lt;År1,0,J147*(1-VLOOKUP($A148,[1]Hugst!$R$5:$W$9,MATCH(ROUNDUP((K$1)/10,0)*10,[1]Hugst!$R$4:$W$4,0))))</f>
        <v>0</v>
      </c>
      <c r="L148" s="169">
        <f>IF($C148-L$1&lt;År1,0,K147*(1-VLOOKUP($A148,[1]Hugst!$R$5:$W$9,MATCH(ROUNDUP((L$1)/10,0)*10,[1]Hugst!$R$4:$W$4,0))))</f>
        <v>0</v>
      </c>
      <c r="M148" s="169">
        <f>IF($C148-M$1&lt;År1,0,L147*(1-VLOOKUP($A148,[1]Hugst!$R$5:$W$9,MATCH(ROUNDUP((M$1)/10,0)*10,[1]Hugst!$R$4:$W$4,0))))</f>
        <v>0</v>
      </c>
      <c r="N148" s="169">
        <f>IF($C148-N$1&lt;År1,0,M147*(1-VLOOKUP($A148,[1]Hugst!$R$5:$W$9,MATCH(ROUNDUP((N$1)/10,0)*10,[1]Hugst!$R$4:$W$4,0))))</f>
        <v>0</v>
      </c>
      <c r="O148" s="169">
        <f>IF($C148-O$1&lt;År1,0,N147*(1-VLOOKUP($A148,[1]Hugst!$R$5:$W$9,MATCH(ROUNDUP((O$1)/10,0)*10,[1]Hugst!$R$4:$W$4,0))))</f>
        <v>0</v>
      </c>
      <c r="P148" s="169">
        <f>IF($C148-P$1&lt;År1,0,O147*(1-VLOOKUP($A148,[1]Hugst!$R$5:$W$9,MATCH(ROUNDUP((P$1)/10,0)*10,[1]Hugst!$R$4:$W$4,0))))</f>
        <v>0</v>
      </c>
      <c r="Q148" s="169">
        <f>IF($C148-Q$1&lt;År1,0,P147*(1-VLOOKUP($A148,[1]Hugst!$R$5:$W$9,MATCH(ROUNDUP((Q$1)/10,0)*10,[1]Hugst!$R$4:$W$4,0))))</f>
        <v>0</v>
      </c>
      <c r="R148" s="169">
        <f>IF($C148-R$1&lt;År1,0,Q147*(1-VLOOKUP($A148,[1]Hugst!$R$5:$W$9,MATCH(ROUNDUP((R$1)/10,0)*10,[1]Hugst!$R$4:$W$4,0))))</f>
        <v>0</v>
      </c>
      <c r="S148" s="169">
        <f>IF($C148-S$1&lt;År1,0,R147*(1-VLOOKUP($A148,[1]Hugst!$R$5:$W$9,MATCH(ROUNDUP((S$1)/10,0)*10,[1]Hugst!$R$4:$W$4,0))))</f>
        <v>0</v>
      </c>
      <c r="T148" s="169">
        <f>IF($C148-T$1&lt;År1,0,S147*(1-VLOOKUP($A148,[1]Hugst!$R$5:$W$9,MATCH(ROUNDUP((T$1)/10,0)*10,[1]Hugst!$R$4:$W$4,0))))</f>
        <v>0</v>
      </c>
      <c r="U148" s="169">
        <f>IF($C148-U$1&lt;År1,0,T147*(1-VLOOKUP($A148,[1]Hugst!$R$5:$W$9,MATCH(ROUNDUP((U$1)/10,0)*10,[1]Hugst!$R$4:$W$4,0))))</f>
        <v>0</v>
      </c>
      <c r="V148" s="169">
        <f>IF($C148-V$1&lt;År1,0,U147*(1-VLOOKUP($A148,[1]Hugst!$R$5:$W$9,MATCH(ROUNDUP((V$1)/10,0)*10,[1]Hugst!$R$4:$W$4,0))))</f>
        <v>0</v>
      </c>
      <c r="W148" s="169">
        <f>IF($C148-W$1&lt;År1,0,V147*(1-VLOOKUP($A148,[1]Hugst!$R$5:$W$9,MATCH(ROUNDUP((W$1)/10,0)*10,[1]Hugst!$R$4:$W$4,0))))</f>
        <v>0</v>
      </c>
      <c r="X148" s="169">
        <f>IF($C148-X$1&lt;År1,0,W147*(1-VLOOKUP($A148,[1]Hugst!$R$5:$W$9,MATCH(ROUNDUP((X$1)/10,0)*10,[1]Hugst!$R$4:$W$4,0))))</f>
        <v>0</v>
      </c>
      <c r="Y148" s="169">
        <f>IF($C148-Y$1&lt;År1,0,X147*(1-VLOOKUP($A148,[1]Hugst!$R$5:$W$9,MATCH(ROUNDUP((Y$1)/10,0)*10,[1]Hugst!$R$4:$W$4,0))))</f>
        <v>0</v>
      </c>
      <c r="Z148" s="169">
        <f>IF($C148-Z$1&lt;År1,0,Y147*(1-VLOOKUP($A148,[1]Hugst!$R$5:$W$9,MATCH(ROUNDUP((Z$1)/10,0)*10,[1]Hugst!$R$4:$W$4,0))))</f>
        <v>0</v>
      </c>
      <c r="AA148" s="169">
        <f>IF($C148-AA$1&lt;År1,0,Z147*(1-VLOOKUP($A148,[1]Hugst!$R$5:$W$9,MATCH(ROUNDUP((AA$1)/10,0)*10,[1]Hugst!$R$4:$W$4,0))))</f>
        <v>0</v>
      </c>
      <c r="AB148" s="169">
        <f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>IF($C149-G$1&lt;År1,0,F148*(1-VLOOKUP($A149,[1]Hugst!$R$5:$W$9,MATCH(ROUNDUP((G$1)/10,0)*10,[1]Hugst!$R$4:$W$4,0))))</f>
        <v>0</v>
      </c>
      <c r="H149" s="169">
        <f>IF($C149-H$1&lt;År1,0,G148*(1-VLOOKUP($A149,[1]Hugst!$R$5:$W$9,MATCH(ROUNDUP((H$1)/10,0)*10,[1]Hugst!$R$4:$W$4,0))))</f>
        <v>0</v>
      </c>
      <c r="I149" s="169">
        <f>IF($C149-I$1&lt;År1,0,H148*(1-VLOOKUP($A149,[1]Hugst!$R$5:$W$9,MATCH(ROUNDUP((I$1)/10,0)*10,[1]Hugst!$R$4:$W$4,0))))</f>
        <v>0</v>
      </c>
      <c r="J149" s="169">
        <f>IF($C149-J$1&lt;År1,0,I148*(1-VLOOKUP($A149,[1]Hugst!$R$5:$W$9,MATCH(ROUNDUP((J$1)/10,0)*10,[1]Hugst!$R$4:$W$4,0))))</f>
        <v>0</v>
      </c>
      <c r="K149" s="169">
        <f>IF($C149-K$1&lt;År1,0,J148*(1-VLOOKUP($A149,[1]Hugst!$R$5:$W$9,MATCH(ROUNDUP((K$1)/10,0)*10,[1]Hugst!$R$4:$W$4,0))))</f>
        <v>0</v>
      </c>
      <c r="L149" s="169">
        <f>IF($C149-L$1&lt;År1,0,K148*(1-VLOOKUP($A149,[1]Hugst!$R$5:$W$9,MATCH(ROUNDUP((L$1)/10,0)*10,[1]Hugst!$R$4:$W$4,0))))</f>
        <v>0</v>
      </c>
      <c r="M149" s="169">
        <f>IF($C149-M$1&lt;År1,0,L148*(1-VLOOKUP($A149,[1]Hugst!$R$5:$W$9,MATCH(ROUNDUP((M$1)/10,0)*10,[1]Hugst!$R$4:$W$4,0))))</f>
        <v>0</v>
      </c>
      <c r="N149" s="169">
        <f>IF($C149-N$1&lt;År1,0,M148*(1-VLOOKUP($A149,[1]Hugst!$R$5:$W$9,MATCH(ROUNDUP((N$1)/10,0)*10,[1]Hugst!$R$4:$W$4,0))))</f>
        <v>0</v>
      </c>
      <c r="O149" s="169">
        <f>IF($C149-O$1&lt;År1,0,N148*(1-VLOOKUP($A149,[1]Hugst!$R$5:$W$9,MATCH(ROUNDUP((O$1)/10,0)*10,[1]Hugst!$R$4:$W$4,0))))</f>
        <v>0</v>
      </c>
      <c r="P149" s="169">
        <f>IF($C149-P$1&lt;År1,0,O148*(1-VLOOKUP($A149,[1]Hugst!$R$5:$W$9,MATCH(ROUNDUP((P$1)/10,0)*10,[1]Hugst!$R$4:$W$4,0))))</f>
        <v>0</v>
      </c>
      <c r="Q149" s="169">
        <f>IF($C149-Q$1&lt;År1,0,P148*(1-VLOOKUP($A149,[1]Hugst!$R$5:$W$9,MATCH(ROUNDUP((Q$1)/10,0)*10,[1]Hugst!$R$4:$W$4,0))))</f>
        <v>0</v>
      </c>
      <c r="R149" s="169">
        <f>IF($C149-R$1&lt;År1,0,Q148*(1-VLOOKUP($A149,[1]Hugst!$R$5:$W$9,MATCH(ROUNDUP((R$1)/10,0)*10,[1]Hugst!$R$4:$W$4,0))))</f>
        <v>0</v>
      </c>
      <c r="S149" s="169">
        <f>IF($C149-S$1&lt;År1,0,R148*(1-VLOOKUP($A149,[1]Hugst!$R$5:$W$9,MATCH(ROUNDUP((S$1)/10,0)*10,[1]Hugst!$R$4:$W$4,0))))</f>
        <v>0</v>
      </c>
      <c r="T149" s="169">
        <f>IF($C149-T$1&lt;År1,0,S148*(1-VLOOKUP($A149,[1]Hugst!$R$5:$W$9,MATCH(ROUNDUP((T$1)/10,0)*10,[1]Hugst!$R$4:$W$4,0))))</f>
        <v>0</v>
      </c>
      <c r="U149" s="169">
        <f>IF($C149-U$1&lt;År1,0,T148*(1-VLOOKUP($A149,[1]Hugst!$R$5:$W$9,MATCH(ROUNDUP((U$1)/10,0)*10,[1]Hugst!$R$4:$W$4,0))))</f>
        <v>0</v>
      </c>
      <c r="V149" s="169">
        <f>IF($C149-V$1&lt;År1,0,U148*(1-VLOOKUP($A149,[1]Hugst!$R$5:$W$9,MATCH(ROUNDUP((V$1)/10,0)*10,[1]Hugst!$R$4:$W$4,0))))</f>
        <v>0</v>
      </c>
      <c r="W149" s="169">
        <f>IF($C149-W$1&lt;År1,0,V148*(1-VLOOKUP($A149,[1]Hugst!$R$5:$W$9,MATCH(ROUNDUP((W$1)/10,0)*10,[1]Hugst!$R$4:$W$4,0))))</f>
        <v>0</v>
      </c>
      <c r="X149" s="169">
        <f>IF($C149-X$1&lt;År1,0,W148*(1-VLOOKUP($A149,[1]Hugst!$R$5:$W$9,MATCH(ROUNDUP((X$1)/10,0)*10,[1]Hugst!$R$4:$W$4,0))))</f>
        <v>0</v>
      </c>
      <c r="Y149" s="169">
        <f>IF($C149-Y$1&lt;År1,0,X148*(1-VLOOKUP($A149,[1]Hugst!$R$5:$W$9,MATCH(ROUNDUP((Y$1)/10,0)*10,[1]Hugst!$R$4:$W$4,0))))</f>
        <v>0</v>
      </c>
      <c r="Z149" s="169">
        <f>IF($C149-Z$1&lt;År1,0,Y148*(1-VLOOKUP($A149,[1]Hugst!$R$5:$W$9,MATCH(ROUNDUP((Z$1)/10,0)*10,[1]Hugst!$R$4:$W$4,0))))</f>
        <v>0</v>
      </c>
      <c r="AA149" s="169">
        <f>IF($C149-AA$1&lt;År1,0,Z148*(1-VLOOKUP($A149,[1]Hugst!$R$5:$W$9,MATCH(ROUNDUP((AA$1)/10,0)*10,[1]Hugst!$R$4:$W$4,0))))</f>
        <v>0</v>
      </c>
      <c r="AB149" s="169">
        <f>IF($C149-AB$1&lt;År1,0,AA148*(1-VLOOKUP($A149,[1]Hugst!$R$5:$W$9,MATCH(ROUNDUP((AB$1)/10,0)*10,[1]Hugst!$R$4:$W$4,0))))</f>
        <v>0</v>
      </c>
      <c r="AC149" s="169">
        <f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>IF($C150-G$1&lt;År1,0,F149*(1-VLOOKUP($A150,[1]Hugst!$R$5:$W$9,MATCH(ROUNDUP((G$1)/10,0)*10,[1]Hugst!$R$4:$W$4,0))))</f>
        <v>0</v>
      </c>
      <c r="H150" s="169">
        <f>IF($C150-H$1&lt;År1,0,G149*(1-VLOOKUP($A150,[1]Hugst!$R$5:$W$9,MATCH(ROUNDUP((H$1)/10,0)*10,[1]Hugst!$R$4:$W$4,0))))</f>
        <v>0</v>
      </c>
      <c r="I150" s="169">
        <f>IF($C150-I$1&lt;År1,0,H149*(1-VLOOKUP($A150,[1]Hugst!$R$5:$W$9,MATCH(ROUNDUP((I$1)/10,0)*10,[1]Hugst!$R$4:$W$4,0))))</f>
        <v>0</v>
      </c>
      <c r="J150" s="169">
        <f>IF($C150-J$1&lt;År1,0,I149*(1-VLOOKUP($A150,[1]Hugst!$R$5:$W$9,MATCH(ROUNDUP((J$1)/10,0)*10,[1]Hugst!$R$4:$W$4,0))))</f>
        <v>0</v>
      </c>
      <c r="K150" s="169">
        <f>IF($C150-K$1&lt;År1,0,J149*(1-VLOOKUP($A150,[1]Hugst!$R$5:$W$9,MATCH(ROUNDUP((K$1)/10,0)*10,[1]Hugst!$R$4:$W$4,0))))</f>
        <v>0</v>
      </c>
      <c r="L150" s="169">
        <f>IF($C150-L$1&lt;År1,0,K149*(1-VLOOKUP($A150,[1]Hugst!$R$5:$W$9,MATCH(ROUNDUP((L$1)/10,0)*10,[1]Hugst!$R$4:$W$4,0))))</f>
        <v>0</v>
      </c>
      <c r="M150" s="169">
        <f>IF($C150-M$1&lt;År1,0,L149*(1-VLOOKUP($A150,[1]Hugst!$R$5:$W$9,MATCH(ROUNDUP((M$1)/10,0)*10,[1]Hugst!$R$4:$W$4,0))))</f>
        <v>0</v>
      </c>
      <c r="N150" s="169">
        <f>IF($C150-N$1&lt;År1,0,M149*(1-VLOOKUP($A150,[1]Hugst!$R$5:$W$9,MATCH(ROUNDUP((N$1)/10,0)*10,[1]Hugst!$R$4:$W$4,0))))</f>
        <v>0</v>
      </c>
      <c r="O150" s="169">
        <f>IF($C150-O$1&lt;År1,0,N149*(1-VLOOKUP($A150,[1]Hugst!$R$5:$W$9,MATCH(ROUNDUP((O$1)/10,0)*10,[1]Hugst!$R$4:$W$4,0))))</f>
        <v>0</v>
      </c>
      <c r="P150" s="169">
        <f>IF($C150-P$1&lt;År1,0,O149*(1-VLOOKUP($A150,[1]Hugst!$R$5:$W$9,MATCH(ROUNDUP((P$1)/10,0)*10,[1]Hugst!$R$4:$W$4,0))))</f>
        <v>0</v>
      </c>
      <c r="Q150" s="169">
        <f>IF($C150-Q$1&lt;År1,0,P149*(1-VLOOKUP($A150,[1]Hugst!$R$5:$W$9,MATCH(ROUNDUP((Q$1)/10,0)*10,[1]Hugst!$R$4:$W$4,0))))</f>
        <v>0</v>
      </c>
      <c r="R150" s="169">
        <f>IF($C150-R$1&lt;År1,0,Q149*(1-VLOOKUP($A150,[1]Hugst!$R$5:$W$9,MATCH(ROUNDUP((R$1)/10,0)*10,[1]Hugst!$R$4:$W$4,0))))</f>
        <v>0</v>
      </c>
      <c r="S150" s="169">
        <f>IF($C150-S$1&lt;År1,0,R149*(1-VLOOKUP($A150,[1]Hugst!$R$5:$W$9,MATCH(ROUNDUP((S$1)/10,0)*10,[1]Hugst!$R$4:$W$4,0))))</f>
        <v>0</v>
      </c>
      <c r="T150" s="169">
        <f>IF($C150-T$1&lt;År1,0,S149*(1-VLOOKUP($A150,[1]Hugst!$R$5:$W$9,MATCH(ROUNDUP((T$1)/10,0)*10,[1]Hugst!$R$4:$W$4,0))))</f>
        <v>0</v>
      </c>
      <c r="U150" s="169">
        <f>IF($C150-U$1&lt;År1,0,T149*(1-VLOOKUP($A150,[1]Hugst!$R$5:$W$9,MATCH(ROUNDUP((U$1)/10,0)*10,[1]Hugst!$R$4:$W$4,0))))</f>
        <v>0</v>
      </c>
      <c r="V150" s="169">
        <f>IF($C150-V$1&lt;År1,0,U149*(1-VLOOKUP($A150,[1]Hugst!$R$5:$W$9,MATCH(ROUNDUP((V$1)/10,0)*10,[1]Hugst!$R$4:$W$4,0))))</f>
        <v>0</v>
      </c>
      <c r="W150" s="169">
        <f>IF($C150-W$1&lt;År1,0,V149*(1-VLOOKUP($A150,[1]Hugst!$R$5:$W$9,MATCH(ROUNDUP((W$1)/10,0)*10,[1]Hugst!$R$4:$W$4,0))))</f>
        <v>0</v>
      </c>
      <c r="X150" s="169">
        <f>IF($C150-X$1&lt;År1,0,W149*(1-VLOOKUP($A150,[1]Hugst!$R$5:$W$9,MATCH(ROUNDUP((X$1)/10,0)*10,[1]Hugst!$R$4:$W$4,0))))</f>
        <v>0</v>
      </c>
      <c r="Y150" s="169">
        <f>IF($C150-Y$1&lt;År1,0,X149*(1-VLOOKUP($A150,[1]Hugst!$R$5:$W$9,MATCH(ROUNDUP((Y$1)/10,0)*10,[1]Hugst!$R$4:$W$4,0))))</f>
        <v>0</v>
      </c>
      <c r="Z150" s="169">
        <f>IF($C150-Z$1&lt;År1,0,Y149*(1-VLOOKUP($A150,[1]Hugst!$R$5:$W$9,MATCH(ROUNDUP((Z$1)/10,0)*10,[1]Hugst!$R$4:$W$4,0))))</f>
        <v>0</v>
      </c>
      <c r="AA150" s="169">
        <f>IF($C150-AA$1&lt;År1,0,Z149*(1-VLOOKUP($A150,[1]Hugst!$R$5:$W$9,MATCH(ROUNDUP((AA$1)/10,0)*10,[1]Hugst!$R$4:$W$4,0))))</f>
        <v>0</v>
      </c>
      <c r="AB150" s="169">
        <f>IF($C150-AB$1&lt;År1,0,AA149*(1-VLOOKUP($A150,[1]Hugst!$R$5:$W$9,MATCH(ROUNDUP((AB$1)/10,0)*10,[1]Hugst!$R$4:$W$4,0))))</f>
        <v>0</v>
      </c>
      <c r="AC150" s="169">
        <f>IF($C150-AC$1&lt;År1,0,AB149*(1-VLOOKUP($A150,[1]Hugst!$R$5:$W$9,MATCH(ROUNDUP((AC$1)/10,0)*10,[1]Hugst!$R$4:$W$4,0))))</f>
        <v>0</v>
      </c>
      <c r="AD150" s="169">
        <f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>IF($C151-G$1&lt;År1,0,F150*(1-VLOOKUP($A151,[1]Hugst!$R$5:$W$9,MATCH(ROUNDUP((G$1)/10,0)*10,[1]Hugst!$R$4:$W$4,0))))</f>
        <v>0</v>
      </c>
      <c r="H151" s="169">
        <f>IF($C151-H$1&lt;År1,0,G150*(1-VLOOKUP($A151,[1]Hugst!$R$5:$W$9,MATCH(ROUNDUP((H$1)/10,0)*10,[1]Hugst!$R$4:$W$4,0))))</f>
        <v>0</v>
      </c>
      <c r="I151" s="169">
        <f>IF($C151-I$1&lt;År1,0,H150*(1-VLOOKUP($A151,[1]Hugst!$R$5:$W$9,MATCH(ROUNDUP((I$1)/10,0)*10,[1]Hugst!$R$4:$W$4,0))))</f>
        <v>0</v>
      </c>
      <c r="J151" s="169">
        <f>IF($C151-J$1&lt;År1,0,I150*(1-VLOOKUP($A151,[1]Hugst!$R$5:$W$9,MATCH(ROUNDUP((J$1)/10,0)*10,[1]Hugst!$R$4:$W$4,0))))</f>
        <v>0</v>
      </c>
      <c r="K151" s="169">
        <f>IF($C151-K$1&lt;År1,0,J150*(1-VLOOKUP($A151,[1]Hugst!$R$5:$W$9,MATCH(ROUNDUP((K$1)/10,0)*10,[1]Hugst!$R$4:$W$4,0))))</f>
        <v>0</v>
      </c>
      <c r="L151" s="169">
        <f>IF($C151-L$1&lt;År1,0,K150*(1-VLOOKUP($A151,[1]Hugst!$R$5:$W$9,MATCH(ROUNDUP((L$1)/10,0)*10,[1]Hugst!$R$4:$W$4,0))))</f>
        <v>0</v>
      </c>
      <c r="M151" s="169">
        <f>IF($C151-M$1&lt;År1,0,L150*(1-VLOOKUP($A151,[1]Hugst!$R$5:$W$9,MATCH(ROUNDUP((M$1)/10,0)*10,[1]Hugst!$R$4:$W$4,0))))</f>
        <v>0</v>
      </c>
      <c r="N151" s="169">
        <f>IF($C151-N$1&lt;År1,0,M150*(1-VLOOKUP($A151,[1]Hugst!$R$5:$W$9,MATCH(ROUNDUP((N$1)/10,0)*10,[1]Hugst!$R$4:$W$4,0))))</f>
        <v>0</v>
      </c>
      <c r="O151" s="169">
        <f>IF($C151-O$1&lt;År1,0,N150*(1-VLOOKUP($A151,[1]Hugst!$R$5:$W$9,MATCH(ROUNDUP((O$1)/10,0)*10,[1]Hugst!$R$4:$W$4,0))))</f>
        <v>0</v>
      </c>
      <c r="P151" s="169">
        <f>IF($C151-P$1&lt;År1,0,O150*(1-VLOOKUP($A151,[1]Hugst!$R$5:$W$9,MATCH(ROUNDUP((P$1)/10,0)*10,[1]Hugst!$R$4:$W$4,0))))</f>
        <v>0</v>
      </c>
      <c r="Q151" s="169">
        <f>IF($C151-Q$1&lt;År1,0,P150*(1-VLOOKUP($A151,[1]Hugst!$R$5:$W$9,MATCH(ROUNDUP((Q$1)/10,0)*10,[1]Hugst!$R$4:$W$4,0))))</f>
        <v>0</v>
      </c>
      <c r="R151" s="169">
        <f>IF($C151-R$1&lt;År1,0,Q150*(1-VLOOKUP($A151,[1]Hugst!$R$5:$W$9,MATCH(ROUNDUP((R$1)/10,0)*10,[1]Hugst!$R$4:$W$4,0))))</f>
        <v>0</v>
      </c>
      <c r="S151" s="169">
        <f>IF($C151-S$1&lt;År1,0,R150*(1-VLOOKUP($A151,[1]Hugst!$R$5:$W$9,MATCH(ROUNDUP((S$1)/10,0)*10,[1]Hugst!$R$4:$W$4,0))))</f>
        <v>0</v>
      </c>
      <c r="T151" s="169">
        <f>IF($C151-T$1&lt;År1,0,S150*(1-VLOOKUP($A151,[1]Hugst!$R$5:$W$9,MATCH(ROUNDUP((T$1)/10,0)*10,[1]Hugst!$R$4:$W$4,0))))</f>
        <v>0</v>
      </c>
      <c r="U151" s="169">
        <f>IF($C151-U$1&lt;År1,0,T150*(1-VLOOKUP($A151,[1]Hugst!$R$5:$W$9,MATCH(ROUNDUP((U$1)/10,0)*10,[1]Hugst!$R$4:$W$4,0))))</f>
        <v>0</v>
      </c>
      <c r="V151" s="169">
        <f>IF($C151-V$1&lt;År1,0,U150*(1-VLOOKUP($A151,[1]Hugst!$R$5:$W$9,MATCH(ROUNDUP((V$1)/10,0)*10,[1]Hugst!$R$4:$W$4,0))))</f>
        <v>0</v>
      </c>
      <c r="W151" s="169">
        <f>IF($C151-W$1&lt;År1,0,V150*(1-VLOOKUP($A151,[1]Hugst!$R$5:$W$9,MATCH(ROUNDUP((W$1)/10,0)*10,[1]Hugst!$R$4:$W$4,0))))</f>
        <v>0</v>
      </c>
      <c r="X151" s="169">
        <f>IF($C151-X$1&lt;År1,0,W150*(1-VLOOKUP($A151,[1]Hugst!$R$5:$W$9,MATCH(ROUNDUP((X$1)/10,0)*10,[1]Hugst!$R$4:$W$4,0))))</f>
        <v>0</v>
      </c>
      <c r="Y151" s="169">
        <f>IF($C151-Y$1&lt;År1,0,X150*(1-VLOOKUP($A151,[1]Hugst!$R$5:$W$9,MATCH(ROUNDUP((Y$1)/10,0)*10,[1]Hugst!$R$4:$W$4,0))))</f>
        <v>0</v>
      </c>
      <c r="Z151" s="169">
        <f>IF($C151-Z$1&lt;År1,0,Y150*(1-VLOOKUP($A151,[1]Hugst!$R$5:$W$9,MATCH(ROUNDUP((Z$1)/10,0)*10,[1]Hugst!$R$4:$W$4,0))))</f>
        <v>0</v>
      </c>
      <c r="AA151" s="169">
        <f>IF($C151-AA$1&lt;År1,0,Z150*(1-VLOOKUP($A151,[1]Hugst!$R$5:$W$9,MATCH(ROUNDUP((AA$1)/10,0)*10,[1]Hugst!$R$4:$W$4,0))))</f>
        <v>0</v>
      </c>
      <c r="AB151" s="169">
        <f>IF($C151-AB$1&lt;År1,0,AA150*(1-VLOOKUP($A151,[1]Hugst!$R$5:$W$9,MATCH(ROUNDUP((AB$1)/10,0)*10,[1]Hugst!$R$4:$W$4,0))))</f>
        <v>0</v>
      </c>
      <c r="AC151" s="169">
        <f>IF($C151-AC$1&lt;År1,0,AB150*(1-VLOOKUP($A151,[1]Hugst!$R$5:$W$9,MATCH(ROUNDUP((AC$1)/10,0)*10,[1]Hugst!$R$4:$W$4,0))))</f>
        <v>0</v>
      </c>
      <c r="AD151" s="169">
        <f>IF($C151-AD$1&lt;År1,0,AC150*(1-VLOOKUP($A151,[1]Hugst!$R$5:$W$9,MATCH(ROUNDUP((AD$1)/10,0)*10,[1]Hugst!$R$4:$W$4,0))))</f>
        <v>0</v>
      </c>
      <c r="AE151" s="169">
        <f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>IF($C152-G$1&lt;År1,0,F151*(1-VLOOKUP($A152,[1]Hugst!$R$5:$W$9,MATCH(ROUNDUP((G$1)/10,0)*10,[1]Hugst!$R$4:$W$4,0))))</f>
        <v>0</v>
      </c>
      <c r="H152" s="169">
        <f>IF($C152-H$1&lt;År1,0,G151*(1-VLOOKUP($A152,[1]Hugst!$R$5:$W$9,MATCH(ROUNDUP((H$1)/10,0)*10,[1]Hugst!$R$4:$W$4,0))))</f>
        <v>0</v>
      </c>
      <c r="I152" s="169">
        <f>IF($C152-I$1&lt;År1,0,H151*(1-VLOOKUP($A152,[1]Hugst!$R$5:$W$9,MATCH(ROUNDUP((I$1)/10,0)*10,[1]Hugst!$R$4:$W$4,0))))</f>
        <v>0</v>
      </c>
      <c r="J152" s="169">
        <f>IF($C152-J$1&lt;År1,0,I151*(1-VLOOKUP($A152,[1]Hugst!$R$5:$W$9,MATCH(ROUNDUP((J$1)/10,0)*10,[1]Hugst!$R$4:$W$4,0))))</f>
        <v>0</v>
      </c>
      <c r="K152" s="169">
        <f>IF($C152-K$1&lt;År1,0,J151*(1-VLOOKUP($A152,[1]Hugst!$R$5:$W$9,MATCH(ROUNDUP((K$1)/10,0)*10,[1]Hugst!$R$4:$W$4,0))))</f>
        <v>0</v>
      </c>
      <c r="L152" s="169">
        <f>IF($C152-L$1&lt;År1,0,K151*(1-VLOOKUP($A152,[1]Hugst!$R$5:$W$9,MATCH(ROUNDUP((L$1)/10,0)*10,[1]Hugst!$R$4:$W$4,0))))</f>
        <v>0</v>
      </c>
      <c r="M152" s="169">
        <f>IF($C152-M$1&lt;År1,0,L151*(1-VLOOKUP($A152,[1]Hugst!$R$5:$W$9,MATCH(ROUNDUP((M$1)/10,0)*10,[1]Hugst!$R$4:$W$4,0))))</f>
        <v>0</v>
      </c>
      <c r="N152" s="169">
        <f>IF($C152-N$1&lt;År1,0,M151*(1-VLOOKUP($A152,[1]Hugst!$R$5:$W$9,MATCH(ROUNDUP((N$1)/10,0)*10,[1]Hugst!$R$4:$W$4,0))))</f>
        <v>0</v>
      </c>
      <c r="O152" s="169">
        <f>IF($C152-O$1&lt;År1,0,N151*(1-VLOOKUP($A152,[1]Hugst!$R$5:$W$9,MATCH(ROUNDUP((O$1)/10,0)*10,[1]Hugst!$R$4:$W$4,0))))</f>
        <v>0</v>
      </c>
      <c r="P152" s="169">
        <f>IF($C152-P$1&lt;År1,0,O151*(1-VLOOKUP($A152,[1]Hugst!$R$5:$W$9,MATCH(ROUNDUP((P$1)/10,0)*10,[1]Hugst!$R$4:$W$4,0))))</f>
        <v>0</v>
      </c>
      <c r="Q152" s="169">
        <f>IF($C152-Q$1&lt;År1,0,P151*(1-VLOOKUP($A152,[1]Hugst!$R$5:$W$9,MATCH(ROUNDUP((Q$1)/10,0)*10,[1]Hugst!$R$4:$W$4,0))))</f>
        <v>0</v>
      </c>
      <c r="R152" s="169">
        <f>IF($C152-R$1&lt;År1,0,Q151*(1-VLOOKUP($A152,[1]Hugst!$R$5:$W$9,MATCH(ROUNDUP((R$1)/10,0)*10,[1]Hugst!$R$4:$W$4,0))))</f>
        <v>0</v>
      </c>
      <c r="S152" s="169">
        <f>IF($C152-S$1&lt;År1,0,R151*(1-VLOOKUP($A152,[1]Hugst!$R$5:$W$9,MATCH(ROUNDUP((S$1)/10,0)*10,[1]Hugst!$R$4:$W$4,0))))</f>
        <v>0</v>
      </c>
      <c r="T152" s="169">
        <f>IF($C152-T$1&lt;År1,0,S151*(1-VLOOKUP($A152,[1]Hugst!$R$5:$W$9,MATCH(ROUNDUP((T$1)/10,0)*10,[1]Hugst!$R$4:$W$4,0))))</f>
        <v>0</v>
      </c>
      <c r="U152" s="169">
        <f>IF($C152-U$1&lt;År1,0,T151*(1-VLOOKUP($A152,[1]Hugst!$R$5:$W$9,MATCH(ROUNDUP((U$1)/10,0)*10,[1]Hugst!$R$4:$W$4,0))))</f>
        <v>0</v>
      </c>
      <c r="V152" s="169">
        <f>IF($C152-V$1&lt;År1,0,U151*(1-VLOOKUP($A152,[1]Hugst!$R$5:$W$9,MATCH(ROUNDUP((V$1)/10,0)*10,[1]Hugst!$R$4:$W$4,0))))</f>
        <v>0</v>
      </c>
      <c r="W152" s="169">
        <f>IF($C152-W$1&lt;År1,0,V151*(1-VLOOKUP($A152,[1]Hugst!$R$5:$W$9,MATCH(ROUNDUP((W$1)/10,0)*10,[1]Hugst!$R$4:$W$4,0))))</f>
        <v>0</v>
      </c>
      <c r="X152" s="169">
        <f>IF($C152-X$1&lt;År1,0,W151*(1-VLOOKUP($A152,[1]Hugst!$R$5:$W$9,MATCH(ROUNDUP((X$1)/10,0)*10,[1]Hugst!$R$4:$W$4,0))))</f>
        <v>0</v>
      </c>
      <c r="Y152" s="169">
        <f>IF($C152-Y$1&lt;År1,0,X151*(1-VLOOKUP($A152,[1]Hugst!$R$5:$W$9,MATCH(ROUNDUP((Y$1)/10,0)*10,[1]Hugst!$R$4:$W$4,0))))</f>
        <v>0</v>
      </c>
      <c r="Z152" s="169">
        <f>IF($C152-Z$1&lt;År1,0,Y151*(1-VLOOKUP($A152,[1]Hugst!$R$5:$W$9,MATCH(ROUNDUP((Z$1)/10,0)*10,[1]Hugst!$R$4:$W$4,0))))</f>
        <v>0</v>
      </c>
      <c r="AA152" s="169">
        <f>IF($C152-AA$1&lt;År1,0,Z151*(1-VLOOKUP($A152,[1]Hugst!$R$5:$W$9,MATCH(ROUNDUP((AA$1)/10,0)*10,[1]Hugst!$R$4:$W$4,0))))</f>
        <v>0</v>
      </c>
      <c r="AB152" s="169">
        <f>IF($C152-AB$1&lt;År1,0,AA151*(1-VLOOKUP($A152,[1]Hugst!$R$5:$W$9,MATCH(ROUNDUP((AB$1)/10,0)*10,[1]Hugst!$R$4:$W$4,0))))</f>
        <v>0</v>
      </c>
      <c r="AC152" s="169">
        <f>IF($C152-AC$1&lt;År1,0,AB151*(1-VLOOKUP($A152,[1]Hugst!$R$5:$W$9,MATCH(ROUNDUP((AC$1)/10,0)*10,[1]Hugst!$R$4:$W$4,0))))</f>
        <v>0</v>
      </c>
      <c r="AD152" s="169">
        <f>IF($C152-AD$1&lt;År1,0,AC151*(1-VLOOKUP($A152,[1]Hugst!$R$5:$W$9,MATCH(ROUNDUP((AD$1)/10,0)*10,[1]Hugst!$R$4:$W$4,0))))</f>
        <v>0</v>
      </c>
      <c r="AE152" s="169">
        <f>IF($C152-AE$1&lt;År1,0,AD151*(1-VLOOKUP($A152,[1]Hugst!$R$5:$W$9,MATCH(ROUNDUP((AE$1)/10,0)*10,[1]Hugst!$R$4:$W$4,0))))</f>
        <v>0</v>
      </c>
      <c r="AF152" s="169">
        <f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>IF($C153-G$1&lt;År1,0,F152*(1-VLOOKUP($A153,[1]Hugst!$R$5:$W$9,MATCH(ROUNDUP((G$1)/10,0)*10,[1]Hugst!$R$4:$W$4,0))))</f>
        <v>0</v>
      </c>
      <c r="H153" s="169">
        <f>IF($C153-H$1&lt;År1,0,G152*(1-VLOOKUP($A153,[1]Hugst!$R$5:$W$9,MATCH(ROUNDUP((H$1)/10,0)*10,[1]Hugst!$R$4:$W$4,0))))</f>
        <v>0</v>
      </c>
      <c r="I153" s="169">
        <f>IF($C153-I$1&lt;År1,0,H152*(1-VLOOKUP($A153,[1]Hugst!$R$5:$W$9,MATCH(ROUNDUP((I$1)/10,0)*10,[1]Hugst!$R$4:$W$4,0))))</f>
        <v>0</v>
      </c>
      <c r="J153" s="169">
        <f>IF($C153-J$1&lt;År1,0,I152*(1-VLOOKUP($A153,[1]Hugst!$R$5:$W$9,MATCH(ROUNDUP((J$1)/10,0)*10,[1]Hugst!$R$4:$W$4,0))))</f>
        <v>0</v>
      </c>
      <c r="K153" s="169">
        <f>IF($C153-K$1&lt;År1,0,J152*(1-VLOOKUP($A153,[1]Hugst!$R$5:$W$9,MATCH(ROUNDUP((K$1)/10,0)*10,[1]Hugst!$R$4:$W$4,0))))</f>
        <v>0</v>
      </c>
      <c r="L153" s="169">
        <f>IF($C153-L$1&lt;År1,0,K152*(1-VLOOKUP($A153,[1]Hugst!$R$5:$W$9,MATCH(ROUNDUP((L$1)/10,0)*10,[1]Hugst!$R$4:$W$4,0))))</f>
        <v>0</v>
      </c>
      <c r="M153" s="169">
        <f>IF($C153-M$1&lt;År1,0,L152*(1-VLOOKUP($A153,[1]Hugst!$R$5:$W$9,MATCH(ROUNDUP((M$1)/10,0)*10,[1]Hugst!$R$4:$W$4,0))))</f>
        <v>0</v>
      </c>
      <c r="N153" s="169">
        <f>IF($C153-N$1&lt;År1,0,M152*(1-VLOOKUP($A153,[1]Hugst!$R$5:$W$9,MATCH(ROUNDUP((N$1)/10,0)*10,[1]Hugst!$R$4:$W$4,0))))</f>
        <v>0</v>
      </c>
      <c r="O153" s="169">
        <f>IF($C153-O$1&lt;År1,0,N152*(1-VLOOKUP($A153,[1]Hugst!$R$5:$W$9,MATCH(ROUNDUP((O$1)/10,0)*10,[1]Hugst!$R$4:$W$4,0))))</f>
        <v>0</v>
      </c>
      <c r="P153" s="169">
        <f>IF($C153-P$1&lt;År1,0,O152*(1-VLOOKUP($A153,[1]Hugst!$R$5:$W$9,MATCH(ROUNDUP((P$1)/10,0)*10,[1]Hugst!$R$4:$W$4,0))))</f>
        <v>0</v>
      </c>
      <c r="Q153" s="169">
        <f>IF($C153-Q$1&lt;År1,0,P152*(1-VLOOKUP($A153,[1]Hugst!$R$5:$W$9,MATCH(ROUNDUP((Q$1)/10,0)*10,[1]Hugst!$R$4:$W$4,0))))</f>
        <v>0</v>
      </c>
      <c r="R153" s="169">
        <f>IF($C153-R$1&lt;År1,0,Q152*(1-VLOOKUP($A153,[1]Hugst!$R$5:$W$9,MATCH(ROUNDUP((R$1)/10,0)*10,[1]Hugst!$R$4:$W$4,0))))</f>
        <v>0</v>
      </c>
      <c r="S153" s="169">
        <f>IF($C153-S$1&lt;År1,0,R152*(1-VLOOKUP($A153,[1]Hugst!$R$5:$W$9,MATCH(ROUNDUP((S$1)/10,0)*10,[1]Hugst!$R$4:$W$4,0))))</f>
        <v>0</v>
      </c>
      <c r="T153" s="169">
        <f>IF($C153-T$1&lt;År1,0,S152*(1-VLOOKUP($A153,[1]Hugst!$R$5:$W$9,MATCH(ROUNDUP((T$1)/10,0)*10,[1]Hugst!$R$4:$W$4,0))))</f>
        <v>0</v>
      </c>
      <c r="U153" s="169">
        <f>IF($C153-U$1&lt;År1,0,T152*(1-VLOOKUP($A153,[1]Hugst!$R$5:$W$9,MATCH(ROUNDUP((U$1)/10,0)*10,[1]Hugst!$R$4:$W$4,0))))</f>
        <v>0</v>
      </c>
      <c r="V153" s="169">
        <f>IF($C153-V$1&lt;År1,0,U152*(1-VLOOKUP($A153,[1]Hugst!$R$5:$W$9,MATCH(ROUNDUP((V$1)/10,0)*10,[1]Hugst!$R$4:$W$4,0))))</f>
        <v>0</v>
      </c>
      <c r="W153" s="169">
        <f>IF($C153-W$1&lt;År1,0,V152*(1-VLOOKUP($A153,[1]Hugst!$R$5:$W$9,MATCH(ROUNDUP((W$1)/10,0)*10,[1]Hugst!$R$4:$W$4,0))))</f>
        <v>0</v>
      </c>
      <c r="X153" s="169">
        <f>IF($C153-X$1&lt;År1,0,W152*(1-VLOOKUP($A153,[1]Hugst!$R$5:$W$9,MATCH(ROUNDUP((X$1)/10,0)*10,[1]Hugst!$R$4:$W$4,0))))</f>
        <v>0</v>
      </c>
      <c r="Y153" s="169">
        <f>IF($C153-Y$1&lt;År1,0,X152*(1-VLOOKUP($A153,[1]Hugst!$R$5:$W$9,MATCH(ROUNDUP((Y$1)/10,0)*10,[1]Hugst!$R$4:$W$4,0))))</f>
        <v>0</v>
      </c>
      <c r="Z153" s="169">
        <f>IF($C153-Z$1&lt;År1,0,Y152*(1-VLOOKUP($A153,[1]Hugst!$R$5:$W$9,MATCH(ROUNDUP((Z$1)/10,0)*10,[1]Hugst!$R$4:$W$4,0))))</f>
        <v>0</v>
      </c>
      <c r="AA153" s="169">
        <f>IF($C153-AA$1&lt;År1,0,Z152*(1-VLOOKUP($A153,[1]Hugst!$R$5:$W$9,MATCH(ROUNDUP((AA$1)/10,0)*10,[1]Hugst!$R$4:$W$4,0))))</f>
        <v>0</v>
      </c>
      <c r="AB153" s="169">
        <f>IF($C153-AB$1&lt;År1,0,AA152*(1-VLOOKUP($A153,[1]Hugst!$R$5:$W$9,MATCH(ROUNDUP((AB$1)/10,0)*10,[1]Hugst!$R$4:$W$4,0))))</f>
        <v>0</v>
      </c>
      <c r="AC153" s="169">
        <f>IF($C153-AC$1&lt;År1,0,AB152*(1-VLOOKUP($A153,[1]Hugst!$R$5:$W$9,MATCH(ROUNDUP((AC$1)/10,0)*10,[1]Hugst!$R$4:$W$4,0))))</f>
        <v>0</v>
      </c>
      <c r="AD153" s="169">
        <f>IF($C153-AD$1&lt;År1,0,AC152*(1-VLOOKUP($A153,[1]Hugst!$R$5:$W$9,MATCH(ROUNDUP((AD$1)/10,0)*10,[1]Hugst!$R$4:$W$4,0))))</f>
        <v>0</v>
      </c>
      <c r="AE153" s="169">
        <f>IF($C153-AE$1&lt;År1,0,AD152*(1-VLOOKUP($A153,[1]Hugst!$R$5:$W$9,MATCH(ROUNDUP((AE$1)/10,0)*10,[1]Hugst!$R$4:$W$4,0))))</f>
        <v>0</v>
      </c>
      <c r="AF153" s="169">
        <f>IF($C153-AF$1&lt;År1,0,AE152*(1-VLOOKUP($A153,[1]Hugst!$R$5:$W$9,MATCH(ROUNDUP((AF$1)/10,0)*10,[1]Hugst!$R$4:$W$4,0))))</f>
        <v>0</v>
      </c>
      <c r="AG153" s="169">
        <f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>IF($C154-G$1&lt;År1,0,F153*(1-VLOOKUP($A154,[1]Hugst!$R$5:$W$9,MATCH(ROUNDUP((G$1)/10,0)*10,[1]Hugst!$R$4:$W$4,0))))</f>
        <v>0</v>
      </c>
      <c r="H154" s="169">
        <f>IF($C154-H$1&lt;År1,0,G153*(1-VLOOKUP($A154,[1]Hugst!$R$5:$W$9,MATCH(ROUNDUP((H$1)/10,0)*10,[1]Hugst!$R$4:$W$4,0))))</f>
        <v>0</v>
      </c>
      <c r="I154" s="169">
        <f>IF($C154-I$1&lt;År1,0,H153*(1-VLOOKUP($A154,[1]Hugst!$R$5:$W$9,MATCH(ROUNDUP((I$1)/10,0)*10,[1]Hugst!$R$4:$W$4,0))))</f>
        <v>0</v>
      </c>
      <c r="J154" s="169">
        <f>IF($C154-J$1&lt;År1,0,I153*(1-VLOOKUP($A154,[1]Hugst!$R$5:$W$9,MATCH(ROUNDUP((J$1)/10,0)*10,[1]Hugst!$R$4:$W$4,0))))</f>
        <v>0</v>
      </c>
      <c r="K154" s="169">
        <f>IF($C154-K$1&lt;År1,0,J153*(1-VLOOKUP($A154,[1]Hugst!$R$5:$W$9,MATCH(ROUNDUP((K$1)/10,0)*10,[1]Hugst!$R$4:$W$4,0))))</f>
        <v>0</v>
      </c>
      <c r="L154" s="169">
        <f>IF($C154-L$1&lt;År1,0,K153*(1-VLOOKUP($A154,[1]Hugst!$R$5:$W$9,MATCH(ROUNDUP((L$1)/10,0)*10,[1]Hugst!$R$4:$W$4,0))))</f>
        <v>0</v>
      </c>
      <c r="M154" s="169">
        <f>IF($C154-M$1&lt;År1,0,L153*(1-VLOOKUP($A154,[1]Hugst!$R$5:$W$9,MATCH(ROUNDUP((M$1)/10,0)*10,[1]Hugst!$R$4:$W$4,0))))</f>
        <v>0</v>
      </c>
      <c r="N154" s="169">
        <f>IF($C154-N$1&lt;År1,0,M153*(1-VLOOKUP($A154,[1]Hugst!$R$5:$W$9,MATCH(ROUNDUP((N$1)/10,0)*10,[1]Hugst!$R$4:$W$4,0))))</f>
        <v>0</v>
      </c>
      <c r="O154" s="169">
        <f>IF($C154-O$1&lt;År1,0,N153*(1-VLOOKUP($A154,[1]Hugst!$R$5:$W$9,MATCH(ROUNDUP((O$1)/10,0)*10,[1]Hugst!$R$4:$W$4,0))))</f>
        <v>0</v>
      </c>
      <c r="P154" s="169">
        <f>IF($C154-P$1&lt;År1,0,O153*(1-VLOOKUP($A154,[1]Hugst!$R$5:$W$9,MATCH(ROUNDUP((P$1)/10,0)*10,[1]Hugst!$R$4:$W$4,0))))</f>
        <v>0</v>
      </c>
      <c r="Q154" s="169">
        <f>IF($C154-Q$1&lt;År1,0,P153*(1-VLOOKUP($A154,[1]Hugst!$R$5:$W$9,MATCH(ROUNDUP((Q$1)/10,0)*10,[1]Hugst!$R$4:$W$4,0))))</f>
        <v>0</v>
      </c>
      <c r="R154" s="169">
        <f>IF($C154-R$1&lt;År1,0,Q153*(1-VLOOKUP($A154,[1]Hugst!$R$5:$W$9,MATCH(ROUNDUP((R$1)/10,0)*10,[1]Hugst!$R$4:$W$4,0))))</f>
        <v>0</v>
      </c>
      <c r="S154" s="169">
        <f>IF($C154-S$1&lt;År1,0,R153*(1-VLOOKUP($A154,[1]Hugst!$R$5:$W$9,MATCH(ROUNDUP((S$1)/10,0)*10,[1]Hugst!$R$4:$W$4,0))))</f>
        <v>0</v>
      </c>
      <c r="T154" s="169">
        <f>IF($C154-T$1&lt;År1,0,S153*(1-VLOOKUP($A154,[1]Hugst!$R$5:$W$9,MATCH(ROUNDUP((T$1)/10,0)*10,[1]Hugst!$R$4:$W$4,0))))</f>
        <v>0</v>
      </c>
      <c r="U154" s="169">
        <f>IF($C154-U$1&lt;År1,0,T153*(1-VLOOKUP($A154,[1]Hugst!$R$5:$W$9,MATCH(ROUNDUP((U$1)/10,0)*10,[1]Hugst!$R$4:$W$4,0))))</f>
        <v>0</v>
      </c>
      <c r="V154" s="169">
        <f>IF($C154-V$1&lt;År1,0,U153*(1-VLOOKUP($A154,[1]Hugst!$R$5:$W$9,MATCH(ROUNDUP((V$1)/10,0)*10,[1]Hugst!$R$4:$W$4,0))))</f>
        <v>0</v>
      </c>
      <c r="W154" s="169">
        <f>IF($C154-W$1&lt;År1,0,V153*(1-VLOOKUP($A154,[1]Hugst!$R$5:$W$9,MATCH(ROUNDUP((W$1)/10,0)*10,[1]Hugst!$R$4:$W$4,0))))</f>
        <v>0</v>
      </c>
      <c r="X154" s="169">
        <f>IF($C154-X$1&lt;År1,0,W153*(1-VLOOKUP($A154,[1]Hugst!$R$5:$W$9,MATCH(ROUNDUP((X$1)/10,0)*10,[1]Hugst!$R$4:$W$4,0))))</f>
        <v>0</v>
      </c>
      <c r="Y154" s="169">
        <f>IF($C154-Y$1&lt;År1,0,X153*(1-VLOOKUP($A154,[1]Hugst!$R$5:$W$9,MATCH(ROUNDUP((Y$1)/10,0)*10,[1]Hugst!$R$4:$W$4,0))))</f>
        <v>0</v>
      </c>
      <c r="Z154" s="169">
        <f>IF($C154-Z$1&lt;År1,0,Y153*(1-VLOOKUP($A154,[1]Hugst!$R$5:$W$9,MATCH(ROUNDUP((Z$1)/10,0)*10,[1]Hugst!$R$4:$W$4,0))))</f>
        <v>0</v>
      </c>
      <c r="AA154" s="169">
        <f>IF($C154-AA$1&lt;År1,0,Z153*(1-VLOOKUP($A154,[1]Hugst!$R$5:$W$9,MATCH(ROUNDUP((AA$1)/10,0)*10,[1]Hugst!$R$4:$W$4,0))))</f>
        <v>0</v>
      </c>
      <c r="AB154" s="169">
        <f>IF($C154-AB$1&lt;År1,0,AA153*(1-VLOOKUP($A154,[1]Hugst!$R$5:$W$9,MATCH(ROUNDUP((AB$1)/10,0)*10,[1]Hugst!$R$4:$W$4,0))))</f>
        <v>0</v>
      </c>
      <c r="AC154" s="169">
        <f>IF($C154-AC$1&lt;År1,0,AB153*(1-VLOOKUP($A154,[1]Hugst!$R$5:$W$9,MATCH(ROUNDUP((AC$1)/10,0)*10,[1]Hugst!$R$4:$W$4,0))))</f>
        <v>0</v>
      </c>
      <c r="AD154" s="169">
        <f>IF($C154-AD$1&lt;År1,0,AC153*(1-VLOOKUP($A154,[1]Hugst!$R$5:$W$9,MATCH(ROUNDUP((AD$1)/10,0)*10,[1]Hugst!$R$4:$W$4,0))))</f>
        <v>0</v>
      </c>
      <c r="AE154" s="169">
        <f>IF($C154-AE$1&lt;År1,0,AD153*(1-VLOOKUP($A154,[1]Hugst!$R$5:$W$9,MATCH(ROUNDUP((AE$1)/10,0)*10,[1]Hugst!$R$4:$W$4,0))))</f>
        <v>0</v>
      </c>
      <c r="AF154" s="169">
        <f>IF($C154-AF$1&lt;År1,0,AE153*(1-VLOOKUP($A154,[1]Hugst!$R$5:$W$9,MATCH(ROUNDUP((AF$1)/10,0)*10,[1]Hugst!$R$4:$W$4,0))))</f>
        <v>0</v>
      </c>
      <c r="AG154" s="169">
        <f>IF($C154-AG$1&lt;År1,0,AF153*(1-VLOOKUP($A154,[1]Hugst!$R$5:$W$9,MATCH(ROUNDUP((AG$1)/10,0)*10,[1]Hugst!$R$4:$W$4,0))))</f>
        <v>0</v>
      </c>
      <c r="AH154" s="169">
        <f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>IF($C155-G$1&lt;År1,0,F154*(1-VLOOKUP($A155,[1]Hugst!$R$5:$W$9,MATCH(ROUNDUP((G$1)/10,0)*10,[1]Hugst!$R$4:$W$4,0))))</f>
        <v>0</v>
      </c>
      <c r="H155" s="169">
        <f>IF($C155-H$1&lt;År1,0,G154*(1-VLOOKUP($A155,[1]Hugst!$R$5:$W$9,MATCH(ROUNDUP((H$1)/10,0)*10,[1]Hugst!$R$4:$W$4,0))))</f>
        <v>0</v>
      </c>
      <c r="I155" s="169">
        <f>IF($C155-I$1&lt;År1,0,H154*(1-VLOOKUP($A155,[1]Hugst!$R$5:$W$9,MATCH(ROUNDUP((I$1)/10,0)*10,[1]Hugst!$R$4:$W$4,0))))</f>
        <v>0</v>
      </c>
      <c r="J155" s="169">
        <f>IF($C155-J$1&lt;År1,0,I154*(1-VLOOKUP($A155,[1]Hugst!$R$5:$W$9,MATCH(ROUNDUP((J$1)/10,0)*10,[1]Hugst!$R$4:$W$4,0))))</f>
        <v>0</v>
      </c>
      <c r="K155" s="169">
        <f>IF($C155-K$1&lt;År1,0,J154*(1-VLOOKUP($A155,[1]Hugst!$R$5:$W$9,MATCH(ROUNDUP((K$1)/10,0)*10,[1]Hugst!$R$4:$W$4,0))))</f>
        <v>0</v>
      </c>
      <c r="L155" s="169">
        <f>IF($C155-L$1&lt;År1,0,K154*(1-VLOOKUP($A155,[1]Hugst!$R$5:$W$9,MATCH(ROUNDUP((L$1)/10,0)*10,[1]Hugst!$R$4:$W$4,0))))</f>
        <v>0</v>
      </c>
      <c r="M155" s="169">
        <f>IF($C155-M$1&lt;År1,0,L154*(1-VLOOKUP($A155,[1]Hugst!$R$5:$W$9,MATCH(ROUNDUP((M$1)/10,0)*10,[1]Hugst!$R$4:$W$4,0))))</f>
        <v>0</v>
      </c>
      <c r="N155" s="169">
        <f>IF($C155-N$1&lt;År1,0,M154*(1-VLOOKUP($A155,[1]Hugst!$R$5:$W$9,MATCH(ROUNDUP((N$1)/10,0)*10,[1]Hugst!$R$4:$W$4,0))))</f>
        <v>0</v>
      </c>
      <c r="O155" s="169">
        <f>IF($C155-O$1&lt;År1,0,N154*(1-VLOOKUP($A155,[1]Hugst!$R$5:$W$9,MATCH(ROUNDUP((O$1)/10,0)*10,[1]Hugst!$R$4:$W$4,0))))</f>
        <v>0</v>
      </c>
      <c r="P155" s="169">
        <f>IF($C155-P$1&lt;År1,0,O154*(1-VLOOKUP($A155,[1]Hugst!$R$5:$W$9,MATCH(ROUNDUP((P$1)/10,0)*10,[1]Hugst!$R$4:$W$4,0))))</f>
        <v>0</v>
      </c>
      <c r="Q155" s="169">
        <f>IF($C155-Q$1&lt;År1,0,P154*(1-VLOOKUP($A155,[1]Hugst!$R$5:$W$9,MATCH(ROUNDUP((Q$1)/10,0)*10,[1]Hugst!$R$4:$W$4,0))))</f>
        <v>0</v>
      </c>
      <c r="R155" s="169">
        <f>IF($C155-R$1&lt;År1,0,Q154*(1-VLOOKUP($A155,[1]Hugst!$R$5:$W$9,MATCH(ROUNDUP((R$1)/10,0)*10,[1]Hugst!$R$4:$W$4,0))))</f>
        <v>0</v>
      </c>
      <c r="S155" s="169">
        <f>IF($C155-S$1&lt;År1,0,R154*(1-VLOOKUP($A155,[1]Hugst!$R$5:$W$9,MATCH(ROUNDUP((S$1)/10,0)*10,[1]Hugst!$R$4:$W$4,0))))</f>
        <v>0</v>
      </c>
      <c r="T155" s="169">
        <f>IF($C155-T$1&lt;År1,0,S154*(1-VLOOKUP($A155,[1]Hugst!$R$5:$W$9,MATCH(ROUNDUP((T$1)/10,0)*10,[1]Hugst!$R$4:$W$4,0))))</f>
        <v>0</v>
      </c>
      <c r="U155" s="169">
        <f>IF($C155-U$1&lt;År1,0,T154*(1-VLOOKUP($A155,[1]Hugst!$R$5:$W$9,MATCH(ROUNDUP((U$1)/10,0)*10,[1]Hugst!$R$4:$W$4,0))))</f>
        <v>0</v>
      </c>
      <c r="V155" s="169">
        <f>IF($C155-V$1&lt;År1,0,U154*(1-VLOOKUP($A155,[1]Hugst!$R$5:$W$9,MATCH(ROUNDUP((V$1)/10,0)*10,[1]Hugst!$R$4:$W$4,0))))</f>
        <v>0</v>
      </c>
      <c r="W155" s="169">
        <f>IF($C155-W$1&lt;År1,0,V154*(1-VLOOKUP($A155,[1]Hugst!$R$5:$W$9,MATCH(ROUNDUP((W$1)/10,0)*10,[1]Hugst!$R$4:$W$4,0))))</f>
        <v>0</v>
      </c>
      <c r="X155" s="169">
        <f>IF($C155-X$1&lt;År1,0,W154*(1-VLOOKUP($A155,[1]Hugst!$R$5:$W$9,MATCH(ROUNDUP((X$1)/10,0)*10,[1]Hugst!$R$4:$W$4,0))))</f>
        <v>0</v>
      </c>
      <c r="Y155" s="169">
        <f>IF($C155-Y$1&lt;År1,0,X154*(1-VLOOKUP($A155,[1]Hugst!$R$5:$W$9,MATCH(ROUNDUP((Y$1)/10,0)*10,[1]Hugst!$R$4:$W$4,0))))</f>
        <v>0</v>
      </c>
      <c r="Z155" s="169">
        <f>IF($C155-Z$1&lt;År1,0,Y154*(1-VLOOKUP($A155,[1]Hugst!$R$5:$W$9,MATCH(ROUNDUP((Z$1)/10,0)*10,[1]Hugst!$R$4:$W$4,0))))</f>
        <v>0</v>
      </c>
      <c r="AA155" s="169">
        <f>IF($C155-AA$1&lt;År1,0,Z154*(1-VLOOKUP($A155,[1]Hugst!$R$5:$W$9,MATCH(ROUNDUP((AA$1)/10,0)*10,[1]Hugst!$R$4:$W$4,0))))</f>
        <v>0</v>
      </c>
      <c r="AB155" s="169">
        <f>IF($C155-AB$1&lt;År1,0,AA154*(1-VLOOKUP($A155,[1]Hugst!$R$5:$W$9,MATCH(ROUNDUP((AB$1)/10,0)*10,[1]Hugst!$R$4:$W$4,0))))</f>
        <v>0</v>
      </c>
      <c r="AC155" s="169">
        <f>IF($C155-AC$1&lt;År1,0,AB154*(1-VLOOKUP($A155,[1]Hugst!$R$5:$W$9,MATCH(ROUNDUP((AC$1)/10,0)*10,[1]Hugst!$R$4:$W$4,0))))</f>
        <v>0</v>
      </c>
      <c r="AD155" s="169">
        <f>IF($C155-AD$1&lt;År1,0,AC154*(1-VLOOKUP($A155,[1]Hugst!$R$5:$W$9,MATCH(ROUNDUP((AD$1)/10,0)*10,[1]Hugst!$R$4:$W$4,0))))</f>
        <v>0</v>
      </c>
      <c r="AE155" s="169">
        <f>IF($C155-AE$1&lt;År1,0,AD154*(1-VLOOKUP($A155,[1]Hugst!$R$5:$W$9,MATCH(ROUNDUP((AE$1)/10,0)*10,[1]Hugst!$R$4:$W$4,0))))</f>
        <v>0</v>
      </c>
      <c r="AF155" s="169">
        <f>IF($C155-AF$1&lt;År1,0,AE154*(1-VLOOKUP($A155,[1]Hugst!$R$5:$W$9,MATCH(ROUNDUP((AF$1)/10,0)*10,[1]Hugst!$R$4:$W$4,0))))</f>
        <v>0</v>
      </c>
      <c r="AG155" s="169">
        <f>IF($C155-AG$1&lt;År1,0,AF154*(1-VLOOKUP($A155,[1]Hugst!$R$5:$W$9,MATCH(ROUNDUP((AG$1)/10,0)*10,[1]Hugst!$R$4:$W$4,0))))</f>
        <v>0</v>
      </c>
      <c r="AH155" s="169">
        <f>IF($C155-AH$1&lt;År1,0,AG154*(1-VLOOKUP($A155,[1]Hugst!$R$5:$W$9,MATCH(ROUNDUP((AH$1)/10,0)*10,[1]Hugst!$R$4:$W$4,0))))</f>
        <v>0</v>
      </c>
      <c r="AI155" s="169">
        <f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si="3"/>
        <v>0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>IF($C156-G$1&lt;År1,0,F155*(1-VLOOKUP($A156,[1]Hugst!$R$5:$W$9,MATCH(ROUNDUP((G$1)/10,0)*10,[1]Hugst!$R$4:$W$4,0))))</f>
        <v>0</v>
      </c>
      <c r="H156" s="169">
        <f>IF($C156-H$1&lt;År1,0,G155*(1-VLOOKUP($A156,[1]Hugst!$R$5:$W$9,MATCH(ROUNDUP((H$1)/10,0)*10,[1]Hugst!$R$4:$W$4,0))))</f>
        <v>0</v>
      </c>
      <c r="I156" s="169">
        <f>IF($C156-I$1&lt;År1,0,H155*(1-VLOOKUP($A156,[1]Hugst!$R$5:$W$9,MATCH(ROUNDUP((I$1)/10,0)*10,[1]Hugst!$R$4:$W$4,0))))</f>
        <v>0</v>
      </c>
      <c r="J156" s="169">
        <f>IF($C156-J$1&lt;År1,0,I155*(1-VLOOKUP($A156,[1]Hugst!$R$5:$W$9,MATCH(ROUNDUP((J$1)/10,0)*10,[1]Hugst!$R$4:$W$4,0))))</f>
        <v>0</v>
      </c>
      <c r="K156" s="169">
        <f>IF($C156-K$1&lt;År1,0,J155*(1-VLOOKUP($A156,[1]Hugst!$R$5:$W$9,MATCH(ROUNDUP((K$1)/10,0)*10,[1]Hugst!$R$4:$W$4,0))))</f>
        <v>0</v>
      </c>
      <c r="L156" s="169">
        <f>IF($C156-L$1&lt;År1,0,K155*(1-VLOOKUP($A156,[1]Hugst!$R$5:$W$9,MATCH(ROUNDUP((L$1)/10,0)*10,[1]Hugst!$R$4:$W$4,0))))</f>
        <v>0</v>
      </c>
      <c r="M156" s="169">
        <f>IF($C156-M$1&lt;År1,0,L155*(1-VLOOKUP($A156,[1]Hugst!$R$5:$W$9,MATCH(ROUNDUP((M$1)/10,0)*10,[1]Hugst!$R$4:$W$4,0))))</f>
        <v>0</v>
      </c>
      <c r="N156" s="169">
        <f>IF($C156-N$1&lt;År1,0,M155*(1-VLOOKUP($A156,[1]Hugst!$R$5:$W$9,MATCH(ROUNDUP((N$1)/10,0)*10,[1]Hugst!$R$4:$W$4,0))))</f>
        <v>0</v>
      </c>
      <c r="O156" s="169">
        <f>IF($C156-O$1&lt;År1,0,N155*(1-VLOOKUP($A156,[1]Hugst!$R$5:$W$9,MATCH(ROUNDUP((O$1)/10,0)*10,[1]Hugst!$R$4:$W$4,0))))</f>
        <v>0</v>
      </c>
      <c r="P156" s="169">
        <f>IF($C156-P$1&lt;År1,0,O155*(1-VLOOKUP($A156,[1]Hugst!$R$5:$W$9,MATCH(ROUNDUP((P$1)/10,0)*10,[1]Hugst!$R$4:$W$4,0))))</f>
        <v>0</v>
      </c>
      <c r="Q156" s="169">
        <f>IF($C156-Q$1&lt;År1,0,P155*(1-VLOOKUP($A156,[1]Hugst!$R$5:$W$9,MATCH(ROUNDUP((Q$1)/10,0)*10,[1]Hugst!$R$4:$W$4,0))))</f>
        <v>0</v>
      </c>
      <c r="R156" s="169">
        <f>IF($C156-R$1&lt;År1,0,Q155*(1-VLOOKUP($A156,[1]Hugst!$R$5:$W$9,MATCH(ROUNDUP((R$1)/10,0)*10,[1]Hugst!$R$4:$W$4,0))))</f>
        <v>0</v>
      </c>
      <c r="S156" s="169">
        <f>IF($C156-S$1&lt;År1,0,R155*(1-VLOOKUP($A156,[1]Hugst!$R$5:$W$9,MATCH(ROUNDUP((S$1)/10,0)*10,[1]Hugst!$R$4:$W$4,0))))</f>
        <v>0</v>
      </c>
      <c r="T156" s="169">
        <f>IF($C156-T$1&lt;År1,0,S155*(1-VLOOKUP($A156,[1]Hugst!$R$5:$W$9,MATCH(ROUNDUP((T$1)/10,0)*10,[1]Hugst!$R$4:$W$4,0))))</f>
        <v>0</v>
      </c>
      <c r="U156" s="169">
        <f>IF($C156-U$1&lt;År1,0,T155*(1-VLOOKUP($A156,[1]Hugst!$R$5:$W$9,MATCH(ROUNDUP((U$1)/10,0)*10,[1]Hugst!$R$4:$W$4,0))))</f>
        <v>0</v>
      </c>
      <c r="V156" s="169">
        <f>IF($C156-V$1&lt;År1,0,U155*(1-VLOOKUP($A156,[1]Hugst!$R$5:$W$9,MATCH(ROUNDUP((V$1)/10,0)*10,[1]Hugst!$R$4:$W$4,0))))</f>
        <v>0</v>
      </c>
      <c r="W156" s="169">
        <f>IF($C156-W$1&lt;År1,0,V155*(1-VLOOKUP($A156,[1]Hugst!$R$5:$W$9,MATCH(ROUNDUP((W$1)/10,0)*10,[1]Hugst!$R$4:$W$4,0))))</f>
        <v>0</v>
      </c>
      <c r="X156" s="169">
        <f>IF($C156-X$1&lt;År1,0,W155*(1-VLOOKUP($A156,[1]Hugst!$R$5:$W$9,MATCH(ROUNDUP((X$1)/10,0)*10,[1]Hugst!$R$4:$W$4,0))))</f>
        <v>0</v>
      </c>
      <c r="Y156" s="169">
        <f>IF($C156-Y$1&lt;År1,0,X155*(1-VLOOKUP($A156,[1]Hugst!$R$5:$W$9,MATCH(ROUNDUP((Y$1)/10,0)*10,[1]Hugst!$R$4:$W$4,0))))</f>
        <v>0</v>
      </c>
      <c r="Z156" s="169">
        <f>IF($C156-Z$1&lt;År1,0,Y155*(1-VLOOKUP($A156,[1]Hugst!$R$5:$W$9,MATCH(ROUNDUP((Z$1)/10,0)*10,[1]Hugst!$R$4:$W$4,0))))</f>
        <v>0</v>
      </c>
      <c r="AA156" s="169">
        <f>IF($C156-AA$1&lt;År1,0,Z155*(1-VLOOKUP($A156,[1]Hugst!$R$5:$W$9,MATCH(ROUNDUP((AA$1)/10,0)*10,[1]Hugst!$R$4:$W$4,0))))</f>
        <v>0</v>
      </c>
      <c r="AB156" s="169">
        <f>IF($C156-AB$1&lt;År1,0,AA155*(1-VLOOKUP($A156,[1]Hugst!$R$5:$W$9,MATCH(ROUNDUP((AB$1)/10,0)*10,[1]Hugst!$R$4:$W$4,0))))</f>
        <v>0</v>
      </c>
      <c r="AC156" s="169">
        <f>IF($C156-AC$1&lt;År1,0,AB155*(1-VLOOKUP($A156,[1]Hugst!$R$5:$W$9,MATCH(ROUNDUP((AC$1)/10,0)*10,[1]Hugst!$R$4:$W$4,0))))</f>
        <v>0</v>
      </c>
      <c r="AD156" s="169">
        <f>IF($C156-AD$1&lt;År1,0,AC155*(1-VLOOKUP($A156,[1]Hugst!$R$5:$W$9,MATCH(ROUNDUP((AD$1)/10,0)*10,[1]Hugst!$R$4:$W$4,0))))</f>
        <v>0</v>
      </c>
      <c r="AE156" s="169">
        <f>IF($C156-AE$1&lt;År1,0,AD155*(1-VLOOKUP($A156,[1]Hugst!$R$5:$W$9,MATCH(ROUNDUP((AE$1)/10,0)*10,[1]Hugst!$R$4:$W$4,0))))</f>
        <v>0</v>
      </c>
      <c r="AF156" s="169">
        <f>IF($C156-AF$1&lt;År1,0,AE155*(1-VLOOKUP($A156,[1]Hugst!$R$5:$W$9,MATCH(ROUNDUP((AF$1)/10,0)*10,[1]Hugst!$R$4:$W$4,0))))</f>
        <v>0</v>
      </c>
      <c r="AG156" s="169">
        <f>IF($C156-AG$1&lt;År1,0,AF155*(1-VLOOKUP($A156,[1]Hugst!$R$5:$W$9,MATCH(ROUNDUP((AG$1)/10,0)*10,[1]Hugst!$R$4:$W$4,0))))</f>
        <v>0</v>
      </c>
      <c r="AH156" s="169">
        <f>IF($C156-AH$1&lt;År1,0,AG155*(1-VLOOKUP($A156,[1]Hugst!$R$5:$W$9,MATCH(ROUNDUP((AH$1)/10,0)*10,[1]Hugst!$R$4:$W$4,0))))</f>
        <v>0</v>
      </c>
      <c r="AI156" s="169">
        <f>IF($C156-AI$1&lt;År1,0,AH155*(1-VLOOKUP($A156,[1]Hugst!$R$5:$W$9,MATCH(ROUNDUP((AI$1)/10,0)*10,[1]Hugst!$R$4:$W$4,0))))</f>
        <v>0</v>
      </c>
      <c r="AJ156" s="169">
        <f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>IF($C159-G$1&lt;År1,0,F158*(1-VLOOKUP($A159,[1]Hugst!$R$5:$W$9,MATCH(ROUNDUP((G$1)/10,0)*10,[1]Hugst!$R$4:$W$4,0))))</f>
        <v>0</v>
      </c>
      <c r="H159" s="169">
        <f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>IF($C160-G$1&lt;År1,0,F159*(1-VLOOKUP($A160,[1]Hugst!$R$5:$W$9,MATCH(ROUNDUP((G$1)/10,0)*10,[1]Hugst!$R$4:$W$4,0))))</f>
        <v>0</v>
      </c>
      <c r="H160" s="169">
        <f>IF($C160-H$1&lt;År1,0,G159*(1-VLOOKUP($A160,[1]Hugst!$R$5:$W$9,MATCH(ROUNDUP((H$1)/10,0)*10,[1]Hugst!$R$4:$W$4,0))))</f>
        <v>0</v>
      </c>
      <c r="I160" s="169">
        <f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>IF($C161-G$1&lt;År1,0,F160*(1-VLOOKUP($A161,[1]Hugst!$R$5:$W$9,MATCH(ROUNDUP((G$1)/10,0)*10,[1]Hugst!$R$4:$W$4,0))))</f>
        <v>0</v>
      </c>
      <c r="H161" s="169">
        <f>IF($C161-H$1&lt;År1,0,G160*(1-VLOOKUP($A161,[1]Hugst!$R$5:$W$9,MATCH(ROUNDUP((H$1)/10,0)*10,[1]Hugst!$R$4:$W$4,0))))</f>
        <v>0</v>
      </c>
      <c r="I161" s="169">
        <f>IF($C161-I$1&lt;År1,0,H160*(1-VLOOKUP($A161,[1]Hugst!$R$5:$W$9,MATCH(ROUNDUP((I$1)/10,0)*10,[1]Hugst!$R$4:$W$4,0))))</f>
        <v>0</v>
      </c>
      <c r="J161" s="169">
        <f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>IF($C162-G$1&lt;År1,0,F161*(1-VLOOKUP($A162,[1]Hugst!$R$5:$W$9,MATCH(ROUNDUP((G$1)/10,0)*10,[1]Hugst!$R$4:$W$4,0))))</f>
        <v>0</v>
      </c>
      <c r="H162" s="169">
        <f>IF($C162-H$1&lt;År1,0,G161*(1-VLOOKUP($A162,[1]Hugst!$R$5:$W$9,MATCH(ROUNDUP((H$1)/10,0)*10,[1]Hugst!$R$4:$W$4,0))))</f>
        <v>0</v>
      </c>
      <c r="I162" s="169">
        <f>IF($C162-I$1&lt;År1,0,H161*(1-VLOOKUP($A162,[1]Hugst!$R$5:$W$9,MATCH(ROUNDUP((I$1)/10,0)*10,[1]Hugst!$R$4:$W$4,0))))</f>
        <v>0</v>
      </c>
      <c r="J162" s="169">
        <f>IF($C162-J$1&lt;År1,0,I161*(1-VLOOKUP($A162,[1]Hugst!$R$5:$W$9,MATCH(ROUNDUP((J$1)/10,0)*10,[1]Hugst!$R$4:$W$4,0))))</f>
        <v>0</v>
      </c>
      <c r="K162" s="169">
        <f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>IF($C163-G$1&lt;År1,0,F162*(1-VLOOKUP($A163,[1]Hugst!$R$5:$W$9,MATCH(ROUNDUP((G$1)/10,0)*10,[1]Hugst!$R$4:$W$4,0))))</f>
        <v>0</v>
      </c>
      <c r="H163" s="169">
        <f>IF($C163-H$1&lt;År1,0,G162*(1-VLOOKUP($A163,[1]Hugst!$R$5:$W$9,MATCH(ROUNDUP((H$1)/10,0)*10,[1]Hugst!$R$4:$W$4,0))))</f>
        <v>0</v>
      </c>
      <c r="I163" s="169">
        <f>IF($C163-I$1&lt;År1,0,H162*(1-VLOOKUP($A163,[1]Hugst!$R$5:$W$9,MATCH(ROUNDUP((I$1)/10,0)*10,[1]Hugst!$R$4:$W$4,0))))</f>
        <v>0</v>
      </c>
      <c r="J163" s="169">
        <f>IF($C163-J$1&lt;År1,0,I162*(1-VLOOKUP($A163,[1]Hugst!$R$5:$W$9,MATCH(ROUNDUP((J$1)/10,0)*10,[1]Hugst!$R$4:$W$4,0))))</f>
        <v>0</v>
      </c>
      <c r="K163" s="169">
        <f>IF($C163-K$1&lt;År1,0,J162*(1-VLOOKUP($A163,[1]Hugst!$R$5:$W$9,MATCH(ROUNDUP((K$1)/10,0)*10,[1]Hugst!$R$4:$W$4,0))))</f>
        <v>0</v>
      </c>
      <c r="L163" s="169">
        <f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>IF($C164-G$1&lt;År1,0,F163*(1-VLOOKUP($A164,[1]Hugst!$R$5:$W$9,MATCH(ROUNDUP((G$1)/10,0)*10,[1]Hugst!$R$4:$W$4,0))))</f>
        <v>0</v>
      </c>
      <c r="H164" s="169">
        <f>IF($C164-H$1&lt;År1,0,G163*(1-VLOOKUP($A164,[1]Hugst!$R$5:$W$9,MATCH(ROUNDUP((H$1)/10,0)*10,[1]Hugst!$R$4:$W$4,0))))</f>
        <v>0</v>
      </c>
      <c r="I164" s="169">
        <f>IF($C164-I$1&lt;År1,0,H163*(1-VLOOKUP($A164,[1]Hugst!$R$5:$W$9,MATCH(ROUNDUP((I$1)/10,0)*10,[1]Hugst!$R$4:$W$4,0))))</f>
        <v>0</v>
      </c>
      <c r="J164" s="169">
        <f>IF($C164-J$1&lt;År1,0,I163*(1-VLOOKUP($A164,[1]Hugst!$R$5:$W$9,MATCH(ROUNDUP((J$1)/10,0)*10,[1]Hugst!$R$4:$W$4,0))))</f>
        <v>0</v>
      </c>
      <c r="K164" s="169">
        <f>IF($C164-K$1&lt;År1,0,J163*(1-VLOOKUP($A164,[1]Hugst!$R$5:$W$9,MATCH(ROUNDUP((K$1)/10,0)*10,[1]Hugst!$R$4:$W$4,0))))</f>
        <v>0</v>
      </c>
      <c r="L164" s="169">
        <f>IF($C164-L$1&lt;År1,0,K163*(1-VLOOKUP($A164,[1]Hugst!$R$5:$W$9,MATCH(ROUNDUP((L$1)/10,0)*10,[1]Hugst!$R$4:$W$4,0))))</f>
        <v>0</v>
      </c>
      <c r="M164" s="169">
        <f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>IF($C165-G$1&lt;År1,0,F164*(1-VLOOKUP($A165,[1]Hugst!$R$5:$W$9,MATCH(ROUNDUP((G$1)/10,0)*10,[1]Hugst!$R$4:$W$4,0))))</f>
        <v>0</v>
      </c>
      <c r="H165" s="169">
        <f>IF($C165-H$1&lt;År1,0,G164*(1-VLOOKUP($A165,[1]Hugst!$R$5:$W$9,MATCH(ROUNDUP((H$1)/10,0)*10,[1]Hugst!$R$4:$W$4,0))))</f>
        <v>0</v>
      </c>
      <c r="I165" s="169">
        <f>IF($C165-I$1&lt;År1,0,H164*(1-VLOOKUP($A165,[1]Hugst!$R$5:$W$9,MATCH(ROUNDUP((I$1)/10,0)*10,[1]Hugst!$R$4:$W$4,0))))</f>
        <v>0</v>
      </c>
      <c r="J165" s="169">
        <f>IF($C165-J$1&lt;År1,0,I164*(1-VLOOKUP($A165,[1]Hugst!$R$5:$W$9,MATCH(ROUNDUP((J$1)/10,0)*10,[1]Hugst!$R$4:$W$4,0))))</f>
        <v>0</v>
      </c>
      <c r="K165" s="169">
        <f>IF($C165-K$1&lt;År1,0,J164*(1-VLOOKUP($A165,[1]Hugst!$R$5:$W$9,MATCH(ROUNDUP((K$1)/10,0)*10,[1]Hugst!$R$4:$W$4,0))))</f>
        <v>0</v>
      </c>
      <c r="L165" s="169">
        <f>IF($C165-L$1&lt;År1,0,K164*(1-VLOOKUP($A165,[1]Hugst!$R$5:$W$9,MATCH(ROUNDUP((L$1)/10,0)*10,[1]Hugst!$R$4:$W$4,0))))</f>
        <v>0</v>
      </c>
      <c r="M165" s="169">
        <f>IF($C165-M$1&lt;År1,0,L164*(1-VLOOKUP($A165,[1]Hugst!$R$5:$W$9,MATCH(ROUNDUP((M$1)/10,0)*10,[1]Hugst!$R$4:$W$4,0))))</f>
        <v>0</v>
      </c>
      <c r="N165" s="169">
        <f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>IF($C166-G$1&lt;År1,0,F165*(1-VLOOKUP($A166,[1]Hugst!$R$5:$W$9,MATCH(ROUNDUP((G$1)/10,0)*10,[1]Hugst!$R$4:$W$4,0))))</f>
        <v>0</v>
      </c>
      <c r="H166" s="169">
        <f>IF($C166-H$1&lt;År1,0,G165*(1-VLOOKUP($A166,[1]Hugst!$R$5:$W$9,MATCH(ROUNDUP((H$1)/10,0)*10,[1]Hugst!$R$4:$W$4,0))))</f>
        <v>0</v>
      </c>
      <c r="I166" s="169">
        <f>IF($C166-I$1&lt;År1,0,H165*(1-VLOOKUP($A166,[1]Hugst!$R$5:$W$9,MATCH(ROUNDUP((I$1)/10,0)*10,[1]Hugst!$R$4:$W$4,0))))</f>
        <v>0</v>
      </c>
      <c r="J166" s="169">
        <f>IF($C166-J$1&lt;År1,0,I165*(1-VLOOKUP($A166,[1]Hugst!$R$5:$W$9,MATCH(ROUNDUP((J$1)/10,0)*10,[1]Hugst!$R$4:$W$4,0))))</f>
        <v>0</v>
      </c>
      <c r="K166" s="169">
        <f>IF($C166-K$1&lt;År1,0,J165*(1-VLOOKUP($A166,[1]Hugst!$R$5:$W$9,MATCH(ROUNDUP((K$1)/10,0)*10,[1]Hugst!$R$4:$W$4,0))))</f>
        <v>0</v>
      </c>
      <c r="L166" s="169">
        <f>IF($C166-L$1&lt;År1,0,K165*(1-VLOOKUP($A166,[1]Hugst!$R$5:$W$9,MATCH(ROUNDUP((L$1)/10,0)*10,[1]Hugst!$R$4:$W$4,0))))</f>
        <v>0</v>
      </c>
      <c r="M166" s="169">
        <f>IF($C166-M$1&lt;År1,0,L165*(1-VLOOKUP($A166,[1]Hugst!$R$5:$W$9,MATCH(ROUNDUP((M$1)/10,0)*10,[1]Hugst!$R$4:$W$4,0))))</f>
        <v>0</v>
      </c>
      <c r="N166" s="169">
        <f>IF($C166-N$1&lt;År1,0,M165*(1-VLOOKUP($A166,[1]Hugst!$R$5:$W$9,MATCH(ROUNDUP((N$1)/10,0)*10,[1]Hugst!$R$4:$W$4,0))))</f>
        <v>0</v>
      </c>
      <c r="O166" s="169">
        <f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>IF($C167-G$1&lt;År1,0,F166*(1-VLOOKUP($A167,[1]Hugst!$R$5:$W$9,MATCH(ROUNDUP((G$1)/10,0)*10,[1]Hugst!$R$4:$W$4,0))))</f>
        <v>0</v>
      </c>
      <c r="H167" s="169">
        <f>IF($C167-H$1&lt;År1,0,G166*(1-VLOOKUP($A167,[1]Hugst!$R$5:$W$9,MATCH(ROUNDUP((H$1)/10,0)*10,[1]Hugst!$R$4:$W$4,0))))</f>
        <v>0</v>
      </c>
      <c r="I167" s="169">
        <f>IF($C167-I$1&lt;År1,0,H166*(1-VLOOKUP($A167,[1]Hugst!$R$5:$W$9,MATCH(ROUNDUP((I$1)/10,0)*10,[1]Hugst!$R$4:$W$4,0))))</f>
        <v>0</v>
      </c>
      <c r="J167" s="169">
        <f>IF($C167-J$1&lt;År1,0,I166*(1-VLOOKUP($A167,[1]Hugst!$R$5:$W$9,MATCH(ROUNDUP((J$1)/10,0)*10,[1]Hugst!$R$4:$W$4,0))))</f>
        <v>0</v>
      </c>
      <c r="K167" s="169">
        <f>IF($C167-K$1&lt;År1,0,J166*(1-VLOOKUP($A167,[1]Hugst!$R$5:$W$9,MATCH(ROUNDUP((K$1)/10,0)*10,[1]Hugst!$R$4:$W$4,0))))</f>
        <v>0</v>
      </c>
      <c r="L167" s="169">
        <f>IF($C167-L$1&lt;År1,0,K166*(1-VLOOKUP($A167,[1]Hugst!$R$5:$W$9,MATCH(ROUNDUP((L$1)/10,0)*10,[1]Hugst!$R$4:$W$4,0))))</f>
        <v>0</v>
      </c>
      <c r="M167" s="169">
        <f>IF($C167-M$1&lt;År1,0,L166*(1-VLOOKUP($A167,[1]Hugst!$R$5:$W$9,MATCH(ROUNDUP((M$1)/10,0)*10,[1]Hugst!$R$4:$W$4,0))))</f>
        <v>0</v>
      </c>
      <c r="N167" s="169">
        <f>IF($C167-N$1&lt;År1,0,M166*(1-VLOOKUP($A167,[1]Hugst!$R$5:$W$9,MATCH(ROUNDUP((N$1)/10,0)*10,[1]Hugst!$R$4:$W$4,0))))</f>
        <v>0</v>
      </c>
      <c r="O167" s="169">
        <f>IF($C167-O$1&lt;År1,0,N166*(1-VLOOKUP($A167,[1]Hugst!$R$5:$W$9,MATCH(ROUNDUP((O$1)/10,0)*10,[1]Hugst!$R$4:$W$4,0))))</f>
        <v>0</v>
      </c>
      <c r="P167" s="169">
        <f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>IF($C168-G$1&lt;År1,0,F167*(1-VLOOKUP($A168,[1]Hugst!$R$5:$W$9,MATCH(ROUNDUP((G$1)/10,0)*10,[1]Hugst!$R$4:$W$4,0))))</f>
        <v>0</v>
      </c>
      <c r="H168" s="169">
        <f>IF($C168-H$1&lt;År1,0,G167*(1-VLOOKUP($A168,[1]Hugst!$R$5:$W$9,MATCH(ROUNDUP((H$1)/10,0)*10,[1]Hugst!$R$4:$W$4,0))))</f>
        <v>0</v>
      </c>
      <c r="I168" s="169">
        <f>IF($C168-I$1&lt;År1,0,H167*(1-VLOOKUP($A168,[1]Hugst!$R$5:$W$9,MATCH(ROUNDUP((I$1)/10,0)*10,[1]Hugst!$R$4:$W$4,0))))</f>
        <v>0</v>
      </c>
      <c r="J168" s="169">
        <f>IF($C168-J$1&lt;År1,0,I167*(1-VLOOKUP($A168,[1]Hugst!$R$5:$W$9,MATCH(ROUNDUP((J$1)/10,0)*10,[1]Hugst!$R$4:$W$4,0))))</f>
        <v>0</v>
      </c>
      <c r="K168" s="169">
        <f>IF($C168-K$1&lt;År1,0,J167*(1-VLOOKUP($A168,[1]Hugst!$R$5:$W$9,MATCH(ROUNDUP((K$1)/10,0)*10,[1]Hugst!$R$4:$W$4,0))))</f>
        <v>0</v>
      </c>
      <c r="L168" s="169">
        <f>IF($C168-L$1&lt;År1,0,K167*(1-VLOOKUP($A168,[1]Hugst!$R$5:$W$9,MATCH(ROUNDUP((L$1)/10,0)*10,[1]Hugst!$R$4:$W$4,0))))</f>
        <v>0</v>
      </c>
      <c r="M168" s="169">
        <f>IF($C168-M$1&lt;År1,0,L167*(1-VLOOKUP($A168,[1]Hugst!$R$5:$W$9,MATCH(ROUNDUP((M$1)/10,0)*10,[1]Hugst!$R$4:$W$4,0))))</f>
        <v>0</v>
      </c>
      <c r="N168" s="169">
        <f>IF($C168-N$1&lt;År1,0,M167*(1-VLOOKUP($A168,[1]Hugst!$R$5:$W$9,MATCH(ROUNDUP((N$1)/10,0)*10,[1]Hugst!$R$4:$W$4,0))))</f>
        <v>0</v>
      </c>
      <c r="O168" s="169">
        <f>IF($C168-O$1&lt;År1,0,N167*(1-VLOOKUP($A168,[1]Hugst!$R$5:$W$9,MATCH(ROUNDUP((O$1)/10,0)*10,[1]Hugst!$R$4:$W$4,0))))</f>
        <v>0</v>
      </c>
      <c r="P168" s="169">
        <f>IF($C168-P$1&lt;År1,0,O167*(1-VLOOKUP($A168,[1]Hugst!$R$5:$W$9,MATCH(ROUNDUP((P$1)/10,0)*10,[1]Hugst!$R$4:$W$4,0))))</f>
        <v>0</v>
      </c>
      <c r="Q168" s="169">
        <f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>IF($C169-G$1&lt;År1,0,F168*(1-VLOOKUP($A169,[1]Hugst!$R$5:$W$9,MATCH(ROUNDUP((G$1)/10,0)*10,[1]Hugst!$R$4:$W$4,0))))</f>
        <v>0</v>
      </c>
      <c r="H169" s="169">
        <f>IF($C169-H$1&lt;År1,0,G168*(1-VLOOKUP($A169,[1]Hugst!$R$5:$W$9,MATCH(ROUNDUP((H$1)/10,0)*10,[1]Hugst!$R$4:$W$4,0))))</f>
        <v>0</v>
      </c>
      <c r="I169" s="169">
        <f>IF($C169-I$1&lt;År1,0,H168*(1-VLOOKUP($A169,[1]Hugst!$R$5:$W$9,MATCH(ROUNDUP((I$1)/10,0)*10,[1]Hugst!$R$4:$W$4,0))))</f>
        <v>0</v>
      </c>
      <c r="J169" s="169">
        <f>IF($C169-J$1&lt;År1,0,I168*(1-VLOOKUP($A169,[1]Hugst!$R$5:$W$9,MATCH(ROUNDUP((J$1)/10,0)*10,[1]Hugst!$R$4:$W$4,0))))</f>
        <v>0</v>
      </c>
      <c r="K169" s="169">
        <f>IF($C169-K$1&lt;År1,0,J168*(1-VLOOKUP($A169,[1]Hugst!$R$5:$W$9,MATCH(ROUNDUP((K$1)/10,0)*10,[1]Hugst!$R$4:$W$4,0))))</f>
        <v>0</v>
      </c>
      <c r="L169" s="169">
        <f>IF($C169-L$1&lt;År1,0,K168*(1-VLOOKUP($A169,[1]Hugst!$R$5:$W$9,MATCH(ROUNDUP((L$1)/10,0)*10,[1]Hugst!$R$4:$W$4,0))))</f>
        <v>0</v>
      </c>
      <c r="M169" s="169">
        <f>IF($C169-M$1&lt;År1,0,L168*(1-VLOOKUP($A169,[1]Hugst!$R$5:$W$9,MATCH(ROUNDUP((M$1)/10,0)*10,[1]Hugst!$R$4:$W$4,0))))</f>
        <v>0</v>
      </c>
      <c r="N169" s="169">
        <f>IF($C169-N$1&lt;År1,0,M168*(1-VLOOKUP($A169,[1]Hugst!$R$5:$W$9,MATCH(ROUNDUP((N$1)/10,0)*10,[1]Hugst!$R$4:$W$4,0))))</f>
        <v>0</v>
      </c>
      <c r="O169" s="169">
        <f>IF($C169-O$1&lt;År1,0,N168*(1-VLOOKUP($A169,[1]Hugst!$R$5:$W$9,MATCH(ROUNDUP((O$1)/10,0)*10,[1]Hugst!$R$4:$W$4,0))))</f>
        <v>0</v>
      </c>
      <c r="P169" s="169">
        <f>IF($C169-P$1&lt;År1,0,O168*(1-VLOOKUP($A169,[1]Hugst!$R$5:$W$9,MATCH(ROUNDUP((P$1)/10,0)*10,[1]Hugst!$R$4:$W$4,0))))</f>
        <v>0</v>
      </c>
      <c r="Q169" s="169">
        <f>IF($C169-Q$1&lt;År1,0,P168*(1-VLOOKUP($A169,[1]Hugst!$R$5:$W$9,MATCH(ROUNDUP((Q$1)/10,0)*10,[1]Hugst!$R$4:$W$4,0))))</f>
        <v>0</v>
      </c>
      <c r="R169" s="169">
        <f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>IF($C170-G$1&lt;År1,0,F169*(1-VLOOKUP($A170,[1]Hugst!$R$5:$W$9,MATCH(ROUNDUP((G$1)/10,0)*10,[1]Hugst!$R$4:$W$4,0))))</f>
        <v>0</v>
      </c>
      <c r="H170" s="169">
        <f>IF($C170-H$1&lt;År1,0,G169*(1-VLOOKUP($A170,[1]Hugst!$R$5:$W$9,MATCH(ROUNDUP((H$1)/10,0)*10,[1]Hugst!$R$4:$W$4,0))))</f>
        <v>0</v>
      </c>
      <c r="I170" s="169">
        <f>IF($C170-I$1&lt;År1,0,H169*(1-VLOOKUP($A170,[1]Hugst!$R$5:$W$9,MATCH(ROUNDUP((I$1)/10,0)*10,[1]Hugst!$R$4:$W$4,0))))</f>
        <v>0</v>
      </c>
      <c r="J170" s="169">
        <f>IF($C170-J$1&lt;År1,0,I169*(1-VLOOKUP($A170,[1]Hugst!$R$5:$W$9,MATCH(ROUNDUP((J$1)/10,0)*10,[1]Hugst!$R$4:$W$4,0))))</f>
        <v>0</v>
      </c>
      <c r="K170" s="169">
        <f>IF($C170-K$1&lt;År1,0,J169*(1-VLOOKUP($A170,[1]Hugst!$R$5:$W$9,MATCH(ROUNDUP((K$1)/10,0)*10,[1]Hugst!$R$4:$W$4,0))))</f>
        <v>0</v>
      </c>
      <c r="L170" s="169">
        <f>IF($C170-L$1&lt;År1,0,K169*(1-VLOOKUP($A170,[1]Hugst!$R$5:$W$9,MATCH(ROUNDUP((L$1)/10,0)*10,[1]Hugst!$R$4:$W$4,0))))</f>
        <v>0</v>
      </c>
      <c r="M170" s="169">
        <f>IF($C170-M$1&lt;År1,0,L169*(1-VLOOKUP($A170,[1]Hugst!$R$5:$W$9,MATCH(ROUNDUP((M$1)/10,0)*10,[1]Hugst!$R$4:$W$4,0))))</f>
        <v>0</v>
      </c>
      <c r="N170" s="169">
        <f>IF($C170-N$1&lt;År1,0,M169*(1-VLOOKUP($A170,[1]Hugst!$R$5:$W$9,MATCH(ROUNDUP((N$1)/10,0)*10,[1]Hugst!$R$4:$W$4,0))))</f>
        <v>0</v>
      </c>
      <c r="O170" s="169">
        <f>IF($C170-O$1&lt;År1,0,N169*(1-VLOOKUP($A170,[1]Hugst!$R$5:$W$9,MATCH(ROUNDUP((O$1)/10,0)*10,[1]Hugst!$R$4:$W$4,0))))</f>
        <v>0</v>
      </c>
      <c r="P170" s="169">
        <f>IF($C170-P$1&lt;År1,0,O169*(1-VLOOKUP($A170,[1]Hugst!$R$5:$W$9,MATCH(ROUNDUP((P$1)/10,0)*10,[1]Hugst!$R$4:$W$4,0))))</f>
        <v>0</v>
      </c>
      <c r="Q170" s="169">
        <f>IF($C170-Q$1&lt;År1,0,P169*(1-VLOOKUP($A170,[1]Hugst!$R$5:$W$9,MATCH(ROUNDUP((Q$1)/10,0)*10,[1]Hugst!$R$4:$W$4,0))))</f>
        <v>0</v>
      </c>
      <c r="R170" s="169">
        <f>IF($C170-R$1&lt;År1,0,Q169*(1-VLOOKUP($A170,[1]Hugst!$R$5:$W$9,MATCH(ROUNDUP((R$1)/10,0)*10,[1]Hugst!$R$4:$W$4,0))))</f>
        <v>0</v>
      </c>
      <c r="S170" s="169">
        <f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>IF($C171-G$1&lt;År1,0,F170*(1-VLOOKUP($A171,[1]Hugst!$R$5:$W$9,MATCH(ROUNDUP((G$1)/10,0)*10,[1]Hugst!$R$4:$W$4,0))))</f>
        <v>0</v>
      </c>
      <c r="H171" s="169">
        <f>IF($C171-H$1&lt;År1,0,G170*(1-VLOOKUP($A171,[1]Hugst!$R$5:$W$9,MATCH(ROUNDUP((H$1)/10,0)*10,[1]Hugst!$R$4:$W$4,0))))</f>
        <v>0</v>
      </c>
      <c r="I171" s="169">
        <f>IF($C171-I$1&lt;År1,0,H170*(1-VLOOKUP($A171,[1]Hugst!$R$5:$W$9,MATCH(ROUNDUP((I$1)/10,0)*10,[1]Hugst!$R$4:$W$4,0))))</f>
        <v>0</v>
      </c>
      <c r="J171" s="169">
        <f>IF($C171-J$1&lt;År1,0,I170*(1-VLOOKUP($A171,[1]Hugst!$R$5:$W$9,MATCH(ROUNDUP((J$1)/10,0)*10,[1]Hugst!$R$4:$W$4,0))))</f>
        <v>0</v>
      </c>
      <c r="K171" s="169">
        <f>IF($C171-K$1&lt;År1,0,J170*(1-VLOOKUP($A171,[1]Hugst!$R$5:$W$9,MATCH(ROUNDUP((K$1)/10,0)*10,[1]Hugst!$R$4:$W$4,0))))</f>
        <v>0</v>
      </c>
      <c r="L171" s="169">
        <f>IF($C171-L$1&lt;År1,0,K170*(1-VLOOKUP($A171,[1]Hugst!$R$5:$W$9,MATCH(ROUNDUP((L$1)/10,0)*10,[1]Hugst!$R$4:$W$4,0))))</f>
        <v>0</v>
      </c>
      <c r="M171" s="169">
        <f>IF($C171-M$1&lt;År1,0,L170*(1-VLOOKUP($A171,[1]Hugst!$R$5:$W$9,MATCH(ROUNDUP((M$1)/10,0)*10,[1]Hugst!$R$4:$W$4,0))))</f>
        <v>0</v>
      </c>
      <c r="N171" s="169">
        <f>IF($C171-N$1&lt;År1,0,M170*(1-VLOOKUP($A171,[1]Hugst!$R$5:$W$9,MATCH(ROUNDUP((N$1)/10,0)*10,[1]Hugst!$R$4:$W$4,0))))</f>
        <v>0</v>
      </c>
      <c r="O171" s="169">
        <f>IF($C171-O$1&lt;År1,0,N170*(1-VLOOKUP($A171,[1]Hugst!$R$5:$W$9,MATCH(ROUNDUP((O$1)/10,0)*10,[1]Hugst!$R$4:$W$4,0))))</f>
        <v>0</v>
      </c>
      <c r="P171" s="169">
        <f>IF($C171-P$1&lt;År1,0,O170*(1-VLOOKUP($A171,[1]Hugst!$R$5:$W$9,MATCH(ROUNDUP((P$1)/10,0)*10,[1]Hugst!$R$4:$W$4,0))))</f>
        <v>0</v>
      </c>
      <c r="Q171" s="169">
        <f>IF($C171-Q$1&lt;År1,0,P170*(1-VLOOKUP($A171,[1]Hugst!$R$5:$W$9,MATCH(ROUNDUP((Q$1)/10,0)*10,[1]Hugst!$R$4:$W$4,0))))</f>
        <v>0</v>
      </c>
      <c r="R171" s="169">
        <f>IF($C171-R$1&lt;År1,0,Q170*(1-VLOOKUP($A171,[1]Hugst!$R$5:$W$9,MATCH(ROUNDUP((R$1)/10,0)*10,[1]Hugst!$R$4:$W$4,0))))</f>
        <v>0</v>
      </c>
      <c r="S171" s="169">
        <f>IF($C171-S$1&lt;År1,0,R170*(1-VLOOKUP($A171,[1]Hugst!$R$5:$W$9,MATCH(ROUNDUP((S$1)/10,0)*10,[1]Hugst!$R$4:$W$4,0))))</f>
        <v>0</v>
      </c>
      <c r="T171" s="169">
        <f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>IF($C172-G$1&lt;År1,0,F171*(1-VLOOKUP($A172,[1]Hugst!$R$5:$W$9,MATCH(ROUNDUP((G$1)/10,0)*10,[1]Hugst!$R$4:$W$4,0))))</f>
        <v>0</v>
      </c>
      <c r="H172" s="169">
        <f>IF($C172-H$1&lt;År1,0,G171*(1-VLOOKUP($A172,[1]Hugst!$R$5:$W$9,MATCH(ROUNDUP((H$1)/10,0)*10,[1]Hugst!$R$4:$W$4,0))))</f>
        <v>0</v>
      </c>
      <c r="I172" s="169">
        <f>IF($C172-I$1&lt;År1,0,H171*(1-VLOOKUP($A172,[1]Hugst!$R$5:$W$9,MATCH(ROUNDUP((I$1)/10,0)*10,[1]Hugst!$R$4:$W$4,0))))</f>
        <v>0</v>
      </c>
      <c r="J172" s="169">
        <f>IF($C172-J$1&lt;År1,0,I171*(1-VLOOKUP($A172,[1]Hugst!$R$5:$W$9,MATCH(ROUNDUP((J$1)/10,0)*10,[1]Hugst!$R$4:$W$4,0))))</f>
        <v>0</v>
      </c>
      <c r="K172" s="169">
        <f>IF($C172-K$1&lt;År1,0,J171*(1-VLOOKUP($A172,[1]Hugst!$R$5:$W$9,MATCH(ROUNDUP((K$1)/10,0)*10,[1]Hugst!$R$4:$W$4,0))))</f>
        <v>0</v>
      </c>
      <c r="L172" s="169">
        <f>IF($C172-L$1&lt;År1,0,K171*(1-VLOOKUP($A172,[1]Hugst!$R$5:$W$9,MATCH(ROUNDUP((L$1)/10,0)*10,[1]Hugst!$R$4:$W$4,0))))</f>
        <v>0</v>
      </c>
      <c r="M172" s="169">
        <f>IF($C172-M$1&lt;År1,0,L171*(1-VLOOKUP($A172,[1]Hugst!$R$5:$W$9,MATCH(ROUNDUP((M$1)/10,0)*10,[1]Hugst!$R$4:$W$4,0))))</f>
        <v>0</v>
      </c>
      <c r="N172" s="169">
        <f>IF($C172-N$1&lt;År1,0,M171*(1-VLOOKUP($A172,[1]Hugst!$R$5:$W$9,MATCH(ROUNDUP((N$1)/10,0)*10,[1]Hugst!$R$4:$W$4,0))))</f>
        <v>0</v>
      </c>
      <c r="O172" s="169">
        <f>IF($C172-O$1&lt;År1,0,N171*(1-VLOOKUP($A172,[1]Hugst!$R$5:$W$9,MATCH(ROUNDUP((O$1)/10,0)*10,[1]Hugst!$R$4:$W$4,0))))</f>
        <v>0</v>
      </c>
      <c r="P172" s="169">
        <f>IF($C172-P$1&lt;År1,0,O171*(1-VLOOKUP($A172,[1]Hugst!$R$5:$W$9,MATCH(ROUNDUP((P$1)/10,0)*10,[1]Hugst!$R$4:$W$4,0))))</f>
        <v>0</v>
      </c>
      <c r="Q172" s="169">
        <f>IF($C172-Q$1&lt;År1,0,P171*(1-VLOOKUP($A172,[1]Hugst!$R$5:$W$9,MATCH(ROUNDUP((Q$1)/10,0)*10,[1]Hugst!$R$4:$W$4,0))))</f>
        <v>0</v>
      </c>
      <c r="R172" s="169">
        <f>IF($C172-R$1&lt;År1,0,Q171*(1-VLOOKUP($A172,[1]Hugst!$R$5:$W$9,MATCH(ROUNDUP((R$1)/10,0)*10,[1]Hugst!$R$4:$W$4,0))))</f>
        <v>0</v>
      </c>
      <c r="S172" s="169">
        <f>IF($C172-S$1&lt;År1,0,R171*(1-VLOOKUP($A172,[1]Hugst!$R$5:$W$9,MATCH(ROUNDUP((S$1)/10,0)*10,[1]Hugst!$R$4:$W$4,0))))</f>
        <v>0</v>
      </c>
      <c r="T172" s="169">
        <f>IF($C172-T$1&lt;År1,0,S171*(1-VLOOKUP($A172,[1]Hugst!$R$5:$W$9,MATCH(ROUNDUP((T$1)/10,0)*10,[1]Hugst!$R$4:$W$4,0))))</f>
        <v>0</v>
      </c>
      <c r="U172" s="169">
        <f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>IF($C173-G$1&lt;År1,0,F172*(1-VLOOKUP($A173,[1]Hugst!$R$5:$W$9,MATCH(ROUNDUP((G$1)/10,0)*10,[1]Hugst!$R$4:$W$4,0))))</f>
        <v>0</v>
      </c>
      <c r="H173" s="169">
        <f>IF($C173-H$1&lt;År1,0,G172*(1-VLOOKUP($A173,[1]Hugst!$R$5:$W$9,MATCH(ROUNDUP((H$1)/10,0)*10,[1]Hugst!$R$4:$W$4,0))))</f>
        <v>0</v>
      </c>
      <c r="I173" s="169">
        <f>IF($C173-I$1&lt;År1,0,H172*(1-VLOOKUP($A173,[1]Hugst!$R$5:$W$9,MATCH(ROUNDUP((I$1)/10,0)*10,[1]Hugst!$R$4:$W$4,0))))</f>
        <v>0</v>
      </c>
      <c r="J173" s="169">
        <f>IF($C173-J$1&lt;År1,0,I172*(1-VLOOKUP($A173,[1]Hugst!$R$5:$W$9,MATCH(ROUNDUP((J$1)/10,0)*10,[1]Hugst!$R$4:$W$4,0))))</f>
        <v>0</v>
      </c>
      <c r="K173" s="169">
        <f>IF($C173-K$1&lt;År1,0,J172*(1-VLOOKUP($A173,[1]Hugst!$R$5:$W$9,MATCH(ROUNDUP((K$1)/10,0)*10,[1]Hugst!$R$4:$W$4,0))))</f>
        <v>0</v>
      </c>
      <c r="L173" s="169">
        <f>IF($C173-L$1&lt;År1,0,K172*(1-VLOOKUP($A173,[1]Hugst!$R$5:$W$9,MATCH(ROUNDUP((L$1)/10,0)*10,[1]Hugst!$R$4:$W$4,0))))</f>
        <v>0</v>
      </c>
      <c r="M173" s="169">
        <f>IF($C173-M$1&lt;År1,0,L172*(1-VLOOKUP($A173,[1]Hugst!$R$5:$W$9,MATCH(ROUNDUP((M$1)/10,0)*10,[1]Hugst!$R$4:$W$4,0))))</f>
        <v>0</v>
      </c>
      <c r="N173" s="169">
        <f>IF($C173-N$1&lt;År1,0,M172*(1-VLOOKUP($A173,[1]Hugst!$R$5:$W$9,MATCH(ROUNDUP((N$1)/10,0)*10,[1]Hugst!$R$4:$W$4,0))))</f>
        <v>0</v>
      </c>
      <c r="O173" s="169">
        <f>IF($C173-O$1&lt;År1,0,N172*(1-VLOOKUP($A173,[1]Hugst!$R$5:$W$9,MATCH(ROUNDUP((O$1)/10,0)*10,[1]Hugst!$R$4:$W$4,0))))</f>
        <v>0</v>
      </c>
      <c r="P173" s="169">
        <f>IF($C173-P$1&lt;År1,0,O172*(1-VLOOKUP($A173,[1]Hugst!$R$5:$W$9,MATCH(ROUNDUP((P$1)/10,0)*10,[1]Hugst!$R$4:$W$4,0))))</f>
        <v>0</v>
      </c>
      <c r="Q173" s="169">
        <f>IF($C173-Q$1&lt;År1,0,P172*(1-VLOOKUP($A173,[1]Hugst!$R$5:$W$9,MATCH(ROUNDUP((Q$1)/10,0)*10,[1]Hugst!$R$4:$W$4,0))))</f>
        <v>0</v>
      </c>
      <c r="R173" s="169">
        <f>IF($C173-R$1&lt;År1,0,Q172*(1-VLOOKUP($A173,[1]Hugst!$R$5:$W$9,MATCH(ROUNDUP((R$1)/10,0)*10,[1]Hugst!$R$4:$W$4,0))))</f>
        <v>0</v>
      </c>
      <c r="S173" s="169">
        <f>IF($C173-S$1&lt;År1,0,R172*(1-VLOOKUP($A173,[1]Hugst!$R$5:$W$9,MATCH(ROUNDUP((S$1)/10,0)*10,[1]Hugst!$R$4:$W$4,0))))</f>
        <v>0</v>
      </c>
      <c r="T173" s="169">
        <f>IF($C173-T$1&lt;År1,0,S172*(1-VLOOKUP($A173,[1]Hugst!$R$5:$W$9,MATCH(ROUNDUP((T$1)/10,0)*10,[1]Hugst!$R$4:$W$4,0))))</f>
        <v>0</v>
      </c>
      <c r="U173" s="169">
        <f>IF($C173-U$1&lt;År1,0,T172*(1-VLOOKUP($A173,[1]Hugst!$R$5:$W$9,MATCH(ROUNDUP((U$1)/10,0)*10,[1]Hugst!$R$4:$W$4,0))))</f>
        <v>0</v>
      </c>
      <c r="V173" s="169">
        <f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>IF($C174-G$1&lt;År1,0,F173*(1-VLOOKUP($A174,[1]Hugst!$R$5:$W$9,MATCH(ROUNDUP((G$1)/10,0)*10,[1]Hugst!$R$4:$W$4,0))))</f>
        <v>0</v>
      </c>
      <c r="H174" s="169">
        <f>IF($C174-H$1&lt;År1,0,G173*(1-VLOOKUP($A174,[1]Hugst!$R$5:$W$9,MATCH(ROUNDUP((H$1)/10,0)*10,[1]Hugst!$R$4:$W$4,0))))</f>
        <v>0</v>
      </c>
      <c r="I174" s="169">
        <f>IF($C174-I$1&lt;År1,0,H173*(1-VLOOKUP($A174,[1]Hugst!$R$5:$W$9,MATCH(ROUNDUP((I$1)/10,0)*10,[1]Hugst!$R$4:$W$4,0))))</f>
        <v>0</v>
      </c>
      <c r="J174" s="169">
        <f>IF($C174-J$1&lt;År1,0,I173*(1-VLOOKUP($A174,[1]Hugst!$R$5:$W$9,MATCH(ROUNDUP((J$1)/10,0)*10,[1]Hugst!$R$4:$W$4,0))))</f>
        <v>0</v>
      </c>
      <c r="K174" s="169">
        <f>IF($C174-K$1&lt;År1,0,J173*(1-VLOOKUP($A174,[1]Hugst!$R$5:$W$9,MATCH(ROUNDUP((K$1)/10,0)*10,[1]Hugst!$R$4:$W$4,0))))</f>
        <v>0</v>
      </c>
      <c r="L174" s="169">
        <f>IF($C174-L$1&lt;År1,0,K173*(1-VLOOKUP($A174,[1]Hugst!$R$5:$W$9,MATCH(ROUNDUP((L$1)/10,0)*10,[1]Hugst!$R$4:$W$4,0))))</f>
        <v>0</v>
      </c>
      <c r="M174" s="169">
        <f>IF($C174-M$1&lt;År1,0,L173*(1-VLOOKUP($A174,[1]Hugst!$R$5:$W$9,MATCH(ROUNDUP((M$1)/10,0)*10,[1]Hugst!$R$4:$W$4,0))))</f>
        <v>0</v>
      </c>
      <c r="N174" s="169">
        <f>IF($C174-N$1&lt;År1,0,M173*(1-VLOOKUP($A174,[1]Hugst!$R$5:$W$9,MATCH(ROUNDUP((N$1)/10,0)*10,[1]Hugst!$R$4:$W$4,0))))</f>
        <v>0</v>
      </c>
      <c r="O174" s="169">
        <f>IF($C174-O$1&lt;År1,0,N173*(1-VLOOKUP($A174,[1]Hugst!$R$5:$W$9,MATCH(ROUNDUP((O$1)/10,0)*10,[1]Hugst!$R$4:$W$4,0))))</f>
        <v>0</v>
      </c>
      <c r="P174" s="169">
        <f>IF($C174-P$1&lt;År1,0,O173*(1-VLOOKUP($A174,[1]Hugst!$R$5:$W$9,MATCH(ROUNDUP((P$1)/10,0)*10,[1]Hugst!$R$4:$W$4,0))))</f>
        <v>0</v>
      </c>
      <c r="Q174" s="169">
        <f>IF($C174-Q$1&lt;År1,0,P173*(1-VLOOKUP($A174,[1]Hugst!$R$5:$W$9,MATCH(ROUNDUP((Q$1)/10,0)*10,[1]Hugst!$R$4:$W$4,0))))</f>
        <v>0</v>
      </c>
      <c r="R174" s="169">
        <f>IF($C174-R$1&lt;År1,0,Q173*(1-VLOOKUP($A174,[1]Hugst!$R$5:$W$9,MATCH(ROUNDUP((R$1)/10,0)*10,[1]Hugst!$R$4:$W$4,0))))</f>
        <v>0</v>
      </c>
      <c r="S174" s="169">
        <f>IF($C174-S$1&lt;År1,0,R173*(1-VLOOKUP($A174,[1]Hugst!$R$5:$W$9,MATCH(ROUNDUP((S$1)/10,0)*10,[1]Hugst!$R$4:$W$4,0))))</f>
        <v>0</v>
      </c>
      <c r="T174" s="169">
        <f>IF($C174-T$1&lt;År1,0,S173*(1-VLOOKUP($A174,[1]Hugst!$R$5:$W$9,MATCH(ROUNDUP((T$1)/10,0)*10,[1]Hugst!$R$4:$W$4,0))))</f>
        <v>0</v>
      </c>
      <c r="U174" s="169">
        <f>IF($C174-U$1&lt;År1,0,T173*(1-VLOOKUP($A174,[1]Hugst!$R$5:$W$9,MATCH(ROUNDUP((U$1)/10,0)*10,[1]Hugst!$R$4:$W$4,0))))</f>
        <v>0</v>
      </c>
      <c r="V174" s="169">
        <f>IF($C174-V$1&lt;År1,0,U173*(1-VLOOKUP($A174,[1]Hugst!$R$5:$W$9,MATCH(ROUNDUP((V$1)/10,0)*10,[1]Hugst!$R$4:$W$4,0))))</f>
        <v>0</v>
      </c>
      <c r="W174" s="169">
        <f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>IF($C175-G$1&lt;År1,0,F174*(1-VLOOKUP($A175,[1]Hugst!$R$5:$W$9,MATCH(ROUNDUP((G$1)/10,0)*10,[1]Hugst!$R$4:$W$4,0))))</f>
        <v>0</v>
      </c>
      <c r="H175" s="169">
        <f>IF($C175-H$1&lt;År1,0,G174*(1-VLOOKUP($A175,[1]Hugst!$R$5:$W$9,MATCH(ROUNDUP((H$1)/10,0)*10,[1]Hugst!$R$4:$W$4,0))))</f>
        <v>0</v>
      </c>
      <c r="I175" s="169">
        <f>IF($C175-I$1&lt;År1,0,H174*(1-VLOOKUP($A175,[1]Hugst!$R$5:$W$9,MATCH(ROUNDUP((I$1)/10,0)*10,[1]Hugst!$R$4:$W$4,0))))</f>
        <v>0</v>
      </c>
      <c r="J175" s="169">
        <f>IF($C175-J$1&lt;År1,0,I174*(1-VLOOKUP($A175,[1]Hugst!$R$5:$W$9,MATCH(ROUNDUP((J$1)/10,0)*10,[1]Hugst!$R$4:$W$4,0))))</f>
        <v>0</v>
      </c>
      <c r="K175" s="169">
        <f>IF($C175-K$1&lt;År1,0,J174*(1-VLOOKUP($A175,[1]Hugst!$R$5:$W$9,MATCH(ROUNDUP((K$1)/10,0)*10,[1]Hugst!$R$4:$W$4,0))))</f>
        <v>0</v>
      </c>
      <c r="L175" s="169">
        <f>IF($C175-L$1&lt;År1,0,K174*(1-VLOOKUP($A175,[1]Hugst!$R$5:$W$9,MATCH(ROUNDUP((L$1)/10,0)*10,[1]Hugst!$R$4:$W$4,0))))</f>
        <v>0</v>
      </c>
      <c r="M175" s="169">
        <f>IF($C175-M$1&lt;År1,0,L174*(1-VLOOKUP($A175,[1]Hugst!$R$5:$W$9,MATCH(ROUNDUP((M$1)/10,0)*10,[1]Hugst!$R$4:$W$4,0))))</f>
        <v>0</v>
      </c>
      <c r="N175" s="169">
        <f>IF($C175-N$1&lt;År1,0,M174*(1-VLOOKUP($A175,[1]Hugst!$R$5:$W$9,MATCH(ROUNDUP((N$1)/10,0)*10,[1]Hugst!$R$4:$W$4,0))))</f>
        <v>0</v>
      </c>
      <c r="O175" s="169">
        <f>IF($C175-O$1&lt;År1,0,N174*(1-VLOOKUP($A175,[1]Hugst!$R$5:$W$9,MATCH(ROUNDUP((O$1)/10,0)*10,[1]Hugst!$R$4:$W$4,0))))</f>
        <v>0</v>
      </c>
      <c r="P175" s="169">
        <f>IF($C175-P$1&lt;År1,0,O174*(1-VLOOKUP($A175,[1]Hugst!$R$5:$W$9,MATCH(ROUNDUP((P$1)/10,0)*10,[1]Hugst!$R$4:$W$4,0))))</f>
        <v>0</v>
      </c>
      <c r="Q175" s="169">
        <f>IF($C175-Q$1&lt;År1,0,P174*(1-VLOOKUP($A175,[1]Hugst!$R$5:$W$9,MATCH(ROUNDUP((Q$1)/10,0)*10,[1]Hugst!$R$4:$W$4,0))))</f>
        <v>0</v>
      </c>
      <c r="R175" s="169">
        <f>IF($C175-R$1&lt;År1,0,Q174*(1-VLOOKUP($A175,[1]Hugst!$R$5:$W$9,MATCH(ROUNDUP((R$1)/10,0)*10,[1]Hugst!$R$4:$W$4,0))))</f>
        <v>0</v>
      </c>
      <c r="S175" s="169">
        <f>IF($C175-S$1&lt;År1,0,R174*(1-VLOOKUP($A175,[1]Hugst!$R$5:$W$9,MATCH(ROUNDUP((S$1)/10,0)*10,[1]Hugst!$R$4:$W$4,0))))</f>
        <v>0</v>
      </c>
      <c r="T175" s="169">
        <f>IF($C175-T$1&lt;År1,0,S174*(1-VLOOKUP($A175,[1]Hugst!$R$5:$W$9,MATCH(ROUNDUP((T$1)/10,0)*10,[1]Hugst!$R$4:$W$4,0))))</f>
        <v>0</v>
      </c>
      <c r="U175" s="169">
        <f>IF($C175-U$1&lt;År1,0,T174*(1-VLOOKUP($A175,[1]Hugst!$R$5:$W$9,MATCH(ROUNDUP((U$1)/10,0)*10,[1]Hugst!$R$4:$W$4,0))))</f>
        <v>0</v>
      </c>
      <c r="V175" s="169">
        <f>IF($C175-V$1&lt;År1,0,U174*(1-VLOOKUP($A175,[1]Hugst!$R$5:$W$9,MATCH(ROUNDUP((V$1)/10,0)*10,[1]Hugst!$R$4:$W$4,0))))</f>
        <v>0</v>
      </c>
      <c r="W175" s="169">
        <f>IF($C175-W$1&lt;År1,0,V174*(1-VLOOKUP($A175,[1]Hugst!$R$5:$W$9,MATCH(ROUNDUP((W$1)/10,0)*10,[1]Hugst!$R$4:$W$4,0))))</f>
        <v>0</v>
      </c>
      <c r="X175" s="169">
        <f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>IF($C176-G$1&lt;År1,0,F175*(1-VLOOKUP($A176,[1]Hugst!$R$5:$W$9,MATCH(ROUNDUP((G$1)/10,0)*10,[1]Hugst!$R$4:$W$4,0))))</f>
        <v>0</v>
      </c>
      <c r="H176" s="169">
        <f>IF($C176-H$1&lt;År1,0,G175*(1-VLOOKUP($A176,[1]Hugst!$R$5:$W$9,MATCH(ROUNDUP((H$1)/10,0)*10,[1]Hugst!$R$4:$W$4,0))))</f>
        <v>0</v>
      </c>
      <c r="I176" s="169">
        <f>IF($C176-I$1&lt;År1,0,H175*(1-VLOOKUP($A176,[1]Hugst!$R$5:$W$9,MATCH(ROUNDUP((I$1)/10,0)*10,[1]Hugst!$R$4:$W$4,0))))</f>
        <v>0</v>
      </c>
      <c r="J176" s="169">
        <f>IF($C176-J$1&lt;År1,0,I175*(1-VLOOKUP($A176,[1]Hugst!$R$5:$W$9,MATCH(ROUNDUP((J$1)/10,0)*10,[1]Hugst!$R$4:$W$4,0))))</f>
        <v>0</v>
      </c>
      <c r="K176" s="169">
        <f>IF($C176-K$1&lt;År1,0,J175*(1-VLOOKUP($A176,[1]Hugst!$R$5:$W$9,MATCH(ROUNDUP((K$1)/10,0)*10,[1]Hugst!$R$4:$W$4,0))))</f>
        <v>0</v>
      </c>
      <c r="L176" s="169">
        <f>IF($C176-L$1&lt;År1,0,K175*(1-VLOOKUP($A176,[1]Hugst!$R$5:$W$9,MATCH(ROUNDUP((L$1)/10,0)*10,[1]Hugst!$R$4:$W$4,0))))</f>
        <v>0</v>
      </c>
      <c r="M176" s="169">
        <f>IF($C176-M$1&lt;År1,0,L175*(1-VLOOKUP($A176,[1]Hugst!$R$5:$W$9,MATCH(ROUNDUP((M$1)/10,0)*10,[1]Hugst!$R$4:$W$4,0))))</f>
        <v>0</v>
      </c>
      <c r="N176" s="169">
        <f>IF($C176-N$1&lt;År1,0,M175*(1-VLOOKUP($A176,[1]Hugst!$R$5:$W$9,MATCH(ROUNDUP((N$1)/10,0)*10,[1]Hugst!$R$4:$W$4,0))))</f>
        <v>0</v>
      </c>
      <c r="O176" s="169">
        <f>IF($C176-O$1&lt;År1,0,N175*(1-VLOOKUP($A176,[1]Hugst!$R$5:$W$9,MATCH(ROUNDUP((O$1)/10,0)*10,[1]Hugst!$R$4:$W$4,0))))</f>
        <v>0</v>
      </c>
      <c r="P176" s="169">
        <f>IF($C176-P$1&lt;År1,0,O175*(1-VLOOKUP($A176,[1]Hugst!$R$5:$W$9,MATCH(ROUNDUP((P$1)/10,0)*10,[1]Hugst!$R$4:$W$4,0))))</f>
        <v>0</v>
      </c>
      <c r="Q176" s="169">
        <f>IF($C176-Q$1&lt;År1,0,P175*(1-VLOOKUP($A176,[1]Hugst!$R$5:$W$9,MATCH(ROUNDUP((Q$1)/10,0)*10,[1]Hugst!$R$4:$W$4,0))))</f>
        <v>0</v>
      </c>
      <c r="R176" s="169">
        <f>IF($C176-R$1&lt;År1,0,Q175*(1-VLOOKUP($A176,[1]Hugst!$R$5:$W$9,MATCH(ROUNDUP((R$1)/10,0)*10,[1]Hugst!$R$4:$W$4,0))))</f>
        <v>0</v>
      </c>
      <c r="S176" s="169">
        <f>IF($C176-S$1&lt;År1,0,R175*(1-VLOOKUP($A176,[1]Hugst!$R$5:$W$9,MATCH(ROUNDUP((S$1)/10,0)*10,[1]Hugst!$R$4:$W$4,0))))</f>
        <v>0</v>
      </c>
      <c r="T176" s="169">
        <f>IF($C176-T$1&lt;År1,0,S175*(1-VLOOKUP($A176,[1]Hugst!$R$5:$W$9,MATCH(ROUNDUP((T$1)/10,0)*10,[1]Hugst!$R$4:$W$4,0))))</f>
        <v>0</v>
      </c>
      <c r="U176" s="169">
        <f>IF($C176-U$1&lt;År1,0,T175*(1-VLOOKUP($A176,[1]Hugst!$R$5:$W$9,MATCH(ROUNDUP((U$1)/10,0)*10,[1]Hugst!$R$4:$W$4,0))))</f>
        <v>0</v>
      </c>
      <c r="V176" s="169">
        <f>IF($C176-V$1&lt;År1,0,U175*(1-VLOOKUP($A176,[1]Hugst!$R$5:$W$9,MATCH(ROUNDUP((V$1)/10,0)*10,[1]Hugst!$R$4:$W$4,0))))</f>
        <v>0</v>
      </c>
      <c r="W176" s="169">
        <f>IF($C176-W$1&lt;År1,0,V175*(1-VLOOKUP($A176,[1]Hugst!$R$5:$W$9,MATCH(ROUNDUP((W$1)/10,0)*10,[1]Hugst!$R$4:$W$4,0))))</f>
        <v>0</v>
      </c>
      <c r="X176" s="169">
        <f>IF($C176-X$1&lt;År1,0,W175*(1-VLOOKUP($A176,[1]Hugst!$R$5:$W$9,MATCH(ROUNDUP((X$1)/10,0)*10,[1]Hugst!$R$4:$W$4,0))))</f>
        <v>0</v>
      </c>
      <c r="Y176" s="169">
        <f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>IF($C177-G$1&lt;År1,0,F176*(1-VLOOKUP($A177,[1]Hugst!$R$5:$W$9,MATCH(ROUNDUP((G$1)/10,0)*10,[1]Hugst!$R$4:$W$4,0))))</f>
        <v>0</v>
      </c>
      <c r="H177" s="169">
        <f>IF($C177-H$1&lt;År1,0,G176*(1-VLOOKUP($A177,[1]Hugst!$R$5:$W$9,MATCH(ROUNDUP((H$1)/10,0)*10,[1]Hugst!$R$4:$W$4,0))))</f>
        <v>0</v>
      </c>
      <c r="I177" s="169">
        <f>IF($C177-I$1&lt;År1,0,H176*(1-VLOOKUP($A177,[1]Hugst!$R$5:$W$9,MATCH(ROUNDUP((I$1)/10,0)*10,[1]Hugst!$R$4:$W$4,0))))</f>
        <v>0</v>
      </c>
      <c r="J177" s="169">
        <f>IF($C177-J$1&lt;År1,0,I176*(1-VLOOKUP($A177,[1]Hugst!$R$5:$W$9,MATCH(ROUNDUP((J$1)/10,0)*10,[1]Hugst!$R$4:$W$4,0))))</f>
        <v>0</v>
      </c>
      <c r="K177" s="169">
        <f>IF($C177-K$1&lt;År1,0,J176*(1-VLOOKUP($A177,[1]Hugst!$R$5:$W$9,MATCH(ROUNDUP((K$1)/10,0)*10,[1]Hugst!$R$4:$W$4,0))))</f>
        <v>0</v>
      </c>
      <c r="L177" s="169">
        <f>IF($C177-L$1&lt;År1,0,K176*(1-VLOOKUP($A177,[1]Hugst!$R$5:$W$9,MATCH(ROUNDUP((L$1)/10,0)*10,[1]Hugst!$R$4:$W$4,0))))</f>
        <v>0</v>
      </c>
      <c r="M177" s="169">
        <f>IF($C177-M$1&lt;År1,0,L176*(1-VLOOKUP($A177,[1]Hugst!$R$5:$W$9,MATCH(ROUNDUP((M$1)/10,0)*10,[1]Hugst!$R$4:$W$4,0))))</f>
        <v>0</v>
      </c>
      <c r="N177" s="169">
        <f>IF($C177-N$1&lt;År1,0,M176*(1-VLOOKUP($A177,[1]Hugst!$R$5:$W$9,MATCH(ROUNDUP((N$1)/10,0)*10,[1]Hugst!$R$4:$W$4,0))))</f>
        <v>0</v>
      </c>
      <c r="O177" s="169">
        <f>IF($C177-O$1&lt;År1,0,N176*(1-VLOOKUP($A177,[1]Hugst!$R$5:$W$9,MATCH(ROUNDUP((O$1)/10,0)*10,[1]Hugst!$R$4:$W$4,0))))</f>
        <v>0</v>
      </c>
      <c r="P177" s="169">
        <f>IF($C177-P$1&lt;År1,0,O176*(1-VLOOKUP($A177,[1]Hugst!$R$5:$W$9,MATCH(ROUNDUP((P$1)/10,0)*10,[1]Hugst!$R$4:$W$4,0))))</f>
        <v>0</v>
      </c>
      <c r="Q177" s="169">
        <f>IF($C177-Q$1&lt;År1,0,P176*(1-VLOOKUP($A177,[1]Hugst!$R$5:$W$9,MATCH(ROUNDUP((Q$1)/10,0)*10,[1]Hugst!$R$4:$W$4,0))))</f>
        <v>0</v>
      </c>
      <c r="R177" s="169">
        <f>IF($C177-R$1&lt;År1,0,Q176*(1-VLOOKUP($A177,[1]Hugst!$R$5:$W$9,MATCH(ROUNDUP((R$1)/10,0)*10,[1]Hugst!$R$4:$W$4,0))))</f>
        <v>0</v>
      </c>
      <c r="S177" s="169">
        <f>IF($C177-S$1&lt;År1,0,R176*(1-VLOOKUP($A177,[1]Hugst!$R$5:$W$9,MATCH(ROUNDUP((S$1)/10,0)*10,[1]Hugst!$R$4:$W$4,0))))</f>
        <v>0</v>
      </c>
      <c r="T177" s="169">
        <f>IF($C177-T$1&lt;År1,0,S176*(1-VLOOKUP($A177,[1]Hugst!$R$5:$W$9,MATCH(ROUNDUP((T$1)/10,0)*10,[1]Hugst!$R$4:$W$4,0))))</f>
        <v>0</v>
      </c>
      <c r="U177" s="169">
        <f>IF($C177-U$1&lt;År1,0,T176*(1-VLOOKUP($A177,[1]Hugst!$R$5:$W$9,MATCH(ROUNDUP((U$1)/10,0)*10,[1]Hugst!$R$4:$W$4,0))))</f>
        <v>0</v>
      </c>
      <c r="V177" s="169">
        <f>IF($C177-V$1&lt;År1,0,U176*(1-VLOOKUP($A177,[1]Hugst!$R$5:$W$9,MATCH(ROUNDUP((V$1)/10,0)*10,[1]Hugst!$R$4:$W$4,0))))</f>
        <v>0</v>
      </c>
      <c r="W177" s="169">
        <f>IF($C177-W$1&lt;År1,0,V176*(1-VLOOKUP($A177,[1]Hugst!$R$5:$W$9,MATCH(ROUNDUP((W$1)/10,0)*10,[1]Hugst!$R$4:$W$4,0))))</f>
        <v>0</v>
      </c>
      <c r="X177" s="169">
        <f>IF($C177-X$1&lt;År1,0,W176*(1-VLOOKUP($A177,[1]Hugst!$R$5:$W$9,MATCH(ROUNDUP((X$1)/10,0)*10,[1]Hugst!$R$4:$W$4,0))))</f>
        <v>0</v>
      </c>
      <c r="Y177" s="169">
        <f>IF($C177-Y$1&lt;År1,0,X176*(1-VLOOKUP($A177,[1]Hugst!$R$5:$W$9,MATCH(ROUNDUP((Y$1)/10,0)*10,[1]Hugst!$R$4:$W$4,0))))</f>
        <v>0</v>
      </c>
      <c r="Z177" s="169">
        <f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>IF($C178-G$1&lt;År1,0,F177*(1-VLOOKUP($A178,[1]Hugst!$R$5:$W$9,MATCH(ROUNDUP((G$1)/10,0)*10,[1]Hugst!$R$4:$W$4,0))))</f>
        <v>0</v>
      </c>
      <c r="H178" s="169">
        <f>IF($C178-H$1&lt;År1,0,G177*(1-VLOOKUP($A178,[1]Hugst!$R$5:$W$9,MATCH(ROUNDUP((H$1)/10,0)*10,[1]Hugst!$R$4:$W$4,0))))</f>
        <v>0</v>
      </c>
      <c r="I178" s="169">
        <f>IF($C178-I$1&lt;År1,0,H177*(1-VLOOKUP($A178,[1]Hugst!$R$5:$W$9,MATCH(ROUNDUP((I$1)/10,0)*10,[1]Hugst!$R$4:$W$4,0))))</f>
        <v>0</v>
      </c>
      <c r="J178" s="169">
        <f>IF($C178-J$1&lt;År1,0,I177*(1-VLOOKUP($A178,[1]Hugst!$R$5:$W$9,MATCH(ROUNDUP((J$1)/10,0)*10,[1]Hugst!$R$4:$W$4,0))))</f>
        <v>0</v>
      </c>
      <c r="K178" s="169">
        <f>IF($C178-K$1&lt;År1,0,J177*(1-VLOOKUP($A178,[1]Hugst!$R$5:$W$9,MATCH(ROUNDUP((K$1)/10,0)*10,[1]Hugst!$R$4:$W$4,0))))</f>
        <v>0</v>
      </c>
      <c r="L178" s="169">
        <f>IF($C178-L$1&lt;År1,0,K177*(1-VLOOKUP($A178,[1]Hugst!$R$5:$W$9,MATCH(ROUNDUP((L$1)/10,0)*10,[1]Hugst!$R$4:$W$4,0))))</f>
        <v>0</v>
      </c>
      <c r="M178" s="169">
        <f>IF($C178-M$1&lt;År1,0,L177*(1-VLOOKUP($A178,[1]Hugst!$R$5:$W$9,MATCH(ROUNDUP((M$1)/10,0)*10,[1]Hugst!$R$4:$W$4,0))))</f>
        <v>0</v>
      </c>
      <c r="N178" s="169">
        <f>IF($C178-N$1&lt;År1,0,M177*(1-VLOOKUP($A178,[1]Hugst!$R$5:$W$9,MATCH(ROUNDUP((N$1)/10,0)*10,[1]Hugst!$R$4:$W$4,0))))</f>
        <v>0</v>
      </c>
      <c r="O178" s="169">
        <f>IF($C178-O$1&lt;År1,0,N177*(1-VLOOKUP($A178,[1]Hugst!$R$5:$W$9,MATCH(ROUNDUP((O$1)/10,0)*10,[1]Hugst!$R$4:$W$4,0))))</f>
        <v>0</v>
      </c>
      <c r="P178" s="169">
        <f>IF($C178-P$1&lt;År1,0,O177*(1-VLOOKUP($A178,[1]Hugst!$R$5:$W$9,MATCH(ROUNDUP((P$1)/10,0)*10,[1]Hugst!$R$4:$W$4,0))))</f>
        <v>0</v>
      </c>
      <c r="Q178" s="169">
        <f>IF($C178-Q$1&lt;År1,0,P177*(1-VLOOKUP($A178,[1]Hugst!$R$5:$W$9,MATCH(ROUNDUP((Q$1)/10,0)*10,[1]Hugst!$R$4:$W$4,0))))</f>
        <v>0</v>
      </c>
      <c r="R178" s="169">
        <f>IF($C178-R$1&lt;År1,0,Q177*(1-VLOOKUP($A178,[1]Hugst!$R$5:$W$9,MATCH(ROUNDUP((R$1)/10,0)*10,[1]Hugst!$R$4:$W$4,0))))</f>
        <v>0</v>
      </c>
      <c r="S178" s="169">
        <f>IF($C178-S$1&lt;År1,0,R177*(1-VLOOKUP($A178,[1]Hugst!$R$5:$W$9,MATCH(ROUNDUP((S$1)/10,0)*10,[1]Hugst!$R$4:$W$4,0))))</f>
        <v>0</v>
      </c>
      <c r="T178" s="169">
        <f>IF($C178-T$1&lt;År1,0,S177*(1-VLOOKUP($A178,[1]Hugst!$R$5:$W$9,MATCH(ROUNDUP((T$1)/10,0)*10,[1]Hugst!$R$4:$W$4,0))))</f>
        <v>0</v>
      </c>
      <c r="U178" s="169">
        <f>IF($C178-U$1&lt;År1,0,T177*(1-VLOOKUP($A178,[1]Hugst!$R$5:$W$9,MATCH(ROUNDUP((U$1)/10,0)*10,[1]Hugst!$R$4:$W$4,0))))</f>
        <v>0</v>
      </c>
      <c r="V178" s="169">
        <f>IF($C178-V$1&lt;År1,0,U177*(1-VLOOKUP($A178,[1]Hugst!$R$5:$W$9,MATCH(ROUNDUP((V$1)/10,0)*10,[1]Hugst!$R$4:$W$4,0))))</f>
        <v>0</v>
      </c>
      <c r="W178" s="169">
        <f>IF($C178-W$1&lt;År1,0,V177*(1-VLOOKUP($A178,[1]Hugst!$R$5:$W$9,MATCH(ROUNDUP((W$1)/10,0)*10,[1]Hugst!$R$4:$W$4,0))))</f>
        <v>0</v>
      </c>
      <c r="X178" s="169">
        <f>IF($C178-X$1&lt;År1,0,W177*(1-VLOOKUP($A178,[1]Hugst!$R$5:$W$9,MATCH(ROUNDUP((X$1)/10,0)*10,[1]Hugst!$R$4:$W$4,0))))</f>
        <v>0</v>
      </c>
      <c r="Y178" s="169">
        <f>IF($C178-Y$1&lt;År1,0,X177*(1-VLOOKUP($A178,[1]Hugst!$R$5:$W$9,MATCH(ROUNDUP((Y$1)/10,0)*10,[1]Hugst!$R$4:$W$4,0))))</f>
        <v>0</v>
      </c>
      <c r="Z178" s="169">
        <f>IF($C178-Z$1&lt;År1,0,Y177*(1-VLOOKUP($A178,[1]Hugst!$R$5:$W$9,MATCH(ROUNDUP((Z$1)/10,0)*10,[1]Hugst!$R$4:$W$4,0))))</f>
        <v>0</v>
      </c>
      <c r="AA178" s="169">
        <f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>IF($C179-G$1&lt;År1,0,F178*(1-VLOOKUP($A179,[1]Hugst!$R$5:$W$9,MATCH(ROUNDUP((G$1)/10,0)*10,[1]Hugst!$R$4:$W$4,0))))</f>
        <v>0</v>
      </c>
      <c r="H179" s="169">
        <f>IF($C179-H$1&lt;År1,0,G178*(1-VLOOKUP($A179,[1]Hugst!$R$5:$W$9,MATCH(ROUNDUP((H$1)/10,0)*10,[1]Hugst!$R$4:$W$4,0))))</f>
        <v>0</v>
      </c>
      <c r="I179" s="169">
        <f>IF($C179-I$1&lt;År1,0,H178*(1-VLOOKUP($A179,[1]Hugst!$R$5:$W$9,MATCH(ROUNDUP((I$1)/10,0)*10,[1]Hugst!$R$4:$W$4,0))))</f>
        <v>0</v>
      </c>
      <c r="J179" s="169">
        <f>IF($C179-J$1&lt;År1,0,I178*(1-VLOOKUP($A179,[1]Hugst!$R$5:$W$9,MATCH(ROUNDUP((J$1)/10,0)*10,[1]Hugst!$R$4:$W$4,0))))</f>
        <v>0</v>
      </c>
      <c r="K179" s="169">
        <f>IF($C179-K$1&lt;År1,0,J178*(1-VLOOKUP($A179,[1]Hugst!$R$5:$W$9,MATCH(ROUNDUP((K$1)/10,0)*10,[1]Hugst!$R$4:$W$4,0))))</f>
        <v>0</v>
      </c>
      <c r="L179" s="169">
        <f>IF($C179-L$1&lt;År1,0,K178*(1-VLOOKUP($A179,[1]Hugst!$R$5:$W$9,MATCH(ROUNDUP((L$1)/10,0)*10,[1]Hugst!$R$4:$W$4,0))))</f>
        <v>0</v>
      </c>
      <c r="M179" s="169">
        <f>IF($C179-M$1&lt;År1,0,L178*(1-VLOOKUP($A179,[1]Hugst!$R$5:$W$9,MATCH(ROUNDUP((M$1)/10,0)*10,[1]Hugst!$R$4:$W$4,0))))</f>
        <v>0</v>
      </c>
      <c r="N179" s="169">
        <f>IF($C179-N$1&lt;År1,0,M178*(1-VLOOKUP($A179,[1]Hugst!$R$5:$W$9,MATCH(ROUNDUP((N$1)/10,0)*10,[1]Hugst!$R$4:$W$4,0))))</f>
        <v>0</v>
      </c>
      <c r="O179" s="169">
        <f>IF($C179-O$1&lt;År1,0,N178*(1-VLOOKUP($A179,[1]Hugst!$R$5:$W$9,MATCH(ROUNDUP((O$1)/10,0)*10,[1]Hugst!$R$4:$W$4,0))))</f>
        <v>0</v>
      </c>
      <c r="P179" s="169">
        <f>IF($C179-P$1&lt;År1,0,O178*(1-VLOOKUP($A179,[1]Hugst!$R$5:$W$9,MATCH(ROUNDUP((P$1)/10,0)*10,[1]Hugst!$R$4:$W$4,0))))</f>
        <v>0</v>
      </c>
      <c r="Q179" s="169">
        <f>IF($C179-Q$1&lt;År1,0,P178*(1-VLOOKUP($A179,[1]Hugst!$R$5:$W$9,MATCH(ROUNDUP((Q$1)/10,0)*10,[1]Hugst!$R$4:$W$4,0))))</f>
        <v>0</v>
      </c>
      <c r="R179" s="169">
        <f>IF($C179-R$1&lt;År1,0,Q178*(1-VLOOKUP($A179,[1]Hugst!$R$5:$W$9,MATCH(ROUNDUP((R$1)/10,0)*10,[1]Hugst!$R$4:$W$4,0))))</f>
        <v>0</v>
      </c>
      <c r="S179" s="169">
        <f>IF($C179-S$1&lt;År1,0,R178*(1-VLOOKUP($A179,[1]Hugst!$R$5:$W$9,MATCH(ROUNDUP((S$1)/10,0)*10,[1]Hugst!$R$4:$W$4,0))))</f>
        <v>0</v>
      </c>
      <c r="T179" s="169">
        <f>IF($C179-T$1&lt;År1,0,S178*(1-VLOOKUP($A179,[1]Hugst!$R$5:$W$9,MATCH(ROUNDUP((T$1)/10,0)*10,[1]Hugst!$R$4:$W$4,0))))</f>
        <v>0</v>
      </c>
      <c r="U179" s="169">
        <f>IF($C179-U$1&lt;År1,0,T178*(1-VLOOKUP($A179,[1]Hugst!$R$5:$W$9,MATCH(ROUNDUP((U$1)/10,0)*10,[1]Hugst!$R$4:$W$4,0))))</f>
        <v>0</v>
      </c>
      <c r="V179" s="169">
        <f>IF($C179-V$1&lt;År1,0,U178*(1-VLOOKUP($A179,[1]Hugst!$R$5:$W$9,MATCH(ROUNDUP((V$1)/10,0)*10,[1]Hugst!$R$4:$W$4,0))))</f>
        <v>0</v>
      </c>
      <c r="W179" s="169">
        <f>IF($C179-W$1&lt;År1,0,V178*(1-VLOOKUP($A179,[1]Hugst!$R$5:$W$9,MATCH(ROUNDUP((W$1)/10,0)*10,[1]Hugst!$R$4:$W$4,0))))</f>
        <v>0</v>
      </c>
      <c r="X179" s="169">
        <f>IF($C179-X$1&lt;År1,0,W178*(1-VLOOKUP($A179,[1]Hugst!$R$5:$W$9,MATCH(ROUNDUP((X$1)/10,0)*10,[1]Hugst!$R$4:$W$4,0))))</f>
        <v>0</v>
      </c>
      <c r="Y179" s="169">
        <f>IF($C179-Y$1&lt;År1,0,X178*(1-VLOOKUP($A179,[1]Hugst!$R$5:$W$9,MATCH(ROUNDUP((Y$1)/10,0)*10,[1]Hugst!$R$4:$W$4,0))))</f>
        <v>0</v>
      </c>
      <c r="Z179" s="169">
        <f>IF($C179-Z$1&lt;År1,0,Y178*(1-VLOOKUP($A179,[1]Hugst!$R$5:$W$9,MATCH(ROUNDUP((Z$1)/10,0)*10,[1]Hugst!$R$4:$W$4,0))))</f>
        <v>0</v>
      </c>
      <c r="AA179" s="169">
        <f>IF($C179-AA$1&lt;År1,0,Z178*(1-VLOOKUP($A179,[1]Hugst!$R$5:$W$9,MATCH(ROUNDUP((AA$1)/10,0)*10,[1]Hugst!$R$4:$W$4,0))))</f>
        <v>0</v>
      </c>
      <c r="AB179" s="169">
        <f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>IF($C180-G$1&lt;År1,0,F179*(1-VLOOKUP($A180,[1]Hugst!$R$5:$W$9,MATCH(ROUNDUP((G$1)/10,0)*10,[1]Hugst!$R$4:$W$4,0))))</f>
        <v>0</v>
      </c>
      <c r="H180" s="169">
        <f>IF($C180-H$1&lt;År1,0,G179*(1-VLOOKUP($A180,[1]Hugst!$R$5:$W$9,MATCH(ROUNDUP((H$1)/10,0)*10,[1]Hugst!$R$4:$W$4,0))))</f>
        <v>0</v>
      </c>
      <c r="I180" s="169">
        <f>IF($C180-I$1&lt;År1,0,H179*(1-VLOOKUP($A180,[1]Hugst!$R$5:$W$9,MATCH(ROUNDUP((I$1)/10,0)*10,[1]Hugst!$R$4:$W$4,0))))</f>
        <v>0</v>
      </c>
      <c r="J180" s="169">
        <f>IF($C180-J$1&lt;År1,0,I179*(1-VLOOKUP($A180,[1]Hugst!$R$5:$W$9,MATCH(ROUNDUP((J$1)/10,0)*10,[1]Hugst!$R$4:$W$4,0))))</f>
        <v>0</v>
      </c>
      <c r="K180" s="169">
        <f>IF($C180-K$1&lt;År1,0,J179*(1-VLOOKUP($A180,[1]Hugst!$R$5:$W$9,MATCH(ROUNDUP((K$1)/10,0)*10,[1]Hugst!$R$4:$W$4,0))))</f>
        <v>0</v>
      </c>
      <c r="L180" s="169">
        <f>IF($C180-L$1&lt;År1,0,K179*(1-VLOOKUP($A180,[1]Hugst!$R$5:$W$9,MATCH(ROUNDUP((L$1)/10,0)*10,[1]Hugst!$R$4:$W$4,0))))</f>
        <v>0</v>
      </c>
      <c r="M180" s="169">
        <f>IF($C180-M$1&lt;År1,0,L179*(1-VLOOKUP($A180,[1]Hugst!$R$5:$W$9,MATCH(ROUNDUP((M$1)/10,0)*10,[1]Hugst!$R$4:$W$4,0))))</f>
        <v>0</v>
      </c>
      <c r="N180" s="169">
        <f>IF($C180-N$1&lt;År1,0,M179*(1-VLOOKUP($A180,[1]Hugst!$R$5:$W$9,MATCH(ROUNDUP((N$1)/10,0)*10,[1]Hugst!$R$4:$W$4,0))))</f>
        <v>0</v>
      </c>
      <c r="O180" s="169">
        <f>IF($C180-O$1&lt;År1,0,N179*(1-VLOOKUP($A180,[1]Hugst!$R$5:$W$9,MATCH(ROUNDUP((O$1)/10,0)*10,[1]Hugst!$R$4:$W$4,0))))</f>
        <v>0</v>
      </c>
      <c r="P180" s="169">
        <f>IF($C180-P$1&lt;År1,0,O179*(1-VLOOKUP($A180,[1]Hugst!$R$5:$W$9,MATCH(ROUNDUP((P$1)/10,0)*10,[1]Hugst!$R$4:$W$4,0))))</f>
        <v>0</v>
      </c>
      <c r="Q180" s="169">
        <f>IF($C180-Q$1&lt;År1,0,P179*(1-VLOOKUP($A180,[1]Hugst!$R$5:$W$9,MATCH(ROUNDUP((Q$1)/10,0)*10,[1]Hugst!$R$4:$W$4,0))))</f>
        <v>0</v>
      </c>
      <c r="R180" s="169">
        <f>IF($C180-R$1&lt;År1,0,Q179*(1-VLOOKUP($A180,[1]Hugst!$R$5:$W$9,MATCH(ROUNDUP((R$1)/10,0)*10,[1]Hugst!$R$4:$W$4,0))))</f>
        <v>0</v>
      </c>
      <c r="S180" s="169">
        <f>IF($C180-S$1&lt;År1,0,R179*(1-VLOOKUP($A180,[1]Hugst!$R$5:$W$9,MATCH(ROUNDUP((S$1)/10,0)*10,[1]Hugst!$R$4:$W$4,0))))</f>
        <v>0</v>
      </c>
      <c r="T180" s="169">
        <f>IF($C180-T$1&lt;År1,0,S179*(1-VLOOKUP($A180,[1]Hugst!$R$5:$W$9,MATCH(ROUNDUP((T$1)/10,0)*10,[1]Hugst!$R$4:$W$4,0))))</f>
        <v>0</v>
      </c>
      <c r="U180" s="169">
        <f>IF($C180-U$1&lt;År1,0,T179*(1-VLOOKUP($A180,[1]Hugst!$R$5:$W$9,MATCH(ROUNDUP((U$1)/10,0)*10,[1]Hugst!$R$4:$W$4,0))))</f>
        <v>0</v>
      </c>
      <c r="V180" s="169">
        <f>IF($C180-V$1&lt;År1,0,U179*(1-VLOOKUP($A180,[1]Hugst!$R$5:$W$9,MATCH(ROUNDUP((V$1)/10,0)*10,[1]Hugst!$R$4:$W$4,0))))</f>
        <v>0</v>
      </c>
      <c r="W180" s="169">
        <f>IF($C180-W$1&lt;År1,0,V179*(1-VLOOKUP($A180,[1]Hugst!$R$5:$W$9,MATCH(ROUNDUP((W$1)/10,0)*10,[1]Hugst!$R$4:$W$4,0))))</f>
        <v>0</v>
      </c>
      <c r="X180" s="169">
        <f>IF($C180-X$1&lt;År1,0,W179*(1-VLOOKUP($A180,[1]Hugst!$R$5:$W$9,MATCH(ROUNDUP((X$1)/10,0)*10,[1]Hugst!$R$4:$W$4,0))))</f>
        <v>0</v>
      </c>
      <c r="Y180" s="169">
        <f>IF($C180-Y$1&lt;År1,0,X179*(1-VLOOKUP($A180,[1]Hugst!$R$5:$W$9,MATCH(ROUNDUP((Y$1)/10,0)*10,[1]Hugst!$R$4:$W$4,0))))</f>
        <v>0</v>
      </c>
      <c r="Z180" s="169">
        <f>IF($C180-Z$1&lt;År1,0,Y179*(1-VLOOKUP($A180,[1]Hugst!$R$5:$W$9,MATCH(ROUNDUP((Z$1)/10,0)*10,[1]Hugst!$R$4:$W$4,0))))</f>
        <v>0</v>
      </c>
      <c r="AA180" s="169">
        <f>IF($C180-AA$1&lt;År1,0,Z179*(1-VLOOKUP($A180,[1]Hugst!$R$5:$W$9,MATCH(ROUNDUP((AA$1)/10,0)*10,[1]Hugst!$R$4:$W$4,0))))</f>
        <v>0</v>
      </c>
      <c r="AB180" s="169">
        <f>IF($C180-AB$1&lt;År1,0,AA179*(1-VLOOKUP($A180,[1]Hugst!$R$5:$W$9,MATCH(ROUNDUP((AB$1)/10,0)*10,[1]Hugst!$R$4:$W$4,0))))</f>
        <v>0</v>
      </c>
      <c r="AC180" s="169">
        <f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>IF($C181-G$1&lt;År1,0,F180*(1-VLOOKUP($A181,[1]Hugst!$R$5:$W$9,MATCH(ROUNDUP((G$1)/10,0)*10,[1]Hugst!$R$4:$W$4,0))))</f>
        <v>0</v>
      </c>
      <c r="H181" s="169">
        <f>IF($C181-H$1&lt;År1,0,G180*(1-VLOOKUP($A181,[1]Hugst!$R$5:$W$9,MATCH(ROUNDUP((H$1)/10,0)*10,[1]Hugst!$R$4:$W$4,0))))</f>
        <v>0</v>
      </c>
      <c r="I181" s="169">
        <f>IF($C181-I$1&lt;År1,0,H180*(1-VLOOKUP($A181,[1]Hugst!$R$5:$W$9,MATCH(ROUNDUP((I$1)/10,0)*10,[1]Hugst!$R$4:$W$4,0))))</f>
        <v>0</v>
      </c>
      <c r="J181" s="169">
        <f>IF($C181-J$1&lt;År1,0,I180*(1-VLOOKUP($A181,[1]Hugst!$R$5:$W$9,MATCH(ROUNDUP((J$1)/10,0)*10,[1]Hugst!$R$4:$W$4,0))))</f>
        <v>0</v>
      </c>
      <c r="K181" s="169">
        <f>IF($C181-K$1&lt;År1,0,J180*(1-VLOOKUP($A181,[1]Hugst!$R$5:$W$9,MATCH(ROUNDUP((K$1)/10,0)*10,[1]Hugst!$R$4:$W$4,0))))</f>
        <v>0</v>
      </c>
      <c r="L181" s="169">
        <f>IF($C181-L$1&lt;År1,0,K180*(1-VLOOKUP($A181,[1]Hugst!$R$5:$W$9,MATCH(ROUNDUP((L$1)/10,0)*10,[1]Hugst!$R$4:$W$4,0))))</f>
        <v>0</v>
      </c>
      <c r="M181" s="169">
        <f>IF($C181-M$1&lt;År1,0,L180*(1-VLOOKUP($A181,[1]Hugst!$R$5:$W$9,MATCH(ROUNDUP((M$1)/10,0)*10,[1]Hugst!$R$4:$W$4,0))))</f>
        <v>0</v>
      </c>
      <c r="N181" s="169">
        <f>IF($C181-N$1&lt;År1,0,M180*(1-VLOOKUP($A181,[1]Hugst!$R$5:$W$9,MATCH(ROUNDUP((N$1)/10,0)*10,[1]Hugst!$R$4:$W$4,0))))</f>
        <v>0</v>
      </c>
      <c r="O181" s="169">
        <f>IF($C181-O$1&lt;År1,0,N180*(1-VLOOKUP($A181,[1]Hugst!$R$5:$W$9,MATCH(ROUNDUP((O$1)/10,0)*10,[1]Hugst!$R$4:$W$4,0))))</f>
        <v>0</v>
      </c>
      <c r="P181" s="169">
        <f>IF($C181-P$1&lt;År1,0,O180*(1-VLOOKUP($A181,[1]Hugst!$R$5:$W$9,MATCH(ROUNDUP((P$1)/10,0)*10,[1]Hugst!$R$4:$W$4,0))))</f>
        <v>0</v>
      </c>
      <c r="Q181" s="169">
        <f>IF($C181-Q$1&lt;År1,0,P180*(1-VLOOKUP($A181,[1]Hugst!$R$5:$W$9,MATCH(ROUNDUP((Q$1)/10,0)*10,[1]Hugst!$R$4:$W$4,0))))</f>
        <v>0</v>
      </c>
      <c r="R181" s="169">
        <f>IF($C181-R$1&lt;År1,0,Q180*(1-VLOOKUP($A181,[1]Hugst!$R$5:$W$9,MATCH(ROUNDUP((R$1)/10,0)*10,[1]Hugst!$R$4:$W$4,0))))</f>
        <v>0</v>
      </c>
      <c r="S181" s="169">
        <f>IF($C181-S$1&lt;År1,0,R180*(1-VLOOKUP($A181,[1]Hugst!$R$5:$W$9,MATCH(ROUNDUP((S$1)/10,0)*10,[1]Hugst!$R$4:$W$4,0))))</f>
        <v>0</v>
      </c>
      <c r="T181" s="169">
        <f>IF($C181-T$1&lt;År1,0,S180*(1-VLOOKUP($A181,[1]Hugst!$R$5:$W$9,MATCH(ROUNDUP((T$1)/10,0)*10,[1]Hugst!$R$4:$W$4,0))))</f>
        <v>0</v>
      </c>
      <c r="U181" s="169">
        <f>IF($C181-U$1&lt;År1,0,T180*(1-VLOOKUP($A181,[1]Hugst!$R$5:$W$9,MATCH(ROUNDUP((U$1)/10,0)*10,[1]Hugst!$R$4:$W$4,0))))</f>
        <v>0</v>
      </c>
      <c r="V181" s="169">
        <f>IF($C181-V$1&lt;År1,0,U180*(1-VLOOKUP($A181,[1]Hugst!$R$5:$W$9,MATCH(ROUNDUP((V$1)/10,0)*10,[1]Hugst!$R$4:$W$4,0))))</f>
        <v>0</v>
      </c>
      <c r="W181" s="169">
        <f>IF($C181-W$1&lt;År1,0,V180*(1-VLOOKUP($A181,[1]Hugst!$R$5:$W$9,MATCH(ROUNDUP((W$1)/10,0)*10,[1]Hugst!$R$4:$W$4,0))))</f>
        <v>0</v>
      </c>
      <c r="X181" s="169">
        <f>IF($C181-X$1&lt;År1,0,W180*(1-VLOOKUP($A181,[1]Hugst!$R$5:$W$9,MATCH(ROUNDUP((X$1)/10,0)*10,[1]Hugst!$R$4:$W$4,0))))</f>
        <v>0</v>
      </c>
      <c r="Y181" s="169">
        <f>IF($C181-Y$1&lt;År1,0,X180*(1-VLOOKUP($A181,[1]Hugst!$R$5:$W$9,MATCH(ROUNDUP((Y$1)/10,0)*10,[1]Hugst!$R$4:$W$4,0))))</f>
        <v>0</v>
      </c>
      <c r="Z181" s="169">
        <f>IF($C181-Z$1&lt;År1,0,Y180*(1-VLOOKUP($A181,[1]Hugst!$R$5:$W$9,MATCH(ROUNDUP((Z$1)/10,0)*10,[1]Hugst!$R$4:$W$4,0))))</f>
        <v>0</v>
      </c>
      <c r="AA181" s="169">
        <f>IF($C181-AA$1&lt;År1,0,Z180*(1-VLOOKUP($A181,[1]Hugst!$R$5:$W$9,MATCH(ROUNDUP((AA$1)/10,0)*10,[1]Hugst!$R$4:$W$4,0))))</f>
        <v>0</v>
      </c>
      <c r="AB181" s="169">
        <f>IF($C181-AB$1&lt;År1,0,AA180*(1-VLOOKUP($A181,[1]Hugst!$R$5:$W$9,MATCH(ROUNDUP((AB$1)/10,0)*10,[1]Hugst!$R$4:$W$4,0))))</f>
        <v>0</v>
      </c>
      <c r="AC181" s="169">
        <f>IF($C181-AC$1&lt;År1,0,AB180*(1-VLOOKUP($A181,[1]Hugst!$R$5:$W$9,MATCH(ROUNDUP((AC$1)/10,0)*10,[1]Hugst!$R$4:$W$4,0))))</f>
        <v>0</v>
      </c>
      <c r="AD181" s="169">
        <f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>IF($C182-G$1&lt;År1,0,F181*(1-VLOOKUP($A182,[1]Hugst!$R$5:$W$9,MATCH(ROUNDUP((G$1)/10,0)*10,[1]Hugst!$R$4:$W$4,0))))</f>
        <v>0</v>
      </c>
      <c r="H182" s="169">
        <f>IF($C182-H$1&lt;År1,0,G181*(1-VLOOKUP($A182,[1]Hugst!$R$5:$W$9,MATCH(ROUNDUP((H$1)/10,0)*10,[1]Hugst!$R$4:$W$4,0))))</f>
        <v>0</v>
      </c>
      <c r="I182" s="169">
        <f>IF($C182-I$1&lt;År1,0,H181*(1-VLOOKUP($A182,[1]Hugst!$R$5:$W$9,MATCH(ROUNDUP((I$1)/10,0)*10,[1]Hugst!$R$4:$W$4,0))))</f>
        <v>0</v>
      </c>
      <c r="J182" s="169">
        <f>IF($C182-J$1&lt;År1,0,I181*(1-VLOOKUP($A182,[1]Hugst!$R$5:$W$9,MATCH(ROUNDUP((J$1)/10,0)*10,[1]Hugst!$R$4:$W$4,0))))</f>
        <v>0</v>
      </c>
      <c r="K182" s="169">
        <f>IF($C182-K$1&lt;År1,0,J181*(1-VLOOKUP($A182,[1]Hugst!$R$5:$W$9,MATCH(ROUNDUP((K$1)/10,0)*10,[1]Hugst!$R$4:$W$4,0))))</f>
        <v>0</v>
      </c>
      <c r="L182" s="169">
        <f>IF($C182-L$1&lt;År1,0,K181*(1-VLOOKUP($A182,[1]Hugst!$R$5:$W$9,MATCH(ROUNDUP((L$1)/10,0)*10,[1]Hugst!$R$4:$W$4,0))))</f>
        <v>0</v>
      </c>
      <c r="M182" s="169">
        <f>IF($C182-M$1&lt;År1,0,L181*(1-VLOOKUP($A182,[1]Hugst!$R$5:$W$9,MATCH(ROUNDUP((M$1)/10,0)*10,[1]Hugst!$R$4:$W$4,0))))</f>
        <v>0</v>
      </c>
      <c r="N182" s="169">
        <f>IF($C182-N$1&lt;År1,0,M181*(1-VLOOKUP($A182,[1]Hugst!$R$5:$W$9,MATCH(ROUNDUP((N$1)/10,0)*10,[1]Hugst!$R$4:$W$4,0))))</f>
        <v>0</v>
      </c>
      <c r="O182" s="169">
        <f>IF($C182-O$1&lt;År1,0,N181*(1-VLOOKUP($A182,[1]Hugst!$R$5:$W$9,MATCH(ROUNDUP((O$1)/10,0)*10,[1]Hugst!$R$4:$W$4,0))))</f>
        <v>0</v>
      </c>
      <c r="P182" s="169">
        <f>IF($C182-P$1&lt;År1,0,O181*(1-VLOOKUP($A182,[1]Hugst!$R$5:$W$9,MATCH(ROUNDUP((P$1)/10,0)*10,[1]Hugst!$R$4:$W$4,0))))</f>
        <v>0</v>
      </c>
      <c r="Q182" s="169">
        <f>IF($C182-Q$1&lt;År1,0,P181*(1-VLOOKUP($A182,[1]Hugst!$R$5:$W$9,MATCH(ROUNDUP((Q$1)/10,0)*10,[1]Hugst!$R$4:$W$4,0))))</f>
        <v>0</v>
      </c>
      <c r="R182" s="169">
        <f>IF($C182-R$1&lt;År1,0,Q181*(1-VLOOKUP($A182,[1]Hugst!$R$5:$W$9,MATCH(ROUNDUP((R$1)/10,0)*10,[1]Hugst!$R$4:$W$4,0))))</f>
        <v>0</v>
      </c>
      <c r="S182" s="169">
        <f>IF($C182-S$1&lt;År1,0,R181*(1-VLOOKUP($A182,[1]Hugst!$R$5:$W$9,MATCH(ROUNDUP((S$1)/10,0)*10,[1]Hugst!$R$4:$W$4,0))))</f>
        <v>0</v>
      </c>
      <c r="T182" s="169">
        <f>IF($C182-T$1&lt;År1,0,S181*(1-VLOOKUP($A182,[1]Hugst!$R$5:$W$9,MATCH(ROUNDUP((T$1)/10,0)*10,[1]Hugst!$R$4:$W$4,0))))</f>
        <v>0</v>
      </c>
      <c r="U182" s="169">
        <f>IF($C182-U$1&lt;År1,0,T181*(1-VLOOKUP($A182,[1]Hugst!$R$5:$W$9,MATCH(ROUNDUP((U$1)/10,0)*10,[1]Hugst!$R$4:$W$4,0))))</f>
        <v>0</v>
      </c>
      <c r="V182" s="169">
        <f>IF($C182-V$1&lt;År1,0,U181*(1-VLOOKUP($A182,[1]Hugst!$R$5:$W$9,MATCH(ROUNDUP((V$1)/10,0)*10,[1]Hugst!$R$4:$W$4,0))))</f>
        <v>0</v>
      </c>
      <c r="W182" s="169">
        <f>IF($C182-W$1&lt;År1,0,V181*(1-VLOOKUP($A182,[1]Hugst!$R$5:$W$9,MATCH(ROUNDUP((W$1)/10,0)*10,[1]Hugst!$R$4:$W$4,0))))</f>
        <v>0</v>
      </c>
      <c r="X182" s="169">
        <f>IF($C182-X$1&lt;År1,0,W181*(1-VLOOKUP($A182,[1]Hugst!$R$5:$W$9,MATCH(ROUNDUP((X$1)/10,0)*10,[1]Hugst!$R$4:$W$4,0))))</f>
        <v>0</v>
      </c>
      <c r="Y182" s="169">
        <f>IF($C182-Y$1&lt;År1,0,X181*(1-VLOOKUP($A182,[1]Hugst!$R$5:$W$9,MATCH(ROUNDUP((Y$1)/10,0)*10,[1]Hugst!$R$4:$W$4,0))))</f>
        <v>0</v>
      </c>
      <c r="Z182" s="169">
        <f>IF($C182-Z$1&lt;År1,0,Y181*(1-VLOOKUP($A182,[1]Hugst!$R$5:$W$9,MATCH(ROUNDUP((Z$1)/10,0)*10,[1]Hugst!$R$4:$W$4,0))))</f>
        <v>0</v>
      </c>
      <c r="AA182" s="169">
        <f>IF($C182-AA$1&lt;År1,0,Z181*(1-VLOOKUP($A182,[1]Hugst!$R$5:$W$9,MATCH(ROUNDUP((AA$1)/10,0)*10,[1]Hugst!$R$4:$W$4,0))))</f>
        <v>0</v>
      </c>
      <c r="AB182" s="169">
        <f>IF($C182-AB$1&lt;År1,0,AA181*(1-VLOOKUP($A182,[1]Hugst!$R$5:$W$9,MATCH(ROUNDUP((AB$1)/10,0)*10,[1]Hugst!$R$4:$W$4,0))))</f>
        <v>0</v>
      </c>
      <c r="AC182" s="169">
        <f>IF($C182-AC$1&lt;År1,0,AB181*(1-VLOOKUP($A182,[1]Hugst!$R$5:$W$9,MATCH(ROUNDUP((AC$1)/10,0)*10,[1]Hugst!$R$4:$W$4,0))))</f>
        <v>0</v>
      </c>
      <c r="AD182" s="169">
        <f>IF($C182-AD$1&lt;År1,0,AC181*(1-VLOOKUP($A182,[1]Hugst!$R$5:$W$9,MATCH(ROUNDUP((AD$1)/10,0)*10,[1]Hugst!$R$4:$W$4,0))))</f>
        <v>0</v>
      </c>
      <c r="AE182" s="169">
        <f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>IF($C183-G$1&lt;År1,0,F182*(1-VLOOKUP($A183,[1]Hugst!$R$5:$W$9,MATCH(ROUNDUP((G$1)/10,0)*10,[1]Hugst!$R$4:$W$4,0))))</f>
        <v>0</v>
      </c>
      <c r="H183" s="169">
        <f>IF($C183-H$1&lt;År1,0,G182*(1-VLOOKUP($A183,[1]Hugst!$R$5:$W$9,MATCH(ROUNDUP((H$1)/10,0)*10,[1]Hugst!$R$4:$W$4,0))))</f>
        <v>0</v>
      </c>
      <c r="I183" s="169">
        <f>IF($C183-I$1&lt;År1,0,H182*(1-VLOOKUP($A183,[1]Hugst!$R$5:$W$9,MATCH(ROUNDUP((I$1)/10,0)*10,[1]Hugst!$R$4:$W$4,0))))</f>
        <v>0</v>
      </c>
      <c r="J183" s="169">
        <f>IF($C183-J$1&lt;År1,0,I182*(1-VLOOKUP($A183,[1]Hugst!$R$5:$W$9,MATCH(ROUNDUP((J$1)/10,0)*10,[1]Hugst!$R$4:$W$4,0))))</f>
        <v>0</v>
      </c>
      <c r="K183" s="169">
        <f>IF($C183-K$1&lt;År1,0,J182*(1-VLOOKUP($A183,[1]Hugst!$R$5:$W$9,MATCH(ROUNDUP((K$1)/10,0)*10,[1]Hugst!$R$4:$W$4,0))))</f>
        <v>0</v>
      </c>
      <c r="L183" s="169">
        <f>IF($C183-L$1&lt;År1,0,K182*(1-VLOOKUP($A183,[1]Hugst!$R$5:$W$9,MATCH(ROUNDUP((L$1)/10,0)*10,[1]Hugst!$R$4:$W$4,0))))</f>
        <v>0</v>
      </c>
      <c r="M183" s="169">
        <f>IF($C183-M$1&lt;År1,0,L182*(1-VLOOKUP($A183,[1]Hugst!$R$5:$W$9,MATCH(ROUNDUP((M$1)/10,0)*10,[1]Hugst!$R$4:$W$4,0))))</f>
        <v>0</v>
      </c>
      <c r="N183" s="169">
        <f>IF($C183-N$1&lt;År1,0,M182*(1-VLOOKUP($A183,[1]Hugst!$R$5:$W$9,MATCH(ROUNDUP((N$1)/10,0)*10,[1]Hugst!$R$4:$W$4,0))))</f>
        <v>0</v>
      </c>
      <c r="O183" s="169">
        <f>IF($C183-O$1&lt;År1,0,N182*(1-VLOOKUP($A183,[1]Hugst!$R$5:$W$9,MATCH(ROUNDUP((O$1)/10,0)*10,[1]Hugst!$R$4:$W$4,0))))</f>
        <v>0</v>
      </c>
      <c r="P183" s="169">
        <f>IF($C183-P$1&lt;År1,0,O182*(1-VLOOKUP($A183,[1]Hugst!$R$5:$W$9,MATCH(ROUNDUP((P$1)/10,0)*10,[1]Hugst!$R$4:$W$4,0))))</f>
        <v>0</v>
      </c>
      <c r="Q183" s="169">
        <f>IF($C183-Q$1&lt;År1,0,P182*(1-VLOOKUP($A183,[1]Hugst!$R$5:$W$9,MATCH(ROUNDUP((Q$1)/10,0)*10,[1]Hugst!$R$4:$W$4,0))))</f>
        <v>0</v>
      </c>
      <c r="R183" s="169">
        <f>IF($C183-R$1&lt;År1,0,Q182*(1-VLOOKUP($A183,[1]Hugst!$R$5:$W$9,MATCH(ROUNDUP((R$1)/10,0)*10,[1]Hugst!$R$4:$W$4,0))))</f>
        <v>0</v>
      </c>
      <c r="S183" s="169">
        <f>IF($C183-S$1&lt;År1,0,R182*(1-VLOOKUP($A183,[1]Hugst!$R$5:$W$9,MATCH(ROUNDUP((S$1)/10,0)*10,[1]Hugst!$R$4:$W$4,0))))</f>
        <v>0</v>
      </c>
      <c r="T183" s="169">
        <f>IF($C183-T$1&lt;År1,0,S182*(1-VLOOKUP($A183,[1]Hugst!$R$5:$W$9,MATCH(ROUNDUP((T$1)/10,0)*10,[1]Hugst!$R$4:$W$4,0))))</f>
        <v>0</v>
      </c>
      <c r="U183" s="169">
        <f>IF($C183-U$1&lt;År1,0,T182*(1-VLOOKUP($A183,[1]Hugst!$R$5:$W$9,MATCH(ROUNDUP((U$1)/10,0)*10,[1]Hugst!$R$4:$W$4,0))))</f>
        <v>0</v>
      </c>
      <c r="V183" s="169">
        <f>IF($C183-V$1&lt;År1,0,U182*(1-VLOOKUP($A183,[1]Hugst!$R$5:$W$9,MATCH(ROUNDUP((V$1)/10,0)*10,[1]Hugst!$R$4:$W$4,0))))</f>
        <v>0</v>
      </c>
      <c r="W183" s="169">
        <f>IF($C183-W$1&lt;År1,0,V182*(1-VLOOKUP($A183,[1]Hugst!$R$5:$W$9,MATCH(ROUNDUP((W$1)/10,0)*10,[1]Hugst!$R$4:$W$4,0))))</f>
        <v>0</v>
      </c>
      <c r="X183" s="169">
        <f>IF($C183-X$1&lt;År1,0,W182*(1-VLOOKUP($A183,[1]Hugst!$R$5:$W$9,MATCH(ROUNDUP((X$1)/10,0)*10,[1]Hugst!$R$4:$W$4,0))))</f>
        <v>0</v>
      </c>
      <c r="Y183" s="169">
        <f>IF($C183-Y$1&lt;År1,0,X182*(1-VLOOKUP($A183,[1]Hugst!$R$5:$W$9,MATCH(ROUNDUP((Y$1)/10,0)*10,[1]Hugst!$R$4:$W$4,0))))</f>
        <v>0</v>
      </c>
      <c r="Z183" s="169">
        <f>IF($C183-Z$1&lt;År1,0,Y182*(1-VLOOKUP($A183,[1]Hugst!$R$5:$W$9,MATCH(ROUNDUP((Z$1)/10,0)*10,[1]Hugst!$R$4:$W$4,0))))</f>
        <v>0</v>
      </c>
      <c r="AA183" s="169">
        <f>IF($C183-AA$1&lt;År1,0,Z182*(1-VLOOKUP($A183,[1]Hugst!$R$5:$W$9,MATCH(ROUNDUP((AA$1)/10,0)*10,[1]Hugst!$R$4:$W$4,0))))</f>
        <v>0</v>
      </c>
      <c r="AB183" s="169">
        <f>IF($C183-AB$1&lt;År1,0,AA182*(1-VLOOKUP($A183,[1]Hugst!$R$5:$W$9,MATCH(ROUNDUP((AB$1)/10,0)*10,[1]Hugst!$R$4:$W$4,0))))</f>
        <v>0</v>
      </c>
      <c r="AC183" s="169">
        <f>IF($C183-AC$1&lt;År1,0,AB182*(1-VLOOKUP($A183,[1]Hugst!$R$5:$W$9,MATCH(ROUNDUP((AC$1)/10,0)*10,[1]Hugst!$R$4:$W$4,0))))</f>
        <v>0</v>
      </c>
      <c r="AD183" s="169">
        <f>IF($C183-AD$1&lt;År1,0,AC182*(1-VLOOKUP($A183,[1]Hugst!$R$5:$W$9,MATCH(ROUNDUP((AD$1)/10,0)*10,[1]Hugst!$R$4:$W$4,0))))</f>
        <v>0</v>
      </c>
      <c r="AE183" s="169">
        <f>IF($C183-AE$1&lt;År1,0,AD182*(1-VLOOKUP($A183,[1]Hugst!$R$5:$W$9,MATCH(ROUNDUP((AE$1)/10,0)*10,[1]Hugst!$R$4:$W$4,0))))</f>
        <v>0</v>
      </c>
      <c r="AF183" s="169">
        <f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>IF($C184-G$1&lt;År1,0,F183*(1-VLOOKUP($A184,[1]Hugst!$R$5:$W$9,MATCH(ROUNDUP((G$1)/10,0)*10,[1]Hugst!$R$4:$W$4,0))))</f>
        <v>0</v>
      </c>
      <c r="H184" s="169">
        <f>IF($C184-H$1&lt;År1,0,G183*(1-VLOOKUP($A184,[1]Hugst!$R$5:$W$9,MATCH(ROUNDUP((H$1)/10,0)*10,[1]Hugst!$R$4:$W$4,0))))</f>
        <v>0</v>
      </c>
      <c r="I184" s="169">
        <f>IF($C184-I$1&lt;År1,0,H183*(1-VLOOKUP($A184,[1]Hugst!$R$5:$W$9,MATCH(ROUNDUP((I$1)/10,0)*10,[1]Hugst!$R$4:$W$4,0))))</f>
        <v>0</v>
      </c>
      <c r="J184" s="169">
        <f>IF($C184-J$1&lt;År1,0,I183*(1-VLOOKUP($A184,[1]Hugst!$R$5:$W$9,MATCH(ROUNDUP((J$1)/10,0)*10,[1]Hugst!$R$4:$W$4,0))))</f>
        <v>0</v>
      </c>
      <c r="K184" s="169">
        <f>IF($C184-K$1&lt;År1,0,J183*(1-VLOOKUP($A184,[1]Hugst!$R$5:$W$9,MATCH(ROUNDUP((K$1)/10,0)*10,[1]Hugst!$R$4:$W$4,0))))</f>
        <v>0</v>
      </c>
      <c r="L184" s="169">
        <f>IF($C184-L$1&lt;År1,0,K183*(1-VLOOKUP($A184,[1]Hugst!$R$5:$W$9,MATCH(ROUNDUP((L$1)/10,0)*10,[1]Hugst!$R$4:$W$4,0))))</f>
        <v>0</v>
      </c>
      <c r="M184" s="169">
        <f>IF($C184-M$1&lt;År1,0,L183*(1-VLOOKUP($A184,[1]Hugst!$R$5:$W$9,MATCH(ROUNDUP((M$1)/10,0)*10,[1]Hugst!$R$4:$W$4,0))))</f>
        <v>0</v>
      </c>
      <c r="N184" s="169">
        <f>IF($C184-N$1&lt;År1,0,M183*(1-VLOOKUP($A184,[1]Hugst!$R$5:$W$9,MATCH(ROUNDUP((N$1)/10,0)*10,[1]Hugst!$R$4:$W$4,0))))</f>
        <v>0</v>
      </c>
      <c r="O184" s="169">
        <f>IF($C184-O$1&lt;År1,0,N183*(1-VLOOKUP($A184,[1]Hugst!$R$5:$W$9,MATCH(ROUNDUP((O$1)/10,0)*10,[1]Hugst!$R$4:$W$4,0))))</f>
        <v>0</v>
      </c>
      <c r="P184" s="169">
        <f>IF($C184-P$1&lt;År1,0,O183*(1-VLOOKUP($A184,[1]Hugst!$R$5:$W$9,MATCH(ROUNDUP((P$1)/10,0)*10,[1]Hugst!$R$4:$W$4,0))))</f>
        <v>0</v>
      </c>
      <c r="Q184" s="169">
        <f>IF($C184-Q$1&lt;År1,0,P183*(1-VLOOKUP($A184,[1]Hugst!$R$5:$W$9,MATCH(ROUNDUP((Q$1)/10,0)*10,[1]Hugst!$R$4:$W$4,0))))</f>
        <v>0</v>
      </c>
      <c r="R184" s="169">
        <f>IF($C184-R$1&lt;År1,0,Q183*(1-VLOOKUP($A184,[1]Hugst!$R$5:$W$9,MATCH(ROUNDUP((R$1)/10,0)*10,[1]Hugst!$R$4:$W$4,0))))</f>
        <v>0</v>
      </c>
      <c r="S184" s="169">
        <f>IF($C184-S$1&lt;År1,0,R183*(1-VLOOKUP($A184,[1]Hugst!$R$5:$W$9,MATCH(ROUNDUP((S$1)/10,0)*10,[1]Hugst!$R$4:$W$4,0))))</f>
        <v>0</v>
      </c>
      <c r="T184" s="169">
        <f>IF($C184-T$1&lt;År1,0,S183*(1-VLOOKUP($A184,[1]Hugst!$R$5:$W$9,MATCH(ROUNDUP((T$1)/10,0)*10,[1]Hugst!$R$4:$W$4,0))))</f>
        <v>0</v>
      </c>
      <c r="U184" s="169">
        <f>IF($C184-U$1&lt;År1,0,T183*(1-VLOOKUP($A184,[1]Hugst!$R$5:$W$9,MATCH(ROUNDUP((U$1)/10,0)*10,[1]Hugst!$R$4:$W$4,0))))</f>
        <v>0</v>
      </c>
      <c r="V184" s="169">
        <f>IF($C184-V$1&lt;År1,0,U183*(1-VLOOKUP($A184,[1]Hugst!$R$5:$W$9,MATCH(ROUNDUP((V$1)/10,0)*10,[1]Hugst!$R$4:$W$4,0))))</f>
        <v>0</v>
      </c>
      <c r="W184" s="169">
        <f>IF($C184-W$1&lt;År1,0,V183*(1-VLOOKUP($A184,[1]Hugst!$R$5:$W$9,MATCH(ROUNDUP((W$1)/10,0)*10,[1]Hugst!$R$4:$W$4,0))))</f>
        <v>0</v>
      </c>
      <c r="X184" s="169">
        <f>IF($C184-X$1&lt;År1,0,W183*(1-VLOOKUP($A184,[1]Hugst!$R$5:$W$9,MATCH(ROUNDUP((X$1)/10,0)*10,[1]Hugst!$R$4:$W$4,0))))</f>
        <v>0</v>
      </c>
      <c r="Y184" s="169">
        <f>IF($C184-Y$1&lt;År1,0,X183*(1-VLOOKUP($A184,[1]Hugst!$R$5:$W$9,MATCH(ROUNDUP((Y$1)/10,0)*10,[1]Hugst!$R$4:$W$4,0))))</f>
        <v>0</v>
      </c>
      <c r="Z184" s="169">
        <f>IF($C184-Z$1&lt;År1,0,Y183*(1-VLOOKUP($A184,[1]Hugst!$R$5:$W$9,MATCH(ROUNDUP((Z$1)/10,0)*10,[1]Hugst!$R$4:$W$4,0))))</f>
        <v>0</v>
      </c>
      <c r="AA184" s="169">
        <f>IF($C184-AA$1&lt;År1,0,Z183*(1-VLOOKUP($A184,[1]Hugst!$R$5:$W$9,MATCH(ROUNDUP((AA$1)/10,0)*10,[1]Hugst!$R$4:$W$4,0))))</f>
        <v>0</v>
      </c>
      <c r="AB184" s="169">
        <f>IF($C184-AB$1&lt;År1,0,AA183*(1-VLOOKUP($A184,[1]Hugst!$R$5:$W$9,MATCH(ROUNDUP((AB$1)/10,0)*10,[1]Hugst!$R$4:$W$4,0))))</f>
        <v>0</v>
      </c>
      <c r="AC184" s="169">
        <f>IF($C184-AC$1&lt;År1,0,AB183*(1-VLOOKUP($A184,[1]Hugst!$R$5:$W$9,MATCH(ROUNDUP((AC$1)/10,0)*10,[1]Hugst!$R$4:$W$4,0))))</f>
        <v>0</v>
      </c>
      <c r="AD184" s="169">
        <f>IF($C184-AD$1&lt;År1,0,AC183*(1-VLOOKUP($A184,[1]Hugst!$R$5:$W$9,MATCH(ROUNDUP((AD$1)/10,0)*10,[1]Hugst!$R$4:$W$4,0))))</f>
        <v>0</v>
      </c>
      <c r="AE184" s="169">
        <f>IF($C184-AE$1&lt;År1,0,AD183*(1-VLOOKUP($A184,[1]Hugst!$R$5:$W$9,MATCH(ROUNDUP((AE$1)/10,0)*10,[1]Hugst!$R$4:$W$4,0))))</f>
        <v>0</v>
      </c>
      <c r="AF184" s="169">
        <f>IF($C184-AF$1&lt;År1,0,AE183*(1-VLOOKUP($A184,[1]Hugst!$R$5:$W$9,MATCH(ROUNDUP((AF$1)/10,0)*10,[1]Hugst!$R$4:$W$4,0))))</f>
        <v>0</v>
      </c>
      <c r="AG184" s="169">
        <f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>IF($C185-G$1&lt;År1,0,F184*(1-VLOOKUP($A185,[1]Hugst!$R$5:$W$9,MATCH(ROUNDUP((G$1)/10,0)*10,[1]Hugst!$R$4:$W$4,0))))</f>
        <v>0</v>
      </c>
      <c r="H185" s="169">
        <f>IF($C185-H$1&lt;År1,0,G184*(1-VLOOKUP($A185,[1]Hugst!$R$5:$W$9,MATCH(ROUNDUP((H$1)/10,0)*10,[1]Hugst!$R$4:$W$4,0))))</f>
        <v>0</v>
      </c>
      <c r="I185" s="169">
        <f>IF($C185-I$1&lt;År1,0,H184*(1-VLOOKUP($A185,[1]Hugst!$R$5:$W$9,MATCH(ROUNDUP((I$1)/10,0)*10,[1]Hugst!$R$4:$W$4,0))))</f>
        <v>0</v>
      </c>
      <c r="J185" s="169">
        <f>IF($C185-J$1&lt;År1,0,I184*(1-VLOOKUP($A185,[1]Hugst!$R$5:$W$9,MATCH(ROUNDUP((J$1)/10,0)*10,[1]Hugst!$R$4:$W$4,0))))</f>
        <v>0</v>
      </c>
      <c r="K185" s="169">
        <f>IF($C185-K$1&lt;År1,0,J184*(1-VLOOKUP($A185,[1]Hugst!$R$5:$W$9,MATCH(ROUNDUP((K$1)/10,0)*10,[1]Hugst!$R$4:$W$4,0))))</f>
        <v>0</v>
      </c>
      <c r="L185" s="169">
        <f>IF($C185-L$1&lt;År1,0,K184*(1-VLOOKUP($A185,[1]Hugst!$R$5:$W$9,MATCH(ROUNDUP((L$1)/10,0)*10,[1]Hugst!$R$4:$W$4,0))))</f>
        <v>0</v>
      </c>
      <c r="M185" s="169">
        <f>IF($C185-M$1&lt;År1,0,L184*(1-VLOOKUP($A185,[1]Hugst!$R$5:$W$9,MATCH(ROUNDUP((M$1)/10,0)*10,[1]Hugst!$R$4:$W$4,0))))</f>
        <v>0</v>
      </c>
      <c r="N185" s="169">
        <f>IF($C185-N$1&lt;År1,0,M184*(1-VLOOKUP($A185,[1]Hugst!$R$5:$W$9,MATCH(ROUNDUP((N$1)/10,0)*10,[1]Hugst!$R$4:$W$4,0))))</f>
        <v>0</v>
      </c>
      <c r="O185" s="169">
        <f>IF($C185-O$1&lt;År1,0,N184*(1-VLOOKUP($A185,[1]Hugst!$R$5:$W$9,MATCH(ROUNDUP((O$1)/10,0)*10,[1]Hugst!$R$4:$W$4,0))))</f>
        <v>0</v>
      </c>
      <c r="P185" s="169">
        <f>IF($C185-P$1&lt;År1,0,O184*(1-VLOOKUP($A185,[1]Hugst!$R$5:$W$9,MATCH(ROUNDUP((P$1)/10,0)*10,[1]Hugst!$R$4:$W$4,0))))</f>
        <v>0</v>
      </c>
      <c r="Q185" s="169">
        <f>IF($C185-Q$1&lt;År1,0,P184*(1-VLOOKUP($A185,[1]Hugst!$R$5:$W$9,MATCH(ROUNDUP((Q$1)/10,0)*10,[1]Hugst!$R$4:$W$4,0))))</f>
        <v>0</v>
      </c>
      <c r="R185" s="169">
        <f>IF($C185-R$1&lt;År1,0,Q184*(1-VLOOKUP($A185,[1]Hugst!$R$5:$W$9,MATCH(ROUNDUP((R$1)/10,0)*10,[1]Hugst!$R$4:$W$4,0))))</f>
        <v>0</v>
      </c>
      <c r="S185" s="169">
        <f>IF($C185-S$1&lt;År1,0,R184*(1-VLOOKUP($A185,[1]Hugst!$R$5:$W$9,MATCH(ROUNDUP((S$1)/10,0)*10,[1]Hugst!$R$4:$W$4,0))))</f>
        <v>0</v>
      </c>
      <c r="T185" s="169">
        <f>IF($C185-T$1&lt;År1,0,S184*(1-VLOOKUP($A185,[1]Hugst!$R$5:$W$9,MATCH(ROUNDUP((T$1)/10,0)*10,[1]Hugst!$R$4:$W$4,0))))</f>
        <v>0</v>
      </c>
      <c r="U185" s="169">
        <f>IF($C185-U$1&lt;År1,0,T184*(1-VLOOKUP($A185,[1]Hugst!$R$5:$W$9,MATCH(ROUNDUP((U$1)/10,0)*10,[1]Hugst!$R$4:$W$4,0))))</f>
        <v>0</v>
      </c>
      <c r="V185" s="169">
        <f>IF($C185-V$1&lt;År1,0,U184*(1-VLOOKUP($A185,[1]Hugst!$R$5:$W$9,MATCH(ROUNDUP((V$1)/10,0)*10,[1]Hugst!$R$4:$W$4,0))))</f>
        <v>0</v>
      </c>
      <c r="W185" s="169">
        <f>IF($C185-W$1&lt;År1,0,V184*(1-VLOOKUP($A185,[1]Hugst!$R$5:$W$9,MATCH(ROUNDUP((W$1)/10,0)*10,[1]Hugst!$R$4:$W$4,0))))</f>
        <v>0</v>
      </c>
      <c r="X185" s="169">
        <f>IF($C185-X$1&lt;År1,0,W184*(1-VLOOKUP($A185,[1]Hugst!$R$5:$W$9,MATCH(ROUNDUP((X$1)/10,0)*10,[1]Hugst!$R$4:$W$4,0))))</f>
        <v>0</v>
      </c>
      <c r="Y185" s="169">
        <f>IF($C185-Y$1&lt;År1,0,X184*(1-VLOOKUP($A185,[1]Hugst!$R$5:$W$9,MATCH(ROUNDUP((Y$1)/10,0)*10,[1]Hugst!$R$4:$W$4,0))))</f>
        <v>0</v>
      </c>
      <c r="Z185" s="169">
        <f>IF($C185-Z$1&lt;År1,0,Y184*(1-VLOOKUP($A185,[1]Hugst!$R$5:$W$9,MATCH(ROUNDUP((Z$1)/10,0)*10,[1]Hugst!$R$4:$W$4,0))))</f>
        <v>0</v>
      </c>
      <c r="AA185" s="169">
        <f>IF($C185-AA$1&lt;År1,0,Z184*(1-VLOOKUP($A185,[1]Hugst!$R$5:$W$9,MATCH(ROUNDUP((AA$1)/10,0)*10,[1]Hugst!$R$4:$W$4,0))))</f>
        <v>0</v>
      </c>
      <c r="AB185" s="169">
        <f>IF($C185-AB$1&lt;År1,0,AA184*(1-VLOOKUP($A185,[1]Hugst!$R$5:$W$9,MATCH(ROUNDUP((AB$1)/10,0)*10,[1]Hugst!$R$4:$W$4,0))))</f>
        <v>0</v>
      </c>
      <c r="AC185" s="169">
        <f>IF($C185-AC$1&lt;År1,0,AB184*(1-VLOOKUP($A185,[1]Hugst!$R$5:$W$9,MATCH(ROUNDUP((AC$1)/10,0)*10,[1]Hugst!$R$4:$W$4,0))))</f>
        <v>0</v>
      </c>
      <c r="AD185" s="169">
        <f>IF($C185-AD$1&lt;År1,0,AC184*(1-VLOOKUP($A185,[1]Hugst!$R$5:$W$9,MATCH(ROUNDUP((AD$1)/10,0)*10,[1]Hugst!$R$4:$W$4,0))))</f>
        <v>0</v>
      </c>
      <c r="AE185" s="169">
        <f>IF($C185-AE$1&lt;År1,0,AD184*(1-VLOOKUP($A185,[1]Hugst!$R$5:$W$9,MATCH(ROUNDUP((AE$1)/10,0)*10,[1]Hugst!$R$4:$W$4,0))))</f>
        <v>0</v>
      </c>
      <c r="AF185" s="169">
        <f>IF($C185-AF$1&lt;År1,0,AE184*(1-VLOOKUP($A185,[1]Hugst!$R$5:$W$9,MATCH(ROUNDUP((AF$1)/10,0)*10,[1]Hugst!$R$4:$W$4,0))))</f>
        <v>0</v>
      </c>
      <c r="AG185" s="169">
        <f>IF($C185-AG$1&lt;År1,0,AF184*(1-VLOOKUP($A185,[1]Hugst!$R$5:$W$9,MATCH(ROUNDUP((AG$1)/10,0)*10,[1]Hugst!$R$4:$W$4,0))))</f>
        <v>0</v>
      </c>
      <c r="AH185" s="169">
        <f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>IF($C186-G$1&lt;År1,0,F185*(1-VLOOKUP($A186,[1]Hugst!$R$5:$W$9,MATCH(ROUNDUP((G$1)/10,0)*10,[1]Hugst!$R$4:$W$4,0))))</f>
        <v>0</v>
      </c>
      <c r="H186" s="169">
        <f>IF($C186-H$1&lt;År1,0,G185*(1-VLOOKUP($A186,[1]Hugst!$R$5:$W$9,MATCH(ROUNDUP((H$1)/10,0)*10,[1]Hugst!$R$4:$W$4,0))))</f>
        <v>0</v>
      </c>
      <c r="I186" s="169">
        <f>IF($C186-I$1&lt;År1,0,H185*(1-VLOOKUP($A186,[1]Hugst!$R$5:$W$9,MATCH(ROUNDUP((I$1)/10,0)*10,[1]Hugst!$R$4:$W$4,0))))</f>
        <v>0</v>
      </c>
      <c r="J186" s="169">
        <f>IF($C186-J$1&lt;År1,0,I185*(1-VLOOKUP($A186,[1]Hugst!$R$5:$W$9,MATCH(ROUNDUP((J$1)/10,0)*10,[1]Hugst!$R$4:$W$4,0))))</f>
        <v>0</v>
      </c>
      <c r="K186" s="169">
        <f>IF($C186-K$1&lt;År1,0,J185*(1-VLOOKUP($A186,[1]Hugst!$R$5:$W$9,MATCH(ROUNDUP((K$1)/10,0)*10,[1]Hugst!$R$4:$W$4,0))))</f>
        <v>0</v>
      </c>
      <c r="L186" s="169">
        <f>IF($C186-L$1&lt;År1,0,K185*(1-VLOOKUP($A186,[1]Hugst!$R$5:$W$9,MATCH(ROUNDUP((L$1)/10,0)*10,[1]Hugst!$R$4:$W$4,0))))</f>
        <v>0</v>
      </c>
      <c r="M186" s="169">
        <f>IF($C186-M$1&lt;År1,0,L185*(1-VLOOKUP($A186,[1]Hugst!$R$5:$W$9,MATCH(ROUNDUP((M$1)/10,0)*10,[1]Hugst!$R$4:$W$4,0))))</f>
        <v>0</v>
      </c>
      <c r="N186" s="169">
        <f>IF($C186-N$1&lt;År1,0,M185*(1-VLOOKUP($A186,[1]Hugst!$R$5:$W$9,MATCH(ROUNDUP((N$1)/10,0)*10,[1]Hugst!$R$4:$W$4,0))))</f>
        <v>0</v>
      </c>
      <c r="O186" s="169">
        <f>IF($C186-O$1&lt;År1,0,N185*(1-VLOOKUP($A186,[1]Hugst!$R$5:$W$9,MATCH(ROUNDUP((O$1)/10,0)*10,[1]Hugst!$R$4:$W$4,0))))</f>
        <v>0</v>
      </c>
      <c r="P186" s="169">
        <f>IF($C186-P$1&lt;År1,0,O185*(1-VLOOKUP($A186,[1]Hugst!$R$5:$W$9,MATCH(ROUNDUP((P$1)/10,0)*10,[1]Hugst!$R$4:$W$4,0))))</f>
        <v>0</v>
      </c>
      <c r="Q186" s="169">
        <f>IF($C186-Q$1&lt;År1,0,P185*(1-VLOOKUP($A186,[1]Hugst!$R$5:$W$9,MATCH(ROUNDUP((Q$1)/10,0)*10,[1]Hugst!$R$4:$W$4,0))))</f>
        <v>0</v>
      </c>
      <c r="R186" s="169">
        <f>IF($C186-R$1&lt;År1,0,Q185*(1-VLOOKUP($A186,[1]Hugst!$R$5:$W$9,MATCH(ROUNDUP((R$1)/10,0)*10,[1]Hugst!$R$4:$W$4,0))))</f>
        <v>0</v>
      </c>
      <c r="S186" s="169">
        <f>IF($C186-S$1&lt;År1,0,R185*(1-VLOOKUP($A186,[1]Hugst!$R$5:$W$9,MATCH(ROUNDUP((S$1)/10,0)*10,[1]Hugst!$R$4:$W$4,0))))</f>
        <v>0</v>
      </c>
      <c r="T186" s="169">
        <f>IF($C186-T$1&lt;År1,0,S185*(1-VLOOKUP($A186,[1]Hugst!$R$5:$W$9,MATCH(ROUNDUP((T$1)/10,0)*10,[1]Hugst!$R$4:$W$4,0))))</f>
        <v>0</v>
      </c>
      <c r="U186" s="169">
        <f>IF($C186-U$1&lt;År1,0,T185*(1-VLOOKUP($A186,[1]Hugst!$R$5:$W$9,MATCH(ROUNDUP((U$1)/10,0)*10,[1]Hugst!$R$4:$W$4,0))))</f>
        <v>0</v>
      </c>
      <c r="V186" s="169">
        <f>IF($C186-V$1&lt;År1,0,U185*(1-VLOOKUP($A186,[1]Hugst!$R$5:$W$9,MATCH(ROUNDUP((V$1)/10,0)*10,[1]Hugst!$R$4:$W$4,0))))</f>
        <v>0</v>
      </c>
      <c r="W186" s="169">
        <f>IF($C186-W$1&lt;År1,0,V185*(1-VLOOKUP($A186,[1]Hugst!$R$5:$W$9,MATCH(ROUNDUP((W$1)/10,0)*10,[1]Hugst!$R$4:$W$4,0))))</f>
        <v>0</v>
      </c>
      <c r="X186" s="169">
        <f>IF($C186-X$1&lt;År1,0,W185*(1-VLOOKUP($A186,[1]Hugst!$R$5:$W$9,MATCH(ROUNDUP((X$1)/10,0)*10,[1]Hugst!$R$4:$W$4,0))))</f>
        <v>0</v>
      </c>
      <c r="Y186" s="169">
        <f>IF($C186-Y$1&lt;År1,0,X185*(1-VLOOKUP($A186,[1]Hugst!$R$5:$W$9,MATCH(ROUNDUP((Y$1)/10,0)*10,[1]Hugst!$R$4:$W$4,0))))</f>
        <v>0</v>
      </c>
      <c r="Z186" s="169">
        <f>IF($C186-Z$1&lt;År1,0,Y185*(1-VLOOKUP($A186,[1]Hugst!$R$5:$W$9,MATCH(ROUNDUP((Z$1)/10,0)*10,[1]Hugst!$R$4:$W$4,0))))</f>
        <v>0</v>
      </c>
      <c r="AA186" s="169">
        <f>IF($C186-AA$1&lt;År1,0,Z185*(1-VLOOKUP($A186,[1]Hugst!$R$5:$W$9,MATCH(ROUNDUP((AA$1)/10,0)*10,[1]Hugst!$R$4:$W$4,0))))</f>
        <v>0</v>
      </c>
      <c r="AB186" s="169">
        <f>IF($C186-AB$1&lt;År1,0,AA185*(1-VLOOKUP($A186,[1]Hugst!$R$5:$W$9,MATCH(ROUNDUP((AB$1)/10,0)*10,[1]Hugst!$R$4:$W$4,0))))</f>
        <v>0</v>
      </c>
      <c r="AC186" s="169">
        <f>IF($C186-AC$1&lt;År1,0,AB185*(1-VLOOKUP($A186,[1]Hugst!$R$5:$W$9,MATCH(ROUNDUP((AC$1)/10,0)*10,[1]Hugst!$R$4:$W$4,0))))</f>
        <v>0</v>
      </c>
      <c r="AD186" s="169">
        <f>IF($C186-AD$1&lt;År1,0,AC185*(1-VLOOKUP($A186,[1]Hugst!$R$5:$W$9,MATCH(ROUNDUP((AD$1)/10,0)*10,[1]Hugst!$R$4:$W$4,0))))</f>
        <v>0</v>
      </c>
      <c r="AE186" s="169">
        <f>IF($C186-AE$1&lt;År1,0,AD185*(1-VLOOKUP($A186,[1]Hugst!$R$5:$W$9,MATCH(ROUNDUP((AE$1)/10,0)*10,[1]Hugst!$R$4:$W$4,0))))</f>
        <v>0</v>
      </c>
      <c r="AF186" s="169">
        <f>IF($C186-AF$1&lt;År1,0,AE185*(1-VLOOKUP($A186,[1]Hugst!$R$5:$W$9,MATCH(ROUNDUP((AF$1)/10,0)*10,[1]Hugst!$R$4:$W$4,0))))</f>
        <v>0</v>
      </c>
      <c r="AG186" s="169">
        <f>IF($C186-AG$1&lt;År1,0,AF185*(1-VLOOKUP($A186,[1]Hugst!$R$5:$W$9,MATCH(ROUNDUP((AG$1)/10,0)*10,[1]Hugst!$R$4:$W$4,0))))</f>
        <v>0</v>
      </c>
      <c r="AH186" s="169">
        <f>IF($C186-AH$1&lt;År1,0,AG185*(1-VLOOKUP($A186,[1]Hugst!$R$5:$W$9,MATCH(ROUNDUP((AH$1)/10,0)*10,[1]Hugst!$R$4:$W$4,0))))</f>
        <v>0</v>
      </c>
      <c r="AI186" s="169">
        <f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si="3"/>
        <v>0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>IF($C187-G$1&lt;År1,0,F186*(1-VLOOKUP($A187,[1]Hugst!$R$5:$W$9,MATCH(ROUNDUP((G$1)/10,0)*10,[1]Hugst!$R$4:$W$4,0))))</f>
        <v>0</v>
      </c>
      <c r="H187" s="169">
        <f>IF($C187-H$1&lt;År1,0,G186*(1-VLOOKUP($A187,[1]Hugst!$R$5:$W$9,MATCH(ROUNDUP((H$1)/10,0)*10,[1]Hugst!$R$4:$W$4,0))))</f>
        <v>0</v>
      </c>
      <c r="I187" s="169">
        <f>IF($C187-I$1&lt;År1,0,H186*(1-VLOOKUP($A187,[1]Hugst!$R$5:$W$9,MATCH(ROUNDUP((I$1)/10,0)*10,[1]Hugst!$R$4:$W$4,0))))</f>
        <v>0</v>
      </c>
      <c r="J187" s="169">
        <f>IF($C187-J$1&lt;År1,0,I186*(1-VLOOKUP($A187,[1]Hugst!$R$5:$W$9,MATCH(ROUNDUP((J$1)/10,0)*10,[1]Hugst!$R$4:$W$4,0))))</f>
        <v>0</v>
      </c>
      <c r="K187" s="169">
        <f>IF($C187-K$1&lt;År1,0,J186*(1-VLOOKUP($A187,[1]Hugst!$R$5:$W$9,MATCH(ROUNDUP((K$1)/10,0)*10,[1]Hugst!$R$4:$W$4,0))))</f>
        <v>0</v>
      </c>
      <c r="L187" s="169">
        <f>IF($C187-L$1&lt;År1,0,K186*(1-VLOOKUP($A187,[1]Hugst!$R$5:$W$9,MATCH(ROUNDUP((L$1)/10,0)*10,[1]Hugst!$R$4:$W$4,0))))</f>
        <v>0</v>
      </c>
      <c r="M187" s="169">
        <f>IF($C187-M$1&lt;År1,0,L186*(1-VLOOKUP($A187,[1]Hugst!$R$5:$W$9,MATCH(ROUNDUP((M$1)/10,0)*10,[1]Hugst!$R$4:$W$4,0))))</f>
        <v>0</v>
      </c>
      <c r="N187" s="169">
        <f>IF($C187-N$1&lt;År1,0,M186*(1-VLOOKUP($A187,[1]Hugst!$R$5:$W$9,MATCH(ROUNDUP((N$1)/10,0)*10,[1]Hugst!$R$4:$W$4,0))))</f>
        <v>0</v>
      </c>
      <c r="O187" s="169">
        <f>IF($C187-O$1&lt;År1,0,N186*(1-VLOOKUP($A187,[1]Hugst!$R$5:$W$9,MATCH(ROUNDUP((O$1)/10,0)*10,[1]Hugst!$R$4:$W$4,0))))</f>
        <v>0</v>
      </c>
      <c r="P187" s="169">
        <f>IF($C187-P$1&lt;År1,0,O186*(1-VLOOKUP($A187,[1]Hugst!$R$5:$W$9,MATCH(ROUNDUP((P$1)/10,0)*10,[1]Hugst!$R$4:$W$4,0))))</f>
        <v>0</v>
      </c>
      <c r="Q187" s="169">
        <f>IF($C187-Q$1&lt;År1,0,P186*(1-VLOOKUP($A187,[1]Hugst!$R$5:$W$9,MATCH(ROUNDUP((Q$1)/10,0)*10,[1]Hugst!$R$4:$W$4,0))))</f>
        <v>0</v>
      </c>
      <c r="R187" s="169">
        <f>IF($C187-R$1&lt;År1,0,Q186*(1-VLOOKUP($A187,[1]Hugst!$R$5:$W$9,MATCH(ROUNDUP((R$1)/10,0)*10,[1]Hugst!$R$4:$W$4,0))))</f>
        <v>0</v>
      </c>
      <c r="S187" s="169">
        <f>IF($C187-S$1&lt;År1,0,R186*(1-VLOOKUP($A187,[1]Hugst!$R$5:$W$9,MATCH(ROUNDUP((S$1)/10,0)*10,[1]Hugst!$R$4:$W$4,0))))</f>
        <v>0</v>
      </c>
      <c r="T187" s="169">
        <f>IF($C187-T$1&lt;År1,0,S186*(1-VLOOKUP($A187,[1]Hugst!$R$5:$W$9,MATCH(ROUNDUP((T$1)/10,0)*10,[1]Hugst!$R$4:$W$4,0))))</f>
        <v>0</v>
      </c>
      <c r="U187" s="169">
        <f>IF($C187-U$1&lt;År1,0,T186*(1-VLOOKUP($A187,[1]Hugst!$R$5:$W$9,MATCH(ROUNDUP((U$1)/10,0)*10,[1]Hugst!$R$4:$W$4,0))))</f>
        <v>0</v>
      </c>
      <c r="V187" s="169">
        <f>IF($C187-V$1&lt;År1,0,U186*(1-VLOOKUP($A187,[1]Hugst!$R$5:$W$9,MATCH(ROUNDUP((V$1)/10,0)*10,[1]Hugst!$R$4:$W$4,0))))</f>
        <v>0</v>
      </c>
      <c r="W187" s="169">
        <f>IF($C187-W$1&lt;År1,0,V186*(1-VLOOKUP($A187,[1]Hugst!$R$5:$W$9,MATCH(ROUNDUP((W$1)/10,0)*10,[1]Hugst!$R$4:$W$4,0))))</f>
        <v>0</v>
      </c>
      <c r="X187" s="169">
        <f>IF($C187-X$1&lt;År1,0,W186*(1-VLOOKUP($A187,[1]Hugst!$R$5:$W$9,MATCH(ROUNDUP((X$1)/10,0)*10,[1]Hugst!$R$4:$W$4,0))))</f>
        <v>0</v>
      </c>
      <c r="Y187" s="169">
        <f>IF($C187-Y$1&lt;År1,0,X186*(1-VLOOKUP($A187,[1]Hugst!$R$5:$W$9,MATCH(ROUNDUP((Y$1)/10,0)*10,[1]Hugst!$R$4:$W$4,0))))</f>
        <v>0</v>
      </c>
      <c r="Z187" s="169">
        <f>IF($C187-Z$1&lt;År1,0,Y186*(1-VLOOKUP($A187,[1]Hugst!$R$5:$W$9,MATCH(ROUNDUP((Z$1)/10,0)*10,[1]Hugst!$R$4:$W$4,0))))</f>
        <v>0</v>
      </c>
      <c r="AA187" s="169">
        <f>IF($C187-AA$1&lt;År1,0,Z186*(1-VLOOKUP($A187,[1]Hugst!$R$5:$W$9,MATCH(ROUNDUP((AA$1)/10,0)*10,[1]Hugst!$R$4:$W$4,0))))</f>
        <v>0</v>
      </c>
      <c r="AB187" s="169">
        <f>IF($C187-AB$1&lt;År1,0,AA186*(1-VLOOKUP($A187,[1]Hugst!$R$5:$W$9,MATCH(ROUNDUP((AB$1)/10,0)*10,[1]Hugst!$R$4:$W$4,0))))</f>
        <v>0</v>
      </c>
      <c r="AC187" s="169">
        <f>IF($C187-AC$1&lt;År1,0,AB186*(1-VLOOKUP($A187,[1]Hugst!$R$5:$W$9,MATCH(ROUNDUP((AC$1)/10,0)*10,[1]Hugst!$R$4:$W$4,0))))</f>
        <v>0</v>
      </c>
      <c r="AD187" s="169">
        <f>IF($C187-AD$1&lt;År1,0,AC186*(1-VLOOKUP($A187,[1]Hugst!$R$5:$W$9,MATCH(ROUNDUP((AD$1)/10,0)*10,[1]Hugst!$R$4:$W$4,0))))</f>
        <v>0</v>
      </c>
      <c r="AE187" s="169">
        <f>IF($C187-AE$1&lt;År1,0,AD186*(1-VLOOKUP($A187,[1]Hugst!$R$5:$W$9,MATCH(ROUNDUP((AE$1)/10,0)*10,[1]Hugst!$R$4:$W$4,0))))</f>
        <v>0</v>
      </c>
      <c r="AF187" s="169">
        <f>IF($C187-AF$1&lt;År1,0,AE186*(1-VLOOKUP($A187,[1]Hugst!$R$5:$W$9,MATCH(ROUNDUP((AF$1)/10,0)*10,[1]Hugst!$R$4:$W$4,0))))</f>
        <v>0</v>
      </c>
      <c r="AG187" s="169">
        <f>IF($C187-AG$1&lt;År1,0,AF186*(1-VLOOKUP($A187,[1]Hugst!$R$5:$W$9,MATCH(ROUNDUP((AG$1)/10,0)*10,[1]Hugst!$R$4:$W$4,0))))</f>
        <v>0</v>
      </c>
      <c r="AH187" s="169">
        <f>IF($C187-AH$1&lt;År1,0,AG186*(1-VLOOKUP($A187,[1]Hugst!$R$5:$W$9,MATCH(ROUNDUP((AH$1)/10,0)*10,[1]Hugst!$R$4:$W$4,0))))</f>
        <v>0</v>
      </c>
      <c r="AI187" s="169">
        <f>IF($C187-AI$1&lt;År1,0,AH186*(1-VLOOKUP($A187,[1]Hugst!$R$5:$W$9,MATCH(ROUNDUP((AI$1)/10,0)*10,[1]Hugst!$R$4:$W$4,0))))</f>
        <v>0</v>
      </c>
      <c r="AJ187" s="169">
        <f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382" t="s">
        <v>323</v>
      </c>
      <c r="D2" s="382"/>
      <c r="E2" s="382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324</v>
      </c>
      <c r="G3" s="12" t="s">
        <v>320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383" t="s">
        <v>325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83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384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384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307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328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326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327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319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388" t="s">
        <v>331</v>
      </c>
      <c r="G2" s="389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0.87662990659731932</v>
      </c>
      <c r="AC3" s="231">
        <f>SUM(E12:E14)/SUM(E12:E15)</f>
        <v>0.86872264893366935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0.35512191290714007</v>
      </c>
      <c r="AC5" s="348">
        <f t="shared" si="0"/>
        <v>0.34536833172797138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0.41030553120232033</v>
      </c>
      <c r="AC6" s="348">
        <f t="shared" si="0"/>
        <v>0.40883754065581773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386" t="s">
        <v>210</v>
      </c>
      <c r="D10" s="386"/>
      <c r="E10" s="386"/>
      <c r="F10" s="385" t="s">
        <v>332</v>
      </c>
      <c r="G10" s="385"/>
      <c r="J10" s="387" t="s">
        <v>211</v>
      </c>
      <c r="K10" s="387"/>
      <c r="L10" s="387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9147340.4973796736</v>
      </c>
      <c r="E12" s="131">
        <f>SUMIFS('Resultater - Danmark'!J$3:J$504,'Resultater - Danmark'!$F$3:$F$504,$A12)*D3</f>
        <v>8757449.2808849216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0.35512191290714007</v>
      </c>
      <c r="L12" s="132">
        <f t="shared" ref="L12:L28" si="3">E12/E$29</f>
        <v>0.34536833172797138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10568777.271841515</v>
      </c>
      <c r="E13" s="134">
        <f>SUMIFS('Resultater - Danmark'!J$3:J$504,'Resultater - Danmark'!$F$3:$F$504,$A13)*D4</f>
        <v>10366827.811054559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0.41030553120232033</v>
      </c>
      <c r="L13" s="135">
        <f t="shared" si="3"/>
        <v>0.40883754065581773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4521.4640303491688</v>
      </c>
      <c r="E14" s="134">
        <f>SUMIFS('Resultater - Danmark'!J$3:J$504,'Resultater - Danmark'!$F$3:$F$504,$A14)*D5</f>
        <v>4669.3150599254877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1.7553418461446592E-4</v>
      </c>
      <c r="L14" s="135">
        <f t="shared" si="3"/>
        <v>1.8414420693005777E-4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2775329.8009308982</v>
      </c>
      <c r="E15" s="134">
        <f>SUMIFS('Resultater - Danmark'!J$3:J$504,'Resultater - Danmark'!$F$3:$F$504,$A15)*D6</f>
        <v>2890677.9581297943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0.10774502470276469</v>
      </c>
      <c r="L15" s="135">
        <f t="shared" si="3"/>
        <v>0.11399993216531935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1505490.464025514</v>
      </c>
      <c r="E16" s="134">
        <f>SUMIFS('Resultater - Danmark'!J$3:J$504,'Resultater - Danmark'!$F$3:$F$504,$A16)*D7</f>
        <v>1577517.9173522871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5.8446786101528432E-2</v>
      </c>
      <c r="L16" s="135">
        <f t="shared" si="3"/>
        <v>6.2212719013531058E-2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0</v>
      </c>
      <c r="L17" s="135">
        <f t="shared" si="3"/>
        <v>0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1.4131167493509476E-2</v>
      </c>
      <c r="L18" s="135">
        <f t="shared" si="3"/>
        <v>1.4582929515804097E-2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2.8183836049748175E-2</v>
      </c>
      <c r="L19" s="135">
        <f t="shared" si="3"/>
        <v>2.8514279399937982E-2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2.9479417916513924E-3</v>
      </c>
      <c r="L20" s="135">
        <f t="shared" si="3"/>
        <v>2.99461613311014E-3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1.469816896672396E-4</v>
      </c>
      <c r="L21" s="135">
        <f t="shared" si="3"/>
        <v>1.4930882977263137E-4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3.3261886491336734E-3</v>
      </c>
      <c r="L22" s="135">
        <f t="shared" si="3"/>
        <v>3.3788517190781134E-3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1.2812408640813634E-2</v>
      </c>
      <c r="L23" s="135">
        <f t="shared" si="3"/>
        <v>1.3015265677375182E-2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1.112068278002662E-3</v>
      </c>
      <c r="L24" s="135">
        <f t="shared" si="3"/>
        <v>1.1296754962591192E-3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3.0281489154898806E-6</v>
      </c>
      <c r="L25" s="135">
        <f t="shared" si="3"/>
        <v>3.0760931648878094E-6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5.5415901601904684E-3</v>
      </c>
      <c r="L26" s="135">
        <f t="shared" si="3"/>
        <v>5.6293293659284063E-3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25758310.498207945</v>
      </c>
      <c r="E29" s="143">
        <f>SUM(E12:E28)</f>
        <v>25356839.282481484</v>
      </c>
      <c r="F29" s="143"/>
      <c r="G29" s="143"/>
      <c r="H29" s="144"/>
      <c r="I29" s="144"/>
      <c r="J29" s="145">
        <f>SUM(J12:J28)</f>
        <v>1</v>
      </c>
      <c r="K29" s="145">
        <f>SUM(K12:K28)</f>
        <v>1.0000000000000002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0.10128017352721401</v>
      </c>
      <c r="E30" s="147">
        <f>SUMPRODUCT(E12:E28,$H$12:$H$28)/E29</f>
        <v>0.10265032199911929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1.7397647257617208E-2</v>
      </c>
      <c r="E31" s="147">
        <f>SUM(E21:E24)/E29</f>
        <v>1.7673101722485048E-2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609327636.78478932</v>
      </c>
      <c r="E32" s="124">
        <f>SUMPRODUCT(E12:E28,$I$12:$I$28)</f>
        <v>607975871.10291469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21.87486216057394</v>
      </c>
      <c r="E33" s="124">
        <f>E32*[1]Energiindhold!$C$10</f>
        <v>21.826333772594641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7989661.5832169671</v>
      </c>
      <c r="E39" s="131">
        <f>SUMIFS('Resultater - Vestdanmark'!J$3:J$504,'Resultater - Vestdanmark'!$F$3:$F$504,$A39)*D3</f>
        <v>7649114.6368171675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1157678.9141627084</v>
      </c>
      <c r="M39" s="131">
        <f>SUMIFS('Resultater - Østdanmark'!J$3:J$504,'Resultater - Østdanmark'!$F$3:$F$504,$A39)*D3</f>
        <v>1108334.6440677529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9867457.5006151944</v>
      </c>
      <c r="E40" s="134">
        <f>SUMIFS('Resultater - Vestdanmark'!J$3:J$504,'Resultater - Vestdanmark'!$F$3:$F$504,$A40)*D4</f>
        <v>9678908.9419378657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701319.77122631879</v>
      </c>
      <c r="M40" s="134">
        <f>SUMIFS('Resultater - Østdanmark'!J$3:J$504,'Resultater - Østdanmark'!$F$3:$F$504,$A40)*D4</f>
        <v>687918.86911669304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4171.3630677727415</v>
      </c>
      <c r="E41" s="134">
        <f>SUMIFS('Resultater - Vestdanmark'!J$3:J$504,'Resultater - Vestdanmark'!$F$3:$F$504,$A41)*D5</f>
        <v>4307.7658612412106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350.10096257642732</v>
      </c>
      <c r="M41" s="134">
        <f>SUMIFS('Resultater - Østdanmark'!J$3:J$504,'Resultater - Østdanmark'!$F$3:$F$504,$A41)*D5</f>
        <v>361.54919868427658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1507101.1523820646</v>
      </c>
      <c r="E42" s="134">
        <f>SUMIFS('Resultater - Vestdanmark'!J$3:J$504,'Resultater - Vestdanmark'!$F$3:$F$504,$A42)*D6</f>
        <v>1563200.2483061554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1268228.6485488336</v>
      </c>
      <c r="M42" s="134">
        <f>SUMIFS('Resultater - Østdanmark'!J$3:J$504,'Resultater - Østdanmark'!$F$3:$F$504,$A42)*D6</f>
        <v>1327477.7098236387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1326462.9092294232</v>
      </c>
      <c r="E43" s="134">
        <f>SUMIFS('Resultater - Vestdanmark'!J$3:J$504,'Resultater - Vestdanmark'!$F$3:$F$504,$A43)*D7</f>
        <v>1388988.8638442878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179027.55479609076</v>
      </c>
      <c r="M43" s="134">
        <f>SUMIFS('Resultater - Østdanmark'!J$3:J$504,'Resultater - Østdanmark'!$F$3:$F$504,$A43)*D7</f>
        <v>188529.05350799995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523057.13098607323</v>
      </c>
      <c r="E46" s="134">
        <f>SUMIFS('Resultater - Vestdanmark'!J$3:J$504,'Resultater - Vestdanmark'!$F$3:$F$504,$A46)/SUMIFS('Resultater - Danmark'!J$3:J$504,'Resultater - Danmark'!$F$3:$F$504,$A46)*E19</f>
        <v>519697.15308066551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202910.8690139266</v>
      </c>
      <c r="M46" s="134">
        <f>SUMIFS('Resultater - Østdanmark'!J$3:J$504,'Resultater - Østdanmark'!$F$3:$F$504,$A46)/SUMIFS('Resultater - Danmark'!J$3:J$504,'Resultater - Danmark'!$F$3:$F$504,$A46)*E19</f>
        <v>203334.8469193347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52868.994212030084</v>
      </c>
      <c r="E47" s="134">
        <f>SUMIFS('Resultater - Vestdanmark'!J$3:J$504,'Resultater - Vestdanmark'!$F$3:$F$504,$A47)/SUMIFS('Resultater - Danmark'!J$3:J$504,'Resultater - Danmark'!$F$3:$F$504,$A47)*E20</f>
        <v>52543.907435919093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23065.005787969905</v>
      </c>
      <c r="M47" s="134">
        <f>SUMIFS('Resultater - Østdanmark'!J$3:J$504,'Resultater - Østdanmark'!$F$3:$F$504,$A47)/SUMIFS('Resultater - Danmark'!J$3:J$504,'Resultater - Danmark'!$F$3:$F$504,$A47)*E20</f>
        <v>23390.092564080911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2833.9333697705197</v>
      </c>
      <c r="E48" s="134">
        <f>SUMIFS('Resultater - Vestdanmark'!J$3:J$504,'Resultater - Vestdanmark'!$F$3:$F$504,$A48)/SUMIFS('Resultater - Danmark'!J$3:J$504,'Resultater - Danmark'!$F$3:$F$504,$A48)*E21</f>
        <v>2825.7560217041437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952.06663022948101</v>
      </c>
      <c r="M48" s="134">
        <f>SUMIFS('Resultater - Østdanmark'!J$3:J$504,'Resultater - Østdanmark'!$F$3:$F$504,$A48)/SUMIFS('Resultater - Danmark'!J$3:J$504,'Resultater - Danmark'!$F$3:$F$504,$A48)*E21</f>
        <v>960.24397829585632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75614.059561949907</v>
      </c>
      <c r="E49" s="134">
        <f>SUMIFS('Resultater - Vestdanmark'!J$3:J$504,'Resultater - Vestdanmark'!$F$3:$F$504,$A49)/SUMIFS('Resultater - Danmark'!J$3:J$504,'Resultater - Danmark'!$F$3:$F$504,$A49)*E22</f>
        <v>75527.053678542041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10062.940438050116</v>
      </c>
      <c r="M49" s="134">
        <f>SUMIFS('Resultater - Østdanmark'!J$3:J$504,'Resultater - Østdanmark'!$F$3:$F$504,$A49)/SUMIFS('Resultater - Danmark'!J$3:J$504,'Resultater - Danmark'!$F$3:$F$504,$A49)*E22</f>
        <v>10149.946321457959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314692.31350359169</v>
      </c>
      <c r="E50" s="134">
        <f>SUMIFS('Resultater - Vestdanmark'!J$3:J$504,'Resultater - Vestdanmark'!$F$3:$F$504,$A50)/SUMIFS('Resultater - Danmark'!J$3:J$504,'Resultater - Danmark'!$F$3:$F$504,$A50)*E23</f>
        <v>314525.12457946909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15333.686496408332</v>
      </c>
      <c r="M50" s="134">
        <f>SUMIFS('Resultater - Østdanmark'!J$3:J$504,'Resultater - Østdanmark'!$F$3:$F$504,$A50)/SUMIFS('Resultater - Danmark'!J$3:J$504,'Resultater - Danmark'!$F$3:$F$504,$A50)*E23</f>
        <v>15500.875420530891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4075.7207832735812</v>
      </c>
      <c r="E51" s="134">
        <f>SUMIFS('Resultater - Vestdanmark'!J$3:J$504,'Resultater - Vestdanmark'!$F$3:$F$504,$A51)/SUMIFS('Resultater - Danmark'!J$3:J$504,'Resultater - Danmark'!$F$3:$F$504,$A51)*E24</f>
        <v>4034.07077562927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24569.279216726416</v>
      </c>
      <c r="M51" s="134">
        <f>SUMIFS('Resultater - Østdanmark'!J$3:J$504,'Resultater - Østdanmark'!$F$3:$F$504,$A51)/SUMIFS('Resultater - Danmark'!J$3:J$504,'Resultater - Danmark'!$F$3:$F$504,$A51)*E24</f>
        <v>24610.929224370728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21977314.305968519</v>
      </c>
      <c r="E56" s="143">
        <f ca="1">SUM(E39:E55)</f>
        <v>21565393.012799766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3780996.1922394345</v>
      </c>
      <c r="M56" s="143">
        <f ca="1">SUM(M39:M55)</f>
        <v>3791446.2696817257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9.9072311552414666E-2</v>
      </c>
      <c r="E57" s="147">
        <f ca="1">SUMPRODUCT(E39:E55,$F$39:$F$55)/E56</f>
        <v>0.10048591428175808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0.11411353121848991</v>
      </c>
      <c r="M57" s="147">
        <f ca="1">SUMPRODUCT(M39:M55,$N$39:$N$55)/M56</f>
        <v>0.11496127136904122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1.8073911201730013E-2</v>
      </c>
      <c r="E58" s="147">
        <f ca="1">SUM(E48:E51)/E56</f>
        <v>1.8405043896940077E-2</v>
      </c>
      <c r="I58" s="146" t="s">
        <v>160</v>
      </c>
      <c r="K58" s="147">
        <f ca="1">SUM(K48:K51)/K56</f>
        <v>1.8896340963997331E-2</v>
      </c>
      <c r="L58" s="147">
        <f ca="1">SUM(L48:L51)/L56</f>
        <v>1.3466814086172431E-2</v>
      </c>
      <c r="M58" s="147">
        <f ca="1">SUM(M48:M51)/M56</f>
        <v>1.3509882852422774E-2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500535240.15105206</v>
      </c>
      <c r="E59" s="124">
        <f ca="1">SUMPRODUCT(E39:E55,$I$12:$I$28)</f>
        <v>498129173.15808135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108792396.63373713</v>
      </c>
      <c r="M59" s="124">
        <f ca="1">SUMPRODUCT(M39:M55,$I$12:$I$28)</f>
        <v>109846697.94483338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17.969215121422771</v>
      </c>
      <c r="E60" s="124">
        <f ca="1">E59*[1]Energiindhold!$C$10</f>
        <v>17.882837316375124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3.9056470391511633</v>
      </c>
      <c r="M60" s="124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314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315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69">
        <v>1</v>
      </c>
    </row>
    <row r="398" spans="1:7" x14ac:dyDescent="0.25">
      <c r="A398" t="s">
        <v>316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316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316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316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316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316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312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313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312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313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312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313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312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313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312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313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312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313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395099.15710561507</v>
      </c>
      <c r="O3" s="169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-443563.40437744389</v>
      </c>
      <c r="J425" s="341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4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123978449.90038142</v>
      </c>
      <c r="J479" s="284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90865585.786047965</v>
      </c>
      <c r="J480" s="284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17.95514043588404</v>
      </c>
      <c r="J489" s="284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2381738.5992335565</v>
      </c>
      <c r="O3" s="169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-129833.14224340807</v>
      </c>
      <c r="J425" s="341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4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21329359.923918676</v>
      </c>
      <c r="J479" s="284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58903701.423146039</v>
      </c>
      <c r="J480" s="284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3.9043771930182185</v>
      </c>
      <c r="J489" s="284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13105225.196730694</v>
      </c>
      <c r="O3" s="98">
        <f>SUMIF($F$3:$F$509,$L$3,J$3:J$509)</f>
        <v>12143621.112267548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-115834.65400706597</v>
      </c>
      <c r="J17" s="278">
        <f>'Resultater - Vestdanmark'!J17+'Resultater - Østdanmark'!J17</f>
        <v>-109355.0725051997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-25902.249999999833</v>
      </c>
      <c r="J21" s="278">
        <f>'Resultater - Vestdanmark'!J21+'Resultater - Østdanmark'!J21</f>
        <v>-247486.31971358578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-648674.0624395695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-68062.545718084672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0</v>
      </c>
      <c r="J33" s="278">
        <f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0</v>
      </c>
      <c r="J35" s="278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0</v>
      </c>
      <c r="J36" s="278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0</v>
      </c>
      <c r="J37" s="278">
        <f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0</v>
      </c>
      <c r="J38" s="278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0</v>
      </c>
      <c r="J49" s="278">
        <f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0</v>
      </c>
      <c r="J53" s="278">
        <f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15999150.813625321</v>
      </c>
      <c r="J95" s="278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17259133.013923913</v>
      </c>
      <c r="J96" s="278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2212496.3231022703</v>
      </c>
      <c r="J97" s="278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180842.33064159585</v>
      </c>
      <c r="J98" s="278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-9873830973.0375652</v>
      </c>
      <c r="J99" s="278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-758309.11069770774</v>
      </c>
      <c r="J100" s="278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1292986.1856153444</v>
      </c>
      <c r="J101" s="278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357783.20368173748</v>
      </c>
      <c r="J102" s="278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387808.6943211896</v>
      </c>
      <c r="J104" s="278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11860.773358404118</v>
      </c>
      <c r="J105" s="278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-647587713.20243311</v>
      </c>
      <c r="J106" s="278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-43716.542295393781</v>
      </c>
      <c r="J107" s="278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93282.350728364167</v>
      </c>
      <c r="J108" s="278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429380.51670086844</v>
      </c>
      <c r="J109" s="278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12459928.725099757</v>
      </c>
      <c r="J110" s="278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244179.71462680344</v>
      </c>
      <c r="J111" s="278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4664128.8082849663</v>
      </c>
      <c r="J112" s="278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53133.792066791335</v>
      </c>
      <c r="J113" s="278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-3232755733.3365173</v>
      </c>
      <c r="J114" s="278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-13521.266340731423</v>
      </c>
      <c r="J115" s="278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3496658.6661670199</v>
      </c>
      <c r="J116" s="278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26765.328207443497</v>
      </c>
      <c r="J117" s="278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1446357.1589022353</v>
      </c>
      <c r="J118" s="278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11941.454123320946</v>
      </c>
      <c r="J119" s="278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552463.82582030806</v>
      </c>
      <c r="J120" s="278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11041.967933208674</v>
      </c>
      <c r="J121" s="278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-671813242.66348267</v>
      </c>
      <c r="J122" s="278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-3387.2936604881475</v>
      </c>
      <c r="J123" s="278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607665.13693930302</v>
      </c>
      <c r="J124" s="278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102904851.25711353</v>
      </c>
      <c r="J125" s="278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6549.7809552261278</v>
      </c>
      <c r="J126" s="278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145167.04279665722</v>
      </c>
      <c r="J127" s="278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214452.12307411386</v>
      </c>
      <c r="J128" s="278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9057.1740528266855</v>
      </c>
      <c r="J129" s="278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-356363219.78991097</v>
      </c>
      <c r="J130" s="278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-8446.2711183972406</v>
      </c>
      <c r="J131" s="278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13760.490912690218</v>
      </c>
      <c r="J132" s="278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1411132.4071133996</v>
      </c>
      <c r="J133" s="278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2493.1471054722101</v>
      </c>
      <c r="J134" s="278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9387.6990807862003</v>
      </c>
      <c r="J135" s="278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17283.306216671408</v>
      </c>
      <c r="J136" s="278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1773.5843471733165</v>
      </c>
      <c r="J137" s="278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-69783381.090089008</v>
      </c>
      <c r="J138" s="278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-3115.3295129504022</v>
      </c>
      <c r="J139" s="278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2964.0515093122676</v>
      </c>
      <c r="J140" s="278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8327232.8365053385</v>
      </c>
      <c r="J141" s="278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2520696.8800802073</v>
      </c>
      <c r="J142" s="278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-177299653.72506946</v>
      </c>
      <c r="J143" s="278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2519532.6501988312</v>
      </c>
      <c r="J144" s="278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66204.993236055947</v>
      </c>
      <c r="J146" s="278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38575.31486423024</v>
      </c>
      <c r="J150" s="278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870749.37579411326</v>
      </c>
      <c r="J153" s="278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263580.38474364718</v>
      </c>
      <c r="J154" s="278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-18539599.629401777</v>
      </c>
      <c r="J155" s="278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393221.8587015518</v>
      </c>
      <c r="J156" s="278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6922.8227031228453</v>
      </c>
      <c r="J158" s="278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4033.6846583463876</v>
      </c>
      <c r="J162" s="278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238782.37503223581</v>
      </c>
      <c r="J165" s="278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-2160930.4342343225</v>
      </c>
      <c r="J166" s="278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24566.476784232447</v>
      </c>
      <c r="J167" s="278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21241.969663272303</v>
      </c>
      <c r="J174" s="278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-192235.37215529609</v>
      </c>
      <c r="J175" s="278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3834.0744114120007</v>
      </c>
      <c r="J176" s="278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26833.324057007267</v>
      </c>
      <c r="J183" s="278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-22959417.088653084</v>
      </c>
      <c r="J184" s="278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4971.6854585923757</v>
      </c>
      <c r="J185" s="278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2387.0800996378143</v>
      </c>
      <c r="J186" s="278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-2042459.1271350924</v>
      </c>
      <c r="J187" s="278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775.92778833522641</v>
      </c>
      <c r="J188" s="278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2024635.254957163</v>
      </c>
      <c r="J189" s="278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-6670398.9564645123</v>
      </c>
      <c r="J190" s="278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101109.65690796172</v>
      </c>
      <c r="J191" s="278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180110.61603347247</v>
      </c>
      <c r="J198" s="278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-593395.60658953083</v>
      </c>
      <c r="J199" s="278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15780.119864248361</v>
      </c>
      <c r="J200" s="278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10977496.633408947</v>
      </c>
      <c r="J207" s="278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-31987733.23110842</v>
      </c>
      <c r="J208" s="278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469227.92823354003</v>
      </c>
      <c r="J209" s="278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1336335.7173386849</v>
      </c>
      <c r="J216" s="278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-3893998.0453592101</v>
      </c>
      <c r="J217" s="278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73232.104406390645</v>
      </c>
      <c r="J218" s="278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261152.46068040878</v>
      </c>
      <c r="J225" s="278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71902.885248768187</v>
      </c>
      <c r="J226" s="278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143497.42839494569</v>
      </c>
      <c r="J228" s="278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2601.4219401527612</v>
      </c>
      <c r="J230" s="278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1010.7085482551205</v>
      </c>
      <c r="J234" s="278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23232.002137985502</v>
      </c>
      <c r="J237" s="278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6396.4474218412861</v>
      </c>
      <c r="J238" s="278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22395.552408459735</v>
      </c>
      <c r="J240" s="278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231.42129282630628</v>
      </c>
      <c r="J242" s="278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89.912165073100027</v>
      </c>
      <c r="J246" s="278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2531835.1857061931</v>
      </c>
      <c r="J249" s="278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-3924018.9896024987</v>
      </c>
      <c r="J250" s="278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66089.036107890293</v>
      </c>
      <c r="J251" s="278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225230.88732958562</v>
      </c>
      <c r="J258" s="278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-349078.91473978292</v>
      </c>
      <c r="J259" s="278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10314.473843427966</v>
      </c>
      <c r="J260" s="278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38469.5604206551</v>
      </c>
      <c r="J267" s="278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-591756.15505640011</v>
      </c>
      <c r="J268" s="278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8308.6552922801311</v>
      </c>
      <c r="J269" s="278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3422.2343056293757</v>
      </c>
      <c r="J276" s="278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-52642.353909352598</v>
      </c>
      <c r="J277" s="278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1296.726548506148</v>
      </c>
      <c r="J278" s="278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1834479.4098559336</v>
      </c>
      <c r="J285" s="278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-8160261.0331966113</v>
      </c>
      <c r="J286" s="278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130584.91177752649</v>
      </c>
      <c r="J287" s="278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163194.4399866059</v>
      </c>
      <c r="J294" s="278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-725933.04798205709</v>
      </c>
      <c r="J295" s="278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20380.304150249798</v>
      </c>
      <c r="J296" s="278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7047151.4475626573</v>
      </c>
      <c r="J303" s="278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-23630951.446640048</v>
      </c>
      <c r="J304" s="278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335809.75751592423</v>
      </c>
      <c r="J305" s="278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912870.889825891</v>
      </c>
      <c r="J312" s="278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-3061096.0804578238</v>
      </c>
      <c r="J313" s="278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52409.615334855233</v>
      </c>
      <c r="J314" s="278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636884.42782686418</v>
      </c>
      <c r="J321" s="278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315471.67087319482</v>
      </c>
      <c r="J322" s="278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-23629319.638250768</v>
      </c>
      <c r="J323" s="278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307004.86268002487</v>
      </c>
      <c r="J324" s="278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6388.6574740312617</v>
      </c>
      <c r="J326" s="278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3029.1837598985721</v>
      </c>
      <c r="J330" s="278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54668.981232537204</v>
      </c>
      <c r="J333" s="278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27079.504696340715</v>
      </c>
      <c r="J334" s="278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-2028297.0903353989</v>
      </c>
      <c r="J335" s="278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47914.053713067478</v>
      </c>
      <c r="J336" s="278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548.39054040094936</v>
      </c>
      <c r="J338" s="278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260.01953083522426</v>
      </c>
      <c r="J342" s="278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1292293.5165717863</v>
      </c>
      <c r="J345" s="278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199104.36392636053</v>
      </c>
      <c r="J346" s="278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-12654938.385150034</v>
      </c>
      <c r="J347" s="278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191823.08084794122</v>
      </c>
      <c r="J348" s="278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12410.579334483886</v>
      </c>
      <c r="J350" s="278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10637.45491512071</v>
      </c>
      <c r="J354" s="278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114961.8336418485</v>
      </c>
      <c r="J357" s="278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17712.23214350687</v>
      </c>
      <c r="J358" s="278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-1125777.4667483179</v>
      </c>
      <c r="J359" s="278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29937.706259505281</v>
      </c>
      <c r="J360" s="278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1104.0393985994624</v>
      </c>
      <c r="J362" s="278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946.30307019484246</v>
      </c>
      <c r="J366" s="278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832681.84288694861</v>
      </c>
      <c r="J369" s="278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-1708861.990999335</v>
      </c>
      <c r="J370" s="278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30537.276277430748</v>
      </c>
      <c r="J371" s="278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74074.991688035487</v>
      </c>
      <c r="J378" s="278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-152019.57249410267</v>
      </c>
      <c r="J379" s="278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4765.9332918533546</v>
      </c>
      <c r="J380" s="278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156643.47190119475</v>
      </c>
      <c r="J387" s="278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-718923.39715846837</v>
      </c>
      <c r="J388" s="278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11776.530603732615</v>
      </c>
      <c r="J389" s="278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13934.9308240427</v>
      </c>
      <c r="J396" s="278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-63955.09296109149</v>
      </c>
      <c r="J397" s="278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1837.9556433571138</v>
      </c>
      <c r="J398" s="278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2149257.1655585216</v>
      </c>
      <c r="J405" s="278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-7269412.8801644929</v>
      </c>
      <c r="J406" s="278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285788.87906931207</v>
      </c>
      <c r="J407" s="278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335433.19924901793</v>
      </c>
      <c r="J414" s="278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-1134532.6460372331</v>
      </c>
      <c r="J415" s="278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44602.888640875302</v>
      </c>
      <c r="J416" s="278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783291.25515859458</v>
      </c>
      <c r="J423" s="278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848565.52642181097</v>
      </c>
      <c r="J424" s="278">
        <f>'Resultater - Vestdanmark'!J424+'Resultater - Østdanmark'!J424</f>
        <v>772281.29620827944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-573396.54662085196</v>
      </c>
      <c r="J425" s="278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3349973.4189923876</v>
      </c>
      <c r="J426" s="278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130414.81585263187</v>
      </c>
      <c r="J427" s="278">
        <f>'Resultater - Vestdanmark'!J427+'Resultater - Østdanmark'!J427</f>
        <v>127992.32571203879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17136.506803035827</v>
      </c>
      <c r="J428" s="278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1736204.3992602557</v>
      </c>
      <c r="J429" s="278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1577683.1378100975</v>
      </c>
      <c r="J430" s="278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30225.931677220276</v>
      </c>
      <c r="J431" s="278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140703.85058470169</v>
      </c>
      <c r="J432" s="278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138832.55174855303</v>
      </c>
      <c r="J433" s="278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113713.9338619913</v>
      </c>
      <c r="J434" s="278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55152.179429823183</v>
      </c>
      <c r="J435" s="278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7279.9033833851809</v>
      </c>
      <c r="J436" s="278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74826.348700110961</v>
      </c>
      <c r="J437" s="278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196872.93522310784</v>
      </c>
      <c r="J438" s="278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726.16257554479</v>
      </c>
      <c r="J439" s="281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5940049093.1121225</v>
      </c>
      <c r="J440" s="275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164945487.85478973</v>
      </c>
      <c r="J441" s="278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78449683.248009741</v>
      </c>
      <c r="J443" s="278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143824419.28801787</v>
      </c>
      <c r="J444" s="278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1682645129.1528244</v>
      </c>
      <c r="J445" s="278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242389405.93295318</v>
      </c>
      <c r="J446" s="278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2285098465.8907452</v>
      </c>
      <c r="J449" s="278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163939722.68494344</v>
      </c>
      <c r="J450" s="278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121697585.55139977</v>
      </c>
      <c r="J453" s="278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4029095270.4041934</v>
      </c>
      <c r="J454" s="278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12195000.399999999</v>
      </c>
      <c r="J455" s="278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361184.40000000008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109768085.96855611</v>
      </c>
      <c r="J458" s="278">
        <f>'Resultater - Vestdanmark'!J458+'Resultater - Østdanmark'!J458</f>
        <v>105089391.37061904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-116423.69132734301</v>
      </c>
      <c r="J459" s="284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149019759.53296533</v>
      </c>
      <c r="J460" s="278">
        <f>'Resultater - Vestdanmark'!J460+'Resultater - Østdanmark'!J460</f>
        <v>146172272.13586926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-311000.58922072942</v>
      </c>
      <c r="J461" s="284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59231.178797574103</v>
      </c>
      <c r="J462" s="278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90329427.84153083</v>
      </c>
      <c r="J463" s="278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2165561.9999999995</v>
      </c>
      <c r="J465" s="278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38577084.232939482</v>
      </c>
      <c r="J473" s="278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23679614.841002572</v>
      </c>
      <c r="J474" s="284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42992500.337684467</v>
      </c>
      <c r="J475" s="284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26700068.897283822</v>
      </c>
      <c r="J476" s="284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31650.248212444181</v>
      </c>
      <c r="J477" s="284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7979099.4593352228</v>
      </c>
      <c r="J478" s="284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145307809.82430008</v>
      </c>
      <c r="J479" s="284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149769287.209194</v>
      </c>
      <c r="J480" s="284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18.63064359808439</v>
      </c>
      <c r="J481" s="288">
        <f>'Resultater - Vestdanmark'!J481+'Resultater - Østdanmark'!J481</f>
        <v>17.579309207559337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7.9766231601288453</v>
      </c>
      <c r="J482" s="288">
        <f>'Resultater - Vestdanmark'!J482+'Resultater - Østdanmark'!J482</f>
        <v>7.7078751185296177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3.9916250431283249</v>
      </c>
      <c r="J483" s="288">
        <f>'Resultater - Vestdanmark'!J483+'Resultater - Østdanmark'!J483</f>
        <v>3.8685108167589539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41.288597648257841</v>
      </c>
      <c r="J484" s="288">
        <f>'Resultater - Vestdanmark'!J484+'Resultater - Østdanmark'!J484</f>
        <v>37.485489190876464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21.85951762890226</v>
      </c>
      <c r="J489" s="291">
        <f ca="1">'Resultater - Vestdanmark'!J489+'Resultater - Østdanmark'!J489</f>
        <v>21.811380730995147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356099.24822003779</v>
      </c>
      <c r="J493" s="294">
        <f>'Resultater - Vestdanmark'!J493+'Resultater - Østdanmark'!J493</f>
        <v>344101.56779150077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227903.51886082417</v>
      </c>
      <c r="J494" s="294">
        <f>'Resultater - Vestdanmark'!J494+'Resultater - Østdanmark'!J494</f>
        <v>220225.00338656051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93" t="s">
        <v>250</v>
      </c>
      <c r="B1" s="393"/>
      <c r="C1" s="393"/>
      <c r="F1" s="394" t="s">
        <v>252</v>
      </c>
      <c r="G1" s="394"/>
      <c r="H1" s="394"/>
      <c r="I1" s="394"/>
      <c r="J1" s="394"/>
      <c r="K1" s="394"/>
      <c r="L1" s="394"/>
      <c r="M1" s="395"/>
      <c r="N1" s="396" t="s">
        <v>253</v>
      </c>
      <c r="O1" s="397"/>
      <c r="P1" s="398"/>
      <c r="Q1" s="390" t="s">
        <v>122</v>
      </c>
      <c r="R1" s="390"/>
      <c r="S1" s="390"/>
      <c r="T1" s="391"/>
      <c r="U1" s="392" t="s">
        <v>229</v>
      </c>
      <c r="V1" s="390"/>
      <c r="W1" s="390"/>
      <c r="X1" s="391"/>
    </row>
    <row r="2" spans="1:26" x14ac:dyDescent="0.25">
      <c r="A2" s="195" t="s">
        <v>128</v>
      </c>
      <c r="B2" s="195" t="s">
        <v>317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312</v>
      </c>
      <c r="B35" s="190" t="s">
        <v>318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313</v>
      </c>
      <c r="B36" s="190" t="s">
        <v>318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181212.16529988745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205619.9675860549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500535240.15105212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2492537.9128509425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824301.95073542721</v>
      </c>
      <c r="O57" s="191">
        <f t="shared" si="1"/>
        <v>824301.95073542721</v>
      </c>
      <c r="P57" s="201">
        <f t="shared" si="10"/>
        <v>1326462.9092294232</v>
      </c>
      <c r="Q57" s="188">
        <f>IFERROR(VLOOKUP(A57,[1]Energiindhold!$A$2:$C$11,3,FALSE),IFERROR(VLOOKUP(A57,[1]Biogasudbytte!$A$2:$B$18,2,FALSE)*[1]Energiindhold!$C$10,0))*O57</f>
        <v>1.7755464018841103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8">
        <f>IFERROR(VLOOKUP(A57,[1]Biogasudbytte!$A$2:$B$18,2,FALSE)*[1]Energiindhold!$C$10,0)*J57*IFERROR(VLOOKUP(A57,Biogasanlæg!$F$3:$G$8,2,FALSE),1)</f>
        <v>2.8572011064801774</v>
      </c>
      <c r="T57" s="189">
        <f t="shared" si="11"/>
        <v>1.7755464018841103</v>
      </c>
      <c r="U57" s="187">
        <f>O57*IFERROR(VLOOKUP(A57,[1]Tørstofindhold!A$2:B$24,2,FALSE),0)</f>
        <v>247290.58522062816</v>
      </c>
      <c r="V57" s="188">
        <f>IF(D57=År1,P57,SUM(O57,P57))*IFERROR(VLOOKUP(A57,[1]Tørstofindhold!A$2:B$24,2,FALSE),0)</f>
        <v>645229.45798945508</v>
      </c>
      <c r="W57" s="188">
        <f>J57*IFERROR(VLOOKUP(A57,[1]Tørstofindhold!A$2:B$24,2,FALSE),0)</f>
        <v>397938.87276882696</v>
      </c>
      <c r="X57" s="189">
        <f t="shared" si="12"/>
        <v>247290.58522062813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4171.3630677727415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8">
        <f>IFERROR(VLOOKUP(A59,[1]Biogasudbytte!$A$2:$B$18,2,FALSE)*[1]Energiindhold!$C$10,0)*J59*IFERROR(VLOOKUP(A59,Biogasanlæg!$F$3:$G$8,2,FALSE),1)</f>
        <v>1.9617503371428427E-3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262.79587326968272</v>
      </c>
      <c r="W59" s="188">
        <f>J59*IFERROR(VLOOKUP(A59,[1]Tørstofindhold!A$2:B$24,2,FALSE),0)</f>
        <v>262.79587326968272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146334.12296443019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925155.87360935542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-230805.95664197873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4150059.6334856153</v>
      </c>
      <c r="O64" s="191">
        <f t="shared" si="1"/>
        <v>4150059.6334856153</v>
      </c>
      <c r="P64" s="201">
        <f t="shared" si="10"/>
        <v>75614.059561949907</v>
      </c>
      <c r="Q64" s="188">
        <f>IFERROR(VLOOKUP(A64,[1]Energiindhold!$A$2:$C$11,3,FALSE),IFERROR(VLOOKUP(A64,[1]Biogasudbytte!$A$2:$B$18,2,FALSE)*[1]Energiindhold!$C$10,0))*O64</f>
        <v>7.635590968159347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88">
        <f>IFERROR(VLOOKUP(A64,[1]Biogasudbytte!$A$2:$B$18,2,FALSE)*[1]Energiindhold!$C$10,0)*J64*IFERROR(VLOOKUP(A64,Biogasanlæg!$F$3:$G$8,2,FALSE),1)</f>
        <v>0.13912041783654258</v>
      </c>
      <c r="T64" s="189">
        <f t="shared" si="11"/>
        <v>7.635590968159347</v>
      </c>
      <c r="U64" s="187">
        <f>O64*IFERROR(VLOOKUP(A64,[1]Tørstofindhold!A$2:B$24,2,FALSE),0)</f>
        <v>1162016.6973759723</v>
      </c>
      <c r="V64" s="188">
        <f>IF(D64=År1,P64,SUM(O64,P64))*IFERROR(VLOOKUP(A64,[1]Tørstofindhold!A$2:B$24,2,FALSE),0)</f>
        <v>1183188.6340533185</v>
      </c>
      <c r="W64" s="188">
        <f>J64*IFERROR(VLOOKUP(A64,[1]Tørstofindhold!A$2:B$24,2,FALSE),0)</f>
        <v>21171.936677345977</v>
      </c>
      <c r="X64" s="189">
        <f t="shared" si="12"/>
        <v>1162016.6973759725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-77897.638104550162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1139123.4401657358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88">
        <f>IFERROR(VLOOKUP(A67,[1]Biogasudbytte!$A$2:$B$18,2,FALSE)*[1]Energiindhold!$C$10,0)*J67*IFERROR(VLOOKUP(A67,Biogasanlæg!$F$3:$G$8,2,FALSE),1)</f>
        <v>0.30481830088922796</v>
      </c>
      <c r="T67" s="189">
        <f t="shared" si="11"/>
        <v>11.227315588401201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968254.92414087534</v>
      </c>
      <c r="W67" s="188">
        <f>J67*IFERROR(VLOOKUP(A67,[1]Tørstofindhold!A$2:B$24,2,FALSE),0)</f>
        <v>44938.645080225571</v>
      </c>
      <c r="X67" s="189">
        <f t="shared" si="12"/>
        <v>923316.2790606498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-4828427.5390456226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0.29027753113768995</v>
      </c>
      <c r="O70" s="191">
        <f t="shared" si="20"/>
        <v>0.29027753113768995</v>
      </c>
      <c r="P70" s="201">
        <f t="shared" si="10"/>
        <v>523057.13098607323</v>
      </c>
      <c r="Q70" s="188">
        <f>IFERROR(VLOOKUP(A70,[1]Energiindhold!$A$2:$C$11,3,FALSE),IFERROR(VLOOKUP(A70,[1]Biogasudbytte!$A$2:$B$18,2,FALSE)*[1]Energiindhold!$C$10,0))*O70</f>
        <v>1.2578102784986585E-6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8">
        <f>IFERROR(VLOOKUP(A70,[1]Biogasudbytte!$A$2:$B$18,2,FALSE)*[1]Energiindhold!$C$10,0)*J70*IFERROR(VLOOKUP(A70,Biogasanlæg!$F$3:$G$8,2,FALSE),1)</f>
        <v>1.9265033640912312</v>
      </c>
      <c r="T70" s="189">
        <f t="shared" si="11"/>
        <v>1.2578102785987255E-6</v>
      </c>
      <c r="U70" s="187">
        <f>O70*IFERROR(VLOOKUP(A70,[1]Tørstofindhold!A$2:B$24,2,FALSE),0)</f>
        <v>0.12191656307782978</v>
      </c>
      <c r="V70" s="188">
        <f>IF(D70=År1,P70,SUM(O70,P70))*IFERROR(VLOOKUP(A70,[1]Tørstofindhold!A$2:B$24,2,FALSE),0)</f>
        <v>219684.11693071382</v>
      </c>
      <c r="W70" s="188">
        <f>J70*IFERROR(VLOOKUP(A70,[1]Tørstofindhold!A$2:B$24,2,FALSE),0)</f>
        <v>219683.99501415074</v>
      </c>
      <c r="X70" s="189">
        <f t="shared" si="12"/>
        <v>0.12191656307550147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800990.58717012103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2118313.6444107294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993174.58155054692</v>
      </c>
      <c r="O73" s="191">
        <f t="shared" si="20"/>
        <v>993174.58155054692</v>
      </c>
      <c r="P73" s="201">
        <f t="shared" si="10"/>
        <v>2833.9333697705197</v>
      </c>
      <c r="Q73" s="188">
        <f>IFERROR(VLOOKUP(A73,[1]Energiindhold!$A$2:$C$11,3,FALSE),IFERROR(VLOOKUP(A73,[1]Biogasudbytte!$A$2:$B$18,2,FALSE)*[1]Energiindhold!$C$10,0))*O73</f>
        <v>3.4014838973692068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88">
        <f>IFERROR(VLOOKUP(A73,[1]Biogasudbytte!$A$2:$B$18,2,FALSE)*[1]Energiindhold!$C$10,0)*J73*IFERROR(VLOOKUP(A73,Biogasanlæg!$F$3:$G$8,2,FALSE),1)</f>
        <v>9.7058250407922632E-3</v>
      </c>
      <c r="T73" s="189">
        <f t="shared" si="11"/>
        <v>3.4014838973692068</v>
      </c>
      <c r="U73" s="187">
        <f>O73*IFERROR(VLOOKUP(A73,[1]Tørstofindhold!A$2:B$24,2,FALSE),0)</f>
        <v>307884.12028066954</v>
      </c>
      <c r="V73" s="188">
        <f>IF(D73=År1,P73,SUM(O73,P73))*IFERROR(VLOOKUP(A73,[1]Tørstofindhold!A$2:B$24,2,FALSE),0)</f>
        <v>308762.63962529838</v>
      </c>
      <c r="W73" s="188">
        <f>J73*IFERROR(VLOOKUP(A73,[1]Tørstofindhold!A$2:B$24,2,FALSE),0)</f>
        <v>878.51934462886106</v>
      </c>
      <c r="X73" s="189">
        <f t="shared" si="12"/>
        <v>307884.12028066954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-567909.91116279981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9867457.5006151944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8">
        <f>IFERROR(VLOOKUP(A75,[1]Biogasudbytte!$A$2:$B$18,2,FALSE)*[1]Energiindhold!$C$10,0)*J75*IFERROR(VLOOKUP(A75,Biogasanlæg!$F$3:$G$8,2,FALSE),1)</f>
        <v>4.9948083122364055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749926.77004675474</v>
      </c>
      <c r="W75" s="188">
        <f>J75*IFERROR(VLOOKUP(A75,[1]Tørstofindhold!A$2:B$24,2,FALSE),0)</f>
        <v>749926.77004675474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105279.69169965154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2011561.6525161136</v>
      </c>
      <c r="O77" s="191">
        <f t="shared" si="20"/>
        <v>1690869.0750561175</v>
      </c>
      <c r="P77" s="201">
        <f t="shared" si="10"/>
        <v>314692.31350359169</v>
      </c>
      <c r="Q77" s="188">
        <f>IFERROR(VLOOKUP(A77,[1]Energiindhold!$A$2:$C$11,3,FALSE),IFERROR(VLOOKUP(A77,[1]Biogasudbytte!$A$2:$B$18,2,FALSE)*[1]Energiindhold!$C$10,0))*O77</f>
        <v>6.070219979451462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88">
        <f>IFERROR(VLOOKUP(A77,[1]Biogasudbytte!$A$2:$B$18,2,FALSE)*[1]Energiindhold!$C$10,0)*J77*IFERROR(VLOOKUP(A77,Biogasanlæg!$F$3:$G$8,2,FALSE),1)</f>
        <v>1.1297454054778944</v>
      </c>
      <c r="T77" s="189">
        <f t="shared" si="11"/>
        <v>6.070219979451462</v>
      </c>
      <c r="U77" s="187">
        <f>O77*IFERROR(VLOOKUP(A77,[1]Tørstofindhold!A$2:B$24,2,FALSE),0)</f>
        <v>507260.7225168352</v>
      </c>
      <c r="V77" s="188">
        <f>IF(D77=År1,P77,SUM(O77,P77))*IFERROR(VLOOKUP(A77,[1]Tørstofindhold!A$2:B$24,2,FALSE),0)</f>
        <v>601668.41656791279</v>
      </c>
      <c r="W77" s="188">
        <f>J77*IFERROR(VLOOKUP(A77,[1]Tørstofindhold!A$2:B$24,2,FALSE),0)</f>
        <v>94407.694051077502</v>
      </c>
      <c r="X77" s="189">
        <f t="shared" si="12"/>
        <v>507260.72251683532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2655270.0055985088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46139.885502582598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1683153.4103621913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177516.46640303911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3.2663029818159193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73669.333557261241</v>
      </c>
      <c r="W82" s="188">
        <f>J82*IFERROR(VLOOKUP(A82,[1]Tørstofindhold!A$2:B$24,2,FALSE),0)</f>
        <v>0</v>
      </c>
      <c r="X82" s="189">
        <f t="shared" ref="X82:X149" si="26">V82-W82</f>
        <v>73669.333557261241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4870431.535367866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39796.246485591721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162493.02564918654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5.6872558977215286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-450144.18133328733</v>
      </c>
      <c r="O89" s="191">
        <f t="shared" si="20"/>
        <v>0</v>
      </c>
      <c r="P89" s="201">
        <f t="shared" si="24"/>
        <v>4075.7207832735812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8">
        <f>IFERROR(VLOOKUP(A89,[1]Biogasudbytte!$A$2:$B$18,2,FALSE)*[1]Energiindhold!$C$10,0)*J89*IFERROR(VLOOKUP(A89,Biogasanlæg!$F$3:$G$8,2,FALSE),1)</f>
        <v>1.1061669234635831E-2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815.14415665471631</v>
      </c>
      <c r="W89" s="188">
        <f>J89*IFERROR(VLOOKUP(A89,[1]Tørstofindhold!A$2:B$24,2,FALSE),0)</f>
        <v>815.14415665471631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191123.07715634341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90277.592701158952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2466809.8451226354</v>
      </c>
      <c r="O92" s="191">
        <f t="shared" si="20"/>
        <v>2466809.8451226354</v>
      </c>
      <c r="P92" s="201">
        <f t="shared" si="24"/>
        <v>1507101.1523820646</v>
      </c>
      <c r="Q92" s="188">
        <f>IFERROR(VLOOKUP(A92,[1]Energiindhold!$A$2:$C$11,3,FALSE),IFERROR(VLOOKUP(A92,[1]Biogasudbytte!$A$2:$B$18,2,FALSE)*[1]Energiindhold!$C$10,0))*O92</f>
        <v>1.2309627808146464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8">
        <f>IFERROR(VLOOKUP(A92,[1]Biogasudbytte!$A$2:$B$18,2,FALSE)*[1]Energiindhold!$C$10,0)*J92*IFERROR(VLOOKUP(A92,Biogasanlæg!$F$3:$G$8,2,FALSE),1)</f>
        <v>0.75205854605017419</v>
      </c>
      <c r="T92" s="189">
        <f t="shared" si="25"/>
        <v>1.2309627808146462</v>
      </c>
      <c r="U92" s="187">
        <f>O92*IFERROR(VLOOKUP(A92,[1]Tørstofindhold!A$2:B$24,2,FALSE),0)</f>
        <v>148008.59070735812</v>
      </c>
      <c r="V92" s="188">
        <f>IF(D92=År1,P92,SUM(O92,P92))*IFERROR(VLOOKUP(A92,[1]Tørstofindhold!A$2:B$24,2,FALSE),0)</f>
        <v>238434.65985028198</v>
      </c>
      <c r="W92" s="188">
        <f>J92*IFERROR(VLOOKUP(A92,[1]Tørstofindhold!A$2:B$24,2,FALSE),0)</f>
        <v>90426.06914292388</v>
      </c>
      <c r="X92" s="189">
        <f t="shared" si="26"/>
        <v>148008.59070735809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7989661.5832169671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8">
        <f>IFERROR(VLOOKUP(A93,[1]Biogasudbytte!$A$2:$B$18,2,FALSE)*[1]Energiindhold!$C$10,0)*J93*IFERROR(VLOOKUP(A93,Biogasanlæg!$F$3:$G$8,2,FALSE),1)</f>
        <v>3.4419462100498701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399483.0791608484</v>
      </c>
      <c r="W93" s="188">
        <f>J93*IFERROR(VLOOKUP(A93,[1]Tørstofindhold!A$2:B$24,2,FALSE),0)</f>
        <v>399483.0791608484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1256137.4817331168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2203715.0015238998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31.93969521225883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si="26"/>
        <v>1089920.7111703621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174373.27010647443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195964.55723833872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498129173.15808135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2602582.122502137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863157.36538895033</v>
      </c>
      <c r="O105" s="191">
        <f t="shared" si="20"/>
        <v>863157.36538895033</v>
      </c>
      <c r="P105" s="201">
        <f t="shared" si="24"/>
        <v>1388988.8638442878</v>
      </c>
      <c r="Q105" s="188">
        <f>IFERROR(VLOOKUP(A105,[1]Energiindhold!$A$2:$C$11,3,FALSE),IFERROR(VLOOKUP(A105,[1]Biogasudbytte!$A$2:$B$18,2,FALSE)*[1]Energiindhold!$C$10,0))*O105</f>
        <v>1.859240965047799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8">
        <f>IFERROR(VLOOKUP(A105,[1]Biogasudbytte!$A$2:$B$18,2,FALSE)*[1]Energiindhold!$C$10,0)*J105*IFERROR(VLOOKUP(A105,Biogasanlæg!$F$3:$G$8,2,FALSE),1)</f>
        <v>2.9918820127205961</v>
      </c>
      <c r="T105" s="189">
        <f t="shared" si="25"/>
        <v>1.8592409650477992</v>
      </c>
      <c r="U105" s="187">
        <f>O105*IFERROR(VLOOKUP(A105,[1]Tørstofindhold!A$2:B$24,2,FALSE),0)</f>
        <v>258947.20961668508</v>
      </c>
      <c r="V105" s="188">
        <f>IF(D105=År1,P105,SUM(O105,P105))*IFERROR(VLOOKUP(A105,[1]Tørstofindhold!A$2:B$24,2,FALSE),0)</f>
        <v>675643.8687699713</v>
      </c>
      <c r="W105" s="188">
        <f>J105*IFERROR(VLOOKUP(A105,[1]Tørstofindhold!A$2:B$24,2,FALSE),0)</f>
        <v>416696.65915328631</v>
      </c>
      <c r="X105" s="189">
        <f t="shared" si="26"/>
        <v>258947.209616685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4307.7658612412106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8">
        <f>IFERROR(VLOOKUP(A107,[1]Biogasudbytte!$A$2:$B$18,2,FALSE)*[1]Energiindhold!$C$10,0)*J107*IFERROR(VLOOKUP(A107,Biogasanlæg!$F$3:$G$8,2,FALSE),1)</f>
        <v>2.025899206883129E-3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271.38924925819629</v>
      </c>
      <c r="W107" s="188">
        <f>J107*IFERROR(VLOOKUP(A107,[1]Tørstofindhold!A$2:B$24,2,FALSE),0)</f>
        <v>271.38924925819629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136987.951622947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893493.81900150096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-241828.42359996482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3786782.588787023</v>
      </c>
      <c r="O112" s="191">
        <f t="shared" si="20"/>
        <v>3786782.588787023</v>
      </c>
      <c r="P112" s="201">
        <f t="shared" si="24"/>
        <v>75527.053678542041</v>
      </c>
      <c r="Q112" s="188">
        <f>IFERROR(VLOOKUP(A112,[1]Energiindhold!$A$2:$C$11,3,FALSE),IFERROR(VLOOKUP(A112,[1]Biogasudbytte!$A$2:$B$18,2,FALSE)*[1]Energiindhold!$C$10,0))*O112</f>
        <v>6.9672066155445247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88">
        <f>IFERROR(VLOOKUP(A112,[1]Biogasudbytte!$A$2:$B$18,2,FALSE)*[1]Energiindhold!$C$10,0)*J112*IFERROR(VLOOKUP(A112,Biogasanlæg!$F$3:$G$8,2,FALSE),1)</f>
        <v>0.13896033788680753</v>
      </c>
      <c r="T112" s="189">
        <f t="shared" si="25"/>
        <v>6.9672066155445247</v>
      </c>
      <c r="U112" s="187">
        <f>O112*IFERROR(VLOOKUP(A112,[1]Tørstofindhold!A$2:B$24,2,FALSE),0)</f>
        <v>1060299.1248603666</v>
      </c>
      <c r="V112" s="188">
        <f>IF(D112=År1,P112,SUM(O112,P112))*IFERROR(VLOOKUP(A112,[1]Tørstofindhold!A$2:B$24,2,FALSE),0)</f>
        <v>1081446.6998903584</v>
      </c>
      <c r="W112" s="188">
        <f>J112*IFERROR(VLOOKUP(A112,[1]Tørstofindhold!A$2:B$24,2,FALSE),0)</f>
        <v>21147.575029991774</v>
      </c>
      <c r="X112" s="189">
        <f t="shared" si="26"/>
        <v>1060299.1248603666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-95417.428094907984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1056980.0318111223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88">
        <f>IFERROR(VLOOKUP(A115,[1]Biogasudbytte!$A$2:$B$18,2,FALSE)*[1]Energiindhold!$C$10,0)*J115*IFERROR(VLOOKUP(A115,Biogasanlæg!$F$3:$G$8,2,FALSE),1)</f>
        <v>0.30294400007808897</v>
      </c>
      <c r="T115" s="189">
        <f t="shared" si="25"/>
        <v>10.38165726157278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898433.02703945397</v>
      </c>
      <c r="W115" s="188">
        <f>J115*IFERROR(VLOOKUP(A115,[1]Tørstofindhold!A$2:B$24,2,FALSE),0)</f>
        <v>44662.321320531228</v>
      </c>
      <c r="X115" s="189">
        <f t="shared" si="26"/>
        <v>853770.70571892278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-4828427.5390456226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-8.2607434829697013E-2</v>
      </c>
      <c r="O118" s="191">
        <f t="shared" si="20"/>
        <v>0</v>
      </c>
      <c r="P118" s="201">
        <f t="shared" si="24"/>
        <v>519697.15308066551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8">
        <f>IFERROR(VLOOKUP(A118,[1]Biogasudbytte!$A$2:$B$18,2,FALSE)*[1]Energiindhold!$C$10,0)*J118*IFERROR(VLOOKUP(A118,Biogasanlæg!$F$3:$G$8,2,FALSE),1)</f>
        <v>1.9141280261891607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218272.80429387951</v>
      </c>
      <c r="W118" s="188">
        <f>J118*IFERROR(VLOOKUP(A118,[1]Tørstofindhold!A$2:B$24,2,FALSE),0)</f>
        <v>218272.80429387951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772432.08575229661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2034149.9429932388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756078.17025540397</v>
      </c>
      <c r="O121" s="191">
        <f t="shared" si="20"/>
        <v>756078.17025540397</v>
      </c>
      <c r="P121" s="201">
        <f t="shared" si="24"/>
        <v>2825.7560217041437</v>
      </c>
      <c r="Q121" s="188">
        <f>IFERROR(VLOOKUP(A121,[1]Energiindhold!$A$2:$C$11,3,FALSE),IFERROR(VLOOKUP(A121,[1]Biogasudbytte!$A$2:$B$18,2,FALSE)*[1]Energiindhold!$C$10,0))*O121</f>
        <v>2.5894618821809234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88">
        <f>IFERROR(VLOOKUP(A121,[1]Biogasudbytte!$A$2:$B$18,2,FALSE)*[1]Energiindhold!$C$10,0)*J121*IFERROR(VLOOKUP(A121,Biogasanlæg!$F$3:$G$8,2,FALSE),1)</f>
        <v>9.6778187684936554E-3</v>
      </c>
      <c r="T121" s="189">
        <f t="shared" si="25"/>
        <v>2.5894618821809234</v>
      </c>
      <c r="U121" s="187">
        <f>O121*IFERROR(VLOOKUP(A121,[1]Tørstofindhold!A$2:B$24,2,FALSE),0)</f>
        <v>234384.23277917522</v>
      </c>
      <c r="V121" s="188">
        <f>IF(D121=År1,P121,SUM(O121,P121))*IFERROR(VLOOKUP(A121,[1]Tørstofindhold!A$2:B$24,2,FALSE),0)</f>
        <v>235260.21714590353</v>
      </c>
      <c r="W121" s="188">
        <f>J121*IFERROR(VLOOKUP(A121,[1]Tørstofindhold!A$2:B$24,2,FALSE),0)</f>
        <v>875.9843667282845</v>
      </c>
      <c r="X121" s="189">
        <f t="shared" si="26"/>
        <v>234384.23277917525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-545485.8482453922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9678908.9419378657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8">
        <f>IFERROR(VLOOKUP(A123,[1]Biogasudbytte!$A$2:$B$18,2,FALSE)*[1]Energiindhold!$C$10,0)*J123*IFERROR(VLOOKUP(A123,Biogasanlæg!$F$3:$G$8,2,FALSE),1)</f>
        <v>4.8993669173195284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735597.07958727772</v>
      </c>
      <c r="W123" s="188">
        <f>J123*IFERROR(VLOOKUP(A123,[1]Tørstofindhold!A$2:B$24,2,FALSE),0)</f>
        <v>735597.07958727772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75169.296411052346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1814971.496061408</v>
      </c>
      <c r="O125" s="191">
        <f t="shared" si="20"/>
        <v>1488865.2333387681</v>
      </c>
      <c r="P125" s="201">
        <f t="shared" si="24"/>
        <v>314525.12457946909</v>
      </c>
      <c r="Q125" s="188">
        <f>IFERROR(VLOOKUP(A125,[1]Energiindhold!$A$2:$C$11,3,FALSE),IFERROR(VLOOKUP(A125,[1]Biogasudbytte!$A$2:$B$18,2,FALSE)*[1]Energiindhold!$C$10,0))*O125</f>
        <v>5.3450261876861784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88">
        <f>IFERROR(VLOOKUP(A125,[1]Biogasudbytte!$A$2:$B$18,2,FALSE)*[1]Energiindhold!$C$10,0)*J125*IFERROR(VLOOKUP(A125,Biogasanlæg!$F$3:$G$8,2,FALSE),1)</f>
        <v>1.1291451972402942</v>
      </c>
      <c r="T125" s="189">
        <f t="shared" si="25"/>
        <v>5.3450261876861784</v>
      </c>
      <c r="U125" s="187">
        <f>O125*IFERROR(VLOOKUP(A125,[1]Tørstofindhold!A$2:B$24,2,FALSE),0)</f>
        <v>446659.5700016304</v>
      </c>
      <c r="V125" s="188">
        <f>IF(D125=År1,P125,SUM(O125,P125))*IFERROR(VLOOKUP(A125,[1]Tørstofindhold!A$2:B$24,2,FALSE),0)</f>
        <v>541017.10737547115</v>
      </c>
      <c r="W125" s="188">
        <f>J125*IFERROR(VLOOKUP(A125,[1]Tørstofindhold!A$2:B$24,2,FALSE),0)</f>
        <v>94357.537373840722</v>
      </c>
      <c r="X125" s="189">
        <f t="shared" si="26"/>
        <v>446659.57000163046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2578754.8968308186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40419.548064407238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1623142.2943438755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171775.11908496951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3.1606621911634383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71286.674420262352</v>
      </c>
      <c r="W130" s="188">
        <f>J130*IFERROR(VLOOKUP(A130,[1]Tørstofindhold!A$2:B$24,2,FALSE),0)</f>
        <v>0</v>
      </c>
      <c r="X130" s="189">
        <f t="shared" si="26"/>
        <v>71286.674420262352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4779961.9648844432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30420.87247971422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156492.78628542495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5.4772475199898727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-464490.94617703476</v>
      </c>
      <c r="O137" s="191">
        <f t="shared" si="39"/>
        <v>0</v>
      </c>
      <c r="P137" s="201">
        <f t="shared" si="24"/>
        <v>4034.07077562927</v>
      </c>
      <c r="Q137" s="188">
        <f>IFERROR(VLOOKUP(A137,[1]Energiindhold!$A$2:$C$11,3,FALSE),IFERROR(VLOOKUP(A137,[1]Biogasudbytte!$A$2:$B$18,2,FALSE)*[1]Energiindhold!$C$10,0))*O137</f>
        <v>0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88">
        <f>IFERROR(VLOOKUP(A137,[1]Biogasudbytte!$A$2:$B$18,2,FALSE)*[1]Energiindhold!$C$10,0)*J137*IFERROR(VLOOKUP(A137,Biogasanlæg!$F$3:$G$8,2,FALSE),1)</f>
        <v>1.0948629447888865E-2</v>
      </c>
      <c r="T137" s="189">
        <f t="shared" si="25"/>
        <v>0</v>
      </c>
      <c r="U137" s="187">
        <f>O137*IFERROR(VLOOKUP(A137,[1]Tørstofindhold!A$2:B$24,2,FALSE),0)</f>
        <v>0</v>
      </c>
      <c r="V137" s="188">
        <f>IF(D137=År1,P137,SUM(O137,P137))*IFERROR(VLOOKUP(A137,[1]Tørstofindhold!A$2:B$24,2,FALSE),0)</f>
        <v>806.81415512585409</v>
      </c>
      <c r="W137" s="188">
        <f>J137*IFERROR(VLOOKUP(A137,[1]Tørstofindhold!A$2:B$24,2,FALSE),0)</f>
        <v>806.81415512585409</v>
      </c>
      <c r="X137" s="189">
        <f t="shared" si="26"/>
        <v>0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185567.16171821824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86684.513254845398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2558632.3494776348</v>
      </c>
      <c r="O140" s="191">
        <f t="shared" si="39"/>
        <v>2558632.3494776348</v>
      </c>
      <c r="P140" s="201">
        <f t="shared" si="24"/>
        <v>1563200.2483061554</v>
      </c>
      <c r="Q140" s="188">
        <f>IFERROR(VLOOKUP(A140,[1]Energiindhold!$A$2:$C$11,3,FALSE),IFERROR(VLOOKUP(A140,[1]Biogasudbytte!$A$2:$B$18,2,FALSE)*[1]Energiindhold!$C$10,0))*O140</f>
        <v>1.2767831287128346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8">
        <f>IFERROR(VLOOKUP(A140,[1]Biogasudbytte!$A$2:$B$18,2,FALSE)*[1]Energiindhold!$C$10,0)*J140*IFERROR(VLOOKUP(A140,Biogasanlæg!$F$3:$G$8,2,FALSE),1)</f>
        <v>0.78005255590725475</v>
      </c>
      <c r="T140" s="189">
        <f t="shared" si="25"/>
        <v>1.2767831287128346</v>
      </c>
      <c r="U140" s="187">
        <f>O140*IFERROR(VLOOKUP(A140,[1]Tørstofindhold!A$2:B$24,2,FALSE),0)</f>
        <v>153517.94096865808</v>
      </c>
      <c r="V140" s="188">
        <f>IF(D140=År1,P140,SUM(O140,P140))*IFERROR(VLOOKUP(A140,[1]Tørstofindhold!A$2:B$24,2,FALSE),0)</f>
        <v>247309.9558670274</v>
      </c>
      <c r="W140" s="188">
        <f>J140*IFERROR(VLOOKUP(A140,[1]Tørstofindhold!A$2:B$24,2,FALSE),0)</f>
        <v>93792.014898369322</v>
      </c>
      <c r="X140" s="189">
        <f t="shared" si="26"/>
        <v>153517.94096865808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7649114.6368171675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8">
        <f>IFERROR(VLOOKUP(A141,[1]Biogasudbytte!$A$2:$B$18,2,FALSE)*[1]Energiindhold!$C$10,0)*J141*IFERROR(VLOOKUP(A141,Biogasanlæg!$F$3:$G$8,2,FALSE),1)</f>
        <v>3.2952385855408362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382455.73184085841</v>
      </c>
      <c r="W141" s="188">
        <f>J141*IFERROR(VLOOKUP(A141,[1]Tørstofindhold!A$2:B$24,2,FALSE),0)</f>
        <v>382455.73184085841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1213523.7829408473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2001216.64646261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29.004771350884361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989768.39972963254</v>
      </c>
      <c r="W145" s="188">
        <f>J145*IFERROR(VLOOKUP(A145,[1]Tørstofindhold!A$2:B$24,2,FALSE),0)</f>
        <v>0</v>
      </c>
      <c r="X145" s="189">
        <f t="shared" si="26"/>
        <v>989768.39972963254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312</v>
      </c>
      <c r="B179" s="190" t="s">
        <v>318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313</v>
      </c>
      <c r="B180" s="190" t="s">
        <v>318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-10265.860686730583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20635.80868826704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108792396.63373713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428818.38182304427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111252.83762328496</v>
      </c>
      <c r="O201" s="191">
        <f t="shared" si="59"/>
        <v>111252.83762328496</v>
      </c>
      <c r="P201" s="201">
        <f t="shared" si="49"/>
        <v>179027.55479609076</v>
      </c>
      <c r="Q201" s="188">
        <f>IFERROR(VLOOKUP(A201,[1]Energiindhold!$A$2:$C$11,3,FALSE),IFERROR(VLOOKUP(A201,[1]Biogasudbytte!$A$2:$B$18,2,FALSE)*[1]Energiindhold!$C$10,0))*O201</f>
        <v>0.2396386122405558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8">
        <f>IFERROR(VLOOKUP(A201,[1]Biogasudbytte!$A$2:$B$18,2,FALSE)*[1]Energiindhold!$C$10,0)*J201*IFERROR(VLOOKUP(A201,Biogasanlæg!$F$3:$G$8,2,FALSE),1)</f>
        <v>0.38562535303077949</v>
      </c>
      <c r="T201" s="189">
        <f t="shared" si="50"/>
        <v>0.23963861224055583</v>
      </c>
      <c r="U201" s="187">
        <f>O201*IFERROR(VLOOKUP(A201,[1]Tørstofindhold!A$2:B$24,2,FALSE),0)</f>
        <v>33375.851286985482</v>
      </c>
      <c r="V201" s="188">
        <f>IF(D201=År1,P201,SUM(O201,P201))*IFERROR(VLOOKUP(A201,[1]Tørstofindhold!A$2:B$24,2,FALSE),0)</f>
        <v>87084.117725812714</v>
      </c>
      <c r="W201" s="188">
        <f>J201*IFERROR(VLOOKUP(A201,[1]Tørstofindhold!A$2:B$24,2,FALSE),0)</f>
        <v>53708.266438827224</v>
      </c>
      <c r="X201" s="189">
        <f t="shared" si="51"/>
        <v>33375.851286985489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350.10096257642732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8">
        <f>IFERROR(VLOOKUP(A203,[1]Biogasudbytte!$A$2:$B$18,2,FALSE)*[1]Energiindhold!$C$10,0)*J203*IFERROR(VLOOKUP(A203,Biogasanlæg!$F$3:$G$8,2,FALSE),1)</f>
        <v>1.6464898169006801E-4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22.056360642314921</v>
      </c>
      <c r="W203" s="188">
        <f>J203*IFERROR(VLOOKUP(A203,[1]Tørstofindhold!A$2:B$24,2,FALSE),0)</f>
        <v>22.056360642314921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-15316.072808753132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645001.32802557282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-206637.82158539316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678861.61507578264</v>
      </c>
      <c r="O208" s="191">
        <f t="shared" si="59"/>
        <v>678861.61507578264</v>
      </c>
      <c r="P208" s="201">
        <f t="shared" si="49"/>
        <v>10062.940438050116</v>
      </c>
      <c r="Q208" s="188">
        <f>IFERROR(VLOOKUP(A208,[1]Energiindhold!$A$2:$C$11,3,FALSE),IFERROR(VLOOKUP(A208,[1]Biogasudbytte!$A$2:$B$18,2,FALSE)*[1]Energiindhold!$C$10,0))*O208</f>
        <v>1.2490205140375557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88">
        <f>IFERROR(VLOOKUP(A208,[1]Biogasudbytte!$A$2:$B$18,2,FALSE)*[1]Energiindhold!$C$10,0)*J208*IFERROR(VLOOKUP(A208,Biogasanlæg!$F$3:$G$8,2,FALSE),1)</f>
        <v>1.8514552538457459E-2</v>
      </c>
      <c r="T208" s="189">
        <f t="shared" si="50"/>
        <v>1.2490205140375557</v>
      </c>
      <c r="U208" s="187">
        <f>O208*IFERROR(VLOOKUP(A208,[1]Tørstofindhold!A$2:B$24,2,FALSE),0)</f>
        <v>190081.25222121915</v>
      </c>
      <c r="V208" s="188">
        <f>IF(D208=År1,P208,SUM(O208,P208))*IFERROR(VLOOKUP(A208,[1]Tørstofindhold!A$2:B$24,2,FALSE),0)</f>
        <v>192898.87554387318</v>
      </c>
      <c r="W208" s="188">
        <f>J208*IFERROR(VLOOKUP(A208,[1]Tørstofindhold!A$2:B$24,2,FALSE),0)</f>
        <v>2817.623322654033</v>
      </c>
      <c r="X208" s="189">
        <f t="shared" si="51"/>
        <v>190081.25222121915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-133067.72028032725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739344.68119675131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88">
        <f>IFERROR(VLOOKUP(A211,[1]Biogasudbytte!$A$2:$B$18,2,FALSE)*[1]Energiindhold!$C$10,0)*J211*IFERROR(VLOOKUP(A211,Biogasanlæg!$F$3:$G$8,2,FALSE),1)</f>
        <v>0.13298221347077202</v>
      </c>
      <c r="T211" s="189">
        <f t="shared" si="50"/>
        <v>7.4033280096831886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628442.9790172386</v>
      </c>
      <c r="W211" s="188">
        <f>J211*IFERROR(VLOOKUP(A211,[1]Tørstofindhold!A$2:B$24,2,FALSE),0)</f>
        <v>19605.254919774419</v>
      </c>
      <c r="X211" s="189">
        <f t="shared" si="51"/>
        <v>608837.72409746423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-592646.72642582119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0.11260809309897013</v>
      </c>
      <c r="O214" s="191">
        <f t="shared" si="59"/>
        <v>0.11260809309897013</v>
      </c>
      <c r="P214" s="201">
        <f t="shared" si="49"/>
        <v>202910.8690139266</v>
      </c>
      <c r="Q214" s="188">
        <f>IFERROR(VLOOKUP(A214,[1]Energiindhold!$A$2:$C$11,3,FALSE),IFERROR(VLOOKUP(A214,[1]Biogasudbytte!$A$2:$B$18,2,FALSE)*[1]Energiindhold!$C$10,0))*O214</f>
        <v>4.8794550644994054E-7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8">
        <f>IFERROR(VLOOKUP(A214,[1]Biogasudbytte!$A$2:$B$18,2,FALSE)*[1]Energiindhold!$C$10,0)*J214*IFERROR(VLOOKUP(A214,Biogasanlæg!$F$3:$G$8,2,FALSE),1)</f>
        <v>0.74735329777276838</v>
      </c>
      <c r="T214" s="189">
        <f t="shared" si="50"/>
        <v>4.8794550644437606E-7</v>
      </c>
      <c r="U214" s="187">
        <f>O214*IFERROR(VLOOKUP(A214,[1]Tørstofindhold!A$2:B$24,2,FALSE),0)</f>
        <v>4.7295399101567451E-2</v>
      </c>
      <c r="V214" s="188">
        <f>IF(D214=År1,P214,SUM(O214,P214))*IFERROR(VLOOKUP(A214,[1]Tørstofindhold!A$2:B$24,2,FALSE),0)</f>
        <v>85222.612281248264</v>
      </c>
      <c r="W214" s="188">
        <f>J214*IFERROR(VLOOKUP(A214,[1]Tørstofindhold!A$2:B$24,2,FALSE),0)</f>
        <v>85222.564985849167</v>
      </c>
      <c r="X214" s="189">
        <f t="shared" si="51"/>
        <v>4.7295399097492918E-2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153987.37784910508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15892.867409817249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1430358.5908705737</v>
      </c>
      <c r="O217" s="191">
        <f t="shared" si="59"/>
        <v>1430358.5908705737</v>
      </c>
      <c r="P217" s="201">
        <f t="shared" si="63"/>
        <v>952.06663022948101</v>
      </c>
      <c r="Q217" s="188">
        <f>IFERROR(VLOOKUP(A217,[1]Energiindhold!$A$2:$C$11,3,FALSE),IFERROR(VLOOKUP(A217,[1]Biogasudbytte!$A$2:$B$18,2,FALSE)*[1]Energiindhold!$C$10,0))*O217</f>
        <v>4.8987779235289937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88">
        <f>IFERROR(VLOOKUP(A217,[1]Biogasudbytte!$A$2:$B$18,2,FALSE)*[1]Energiindhold!$C$10,0)*J217*IFERROR(VLOOKUP(A217,Biogasanlæg!$F$3:$G$8,2,FALSE),1)</f>
        <v>3.2606949192077409E-3</v>
      </c>
      <c r="T217" s="189">
        <f t="shared" si="64"/>
        <v>4.8987779235289937</v>
      </c>
      <c r="U217" s="187">
        <f>O217*IFERROR(VLOOKUP(A217,[1]Tørstofindhold!A$2:B$24,2,FALSE),0)</f>
        <v>443411.16316987784</v>
      </c>
      <c r="V217" s="188">
        <f>IF(D217=År1,P217,SUM(O217,P217))*IFERROR(VLOOKUP(A217,[1]Tørstofindhold!A$2:B$24,2,FALSE),0)</f>
        <v>443706.30382524902</v>
      </c>
      <c r="W217" s="188">
        <f>J217*IFERROR(VLOOKUP(A217,[1]Tørstofindhold!A$2:B$24,2,FALSE),0)</f>
        <v>295.14065537113913</v>
      </c>
      <c r="X217" s="189">
        <f t="shared" si="65"/>
        <v>443411.16316987789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-368148.13389466272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701319.77122631879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8">
        <f>IFERROR(VLOOKUP(A219,[1]Biogasudbytte!$A$2:$B$18,2,FALSE)*[1]Energiindhold!$C$10,0)*J219*IFERROR(VLOOKUP(A219,Biogasanlæg!$F$3:$G$8,2,FALSE),1)</f>
        <v>0.35500105499705037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53300.302613200227</v>
      </c>
      <c r="W219" s="188">
        <f>J219*IFERROR(VLOOKUP(A219,[1]Tørstofindhold!A$2:B$24,2,FALSE),0)</f>
        <v>53300.302613200227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-70829.959819299416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-320692.5774599961</v>
      </c>
      <c r="O221" s="191">
        <f t="shared" si="59"/>
        <v>0</v>
      </c>
      <c r="P221" s="201">
        <f t="shared" si="63"/>
        <v>15333.686496408332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8">
        <f>IFERROR(VLOOKUP(A221,[1]Biogasudbytte!$A$2:$B$18,2,FALSE)*[1]Energiindhold!$C$10,0)*J221*IFERROR(VLOOKUP(A221,Biogasanlæg!$F$3:$G$8,2,FALSE),1)</f>
        <v>5.5047934522105921E-2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4600.1059489224999</v>
      </c>
      <c r="W221" s="188">
        <f>J221*IFERROR(VLOOKUP(A221,[1]Tørstofindhold!A$2:B$24,2,FALSE),0)</f>
        <v>4600.1059489224999</v>
      </c>
      <c r="X221" s="189">
        <f t="shared" si="65"/>
        <v>0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-186738.89443173329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-44429.913859121647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418150.43620360433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39419.677245239443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0.72532206131240562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16359.166056774371</v>
      </c>
      <c r="W226" s="188">
        <f>J226*IFERROR(VLOOKUP(A226,[1]Tørstofindhold!A$2:B$24,2,FALSE),0)</f>
        <v>0</v>
      </c>
      <c r="X226" s="189">
        <f t="shared" si="65"/>
        <v>16359.166056774371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346161.09873740864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75925.126141185407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65410.493211637622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2.2893672624073167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2253923.4431868028</v>
      </c>
      <c r="O233" s="191">
        <f t="shared" si="59"/>
        <v>1803779.2618535154</v>
      </c>
      <c r="P233" s="201">
        <f t="shared" si="63"/>
        <v>24569.279216726416</v>
      </c>
      <c r="Q233" s="188">
        <f>IFERROR(VLOOKUP(A233,[1]Energiindhold!$A$2:$C$11,3,FALSE),IFERROR(VLOOKUP(A233,[1]Biogasudbytte!$A$2:$B$18,2,FALSE)*[1]Energiindhold!$C$10,0))*O233</f>
        <v>4.8955290678409149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88">
        <f>IFERROR(VLOOKUP(A233,[1]Biogasudbytte!$A$2:$B$18,2,FALSE)*[1]Energiindhold!$C$10,0)*J233*IFERROR(VLOOKUP(A233,Biogasanlæg!$F$3:$G$8,2,FALSE),1)</f>
        <v>6.668200656536416E-2</v>
      </c>
      <c r="T233" s="189">
        <f t="shared" si="64"/>
        <v>4.8955290678409149</v>
      </c>
      <c r="U233" s="187">
        <f>O233*IFERROR(VLOOKUP(A233,[1]Tørstofindhold!A$2:B$24,2,FALSE),0)</f>
        <v>360755.85237070313</v>
      </c>
      <c r="V233" s="188">
        <f>IF(D233=År1,P233,SUM(O233,P233))*IFERROR(VLOOKUP(A233,[1]Tørstofindhold!A$2:B$24,2,FALSE),0)</f>
        <v>365669.70821404835</v>
      </c>
      <c r="W233" s="188">
        <f>J233*IFERROR(VLOOKUP(A233,[1]Tørstofindhold!A$2:B$24,2,FALSE),0)</f>
        <v>4913.8558433452836</v>
      </c>
      <c r="X233" s="189">
        <f t="shared" si="65"/>
        <v>360755.85237070307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22535.823292320583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13452.493793691661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2075825.4422153998</v>
      </c>
      <c r="O236" s="191">
        <f t="shared" si="59"/>
        <v>2075825.4422153998</v>
      </c>
      <c r="P236" s="201">
        <f t="shared" si="63"/>
        <v>1268228.6485488336</v>
      </c>
      <c r="Q236" s="188">
        <f>IFERROR(VLOOKUP(A236,[1]Energiindhold!$A$2:$C$11,3,FALSE),IFERROR(VLOOKUP(A236,[1]Biogasudbytte!$A$2:$B$18,2,FALSE)*[1]Energiindhold!$C$10,0))*O236</f>
        <v>1.0358576539199069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8">
        <f>IFERROR(VLOOKUP(A236,[1]Biogasudbytte!$A$2:$B$18,2,FALSE)*[1]Energiindhold!$C$10,0)*J236*IFERROR(VLOOKUP(A236,Biogasanlæg!$F$3:$G$8,2,FALSE),1)</f>
        <v>0.63285877791235357</v>
      </c>
      <c r="T236" s="189">
        <f t="shared" si="64"/>
        <v>1.0358576539199069</v>
      </c>
      <c r="U236" s="187">
        <f>O236*IFERROR(VLOOKUP(A236,[1]Tørstofindhold!A$2:B$24,2,FALSE),0)</f>
        <v>124549.52653292398</v>
      </c>
      <c r="V236" s="188">
        <f>IF(D236=År1,P236,SUM(O236,P236))*IFERROR(VLOOKUP(A236,[1]Tørstofindhold!A$2:B$24,2,FALSE),0)</f>
        <v>200643.245445854</v>
      </c>
      <c r="W236" s="188">
        <f>J236*IFERROR(VLOOKUP(A236,[1]Tørstofindhold!A$2:B$24,2,FALSE),0)</f>
        <v>76093.71891293001</v>
      </c>
      <c r="X236" s="189">
        <f t="shared" si="65"/>
        <v>124549.52653292399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1157678.9141627084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8">
        <f>IFERROR(VLOOKUP(A237,[1]Biogasudbytte!$A$2:$B$18,2,FALSE)*[1]Energiindhold!$C$10,0)*J237*IFERROR(VLOOKUP(A237,Biogasanlæg!$F$3:$G$8,2,FALSE),1)</f>
        <v>0.49872807622129489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57883.945708135427</v>
      </c>
      <c r="W237" s="188">
        <f>J237*IFERROR(VLOOKUP(A237,[1]Tørstofindhold!A$2:B$24,2,FALSE),0)</f>
        <v>57883.945708135427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94143.6721787524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645037.98201828008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9.3489024359990136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si="65"/>
        <v>319025.0352732077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-12055.902429201011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19930.183504138196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109846697.94483337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457564.1294385111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117157.3403942571</v>
      </c>
      <c r="O249" s="191">
        <f t="shared" si="59"/>
        <v>117157.3403942571</v>
      </c>
      <c r="P249" s="201">
        <f t="shared" si="63"/>
        <v>188529.05350799995</v>
      </c>
      <c r="Q249" s="188">
        <f>IFERROR(VLOOKUP(A249,[1]Energiindhold!$A$2:$C$11,3,FALSE),IFERROR(VLOOKUP(A249,[1]Biogasudbytte!$A$2:$B$18,2,FALSE)*[1]Energiindhold!$C$10,0))*O249</f>
        <v>0.25235691120922982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8">
        <f>IFERROR(VLOOKUP(A249,[1]Biogasudbytte!$A$2:$B$18,2,FALSE)*[1]Energiindhold!$C$10,0)*J249*IFERROR(VLOOKUP(A249,Biogasanlæg!$F$3:$G$8,2,FALSE),1)</f>
        <v>0.4060915812562319</v>
      </c>
      <c r="T249" s="189">
        <f t="shared" si="64"/>
        <v>0.25235691120922976</v>
      </c>
      <c r="U249" s="187">
        <f>O249*IFERROR(VLOOKUP(A249,[1]Tørstofindhold!A$2:B$24,2,FALSE),0)</f>
        <v>35147.202118277128</v>
      </c>
      <c r="V249" s="188">
        <f>IF(D249=År1,P249,SUM(O249,P249))*IFERROR(VLOOKUP(A249,[1]Tørstofindhold!A$2:B$24,2,FALSE),0)</f>
        <v>91705.91817067712</v>
      </c>
      <c r="W249" s="188">
        <f>J249*IFERROR(VLOOKUP(A249,[1]Tørstofindhold!A$2:B$24,2,FALSE),0)</f>
        <v>56558.716052399985</v>
      </c>
      <c r="X249" s="189">
        <f t="shared" si="65"/>
        <v>35147.202118277135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361.54919868427658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8">
        <f>IFERROR(VLOOKUP(A251,[1]Biogasudbytte!$A$2:$B$18,2,FALSE)*[1]Energiindhold!$C$10,0)*J251*IFERROR(VLOOKUP(A251,Biogasanlæg!$F$3:$G$8,2,FALSE),1)</f>
        <v>1.7003297264922844E-4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22.777599517109426</v>
      </c>
      <c r="W251" s="188">
        <f>J251*IFERROR(VLOOKUP(A251,[1]Tørstofindhold!A$2:B$24,2,FALSE),0)</f>
        <v>22.777599517109426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-17417.887295631779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629229.83697533351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-217520.99453663599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651432.26278210618</v>
      </c>
      <c r="O256" s="191">
        <f t="shared" si="59"/>
        <v>651432.26278210618</v>
      </c>
      <c r="P256" s="201">
        <f t="shared" si="63"/>
        <v>10149.946321457959</v>
      </c>
      <c r="Q256" s="188">
        <f>IFERROR(VLOOKUP(A256,[1]Energiindhold!$A$2:$C$11,3,FALSE),IFERROR(VLOOKUP(A256,[1]Biogasudbytte!$A$2:$B$18,2,FALSE)*[1]Energiindhold!$C$10,0))*O256</f>
        <v>1.1985539344862277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88">
        <f>IFERROR(VLOOKUP(A256,[1]Biogasudbytte!$A$2:$B$18,2,FALSE)*[1]Energiindhold!$C$10,0)*J256*IFERROR(VLOOKUP(A256,Biogasanlæg!$F$3:$G$8,2,FALSE),1)</f>
        <v>1.8674632488192462E-2</v>
      </c>
      <c r="T256" s="189">
        <f t="shared" si="64"/>
        <v>1.1985539344862277</v>
      </c>
      <c r="U256" s="187">
        <f>O256*IFERROR(VLOOKUP(A256,[1]Tørstofindhold!A$2:B$24,2,FALSE),0)</f>
        <v>182401.03357898974</v>
      </c>
      <c r="V256" s="188">
        <f>IF(D256=År1,P256,SUM(O256,P256))*IFERROR(VLOOKUP(A256,[1]Tørstofindhold!A$2:B$24,2,FALSE),0)</f>
        <v>185243.01854899799</v>
      </c>
      <c r="W256" s="188">
        <f>J256*IFERROR(VLOOKUP(A256,[1]Tørstofindhold!A$2:B$24,2,FALSE),0)</f>
        <v>2841.9849700082286</v>
      </c>
      <c r="X256" s="189">
        <f t="shared" si="65"/>
        <v>182401.03357898977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-146536.3132404924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719770.39515684091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88">
        <f>IFERROR(VLOOKUP(A259,[1]Biogasudbytte!$A$2:$B$18,2,FALSE)*[1]Energiindhold!$C$10,0)*J259*IFERROR(VLOOKUP(A259,Biogasanlæg!$F$3:$G$8,2,FALSE),1)</f>
        <v>0.13485651428191106</v>
      </c>
      <c r="T259" s="189">
        <f t="shared" si="64"/>
        <v>7.1976519459865562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611804.83588331472</v>
      </c>
      <c r="W259" s="188">
        <f>J259*IFERROR(VLOOKUP(A259,[1]Tørstofindhold!A$2:B$24,2,FALSE),0)</f>
        <v>19881.578679468774</v>
      </c>
      <c r="X259" s="189">
        <f t="shared" si="65"/>
        <v>591923.25720384601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-592646.72642582108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-3.2320689118932933E-2</v>
      </c>
      <c r="O262" s="191">
        <f t="shared" si="75"/>
        <v>0</v>
      </c>
      <c r="P262" s="201">
        <f t="shared" si="63"/>
        <v>203334.8469193347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8">
        <f>IFERROR(VLOOKUP(A262,[1]Biogasudbytte!$A$2:$B$18,2,FALSE)*[1]Energiindhold!$C$10,0)*J262*IFERROR(VLOOKUP(A262,Biogasanlæg!$F$3:$G$8,2,FALSE),1)</f>
        <v>0.74891487644684029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85400.635706120564</v>
      </c>
      <c r="W262" s="188">
        <f>J262*IFERROR(VLOOKUP(A262,[1]Tørstofindhold!A$2:B$24,2,FALSE),0)</f>
        <v>85400.635706120564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150184.32869116802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7849.0843188425933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1369408.5185547189</v>
      </c>
      <c r="O265" s="191">
        <f t="shared" si="75"/>
        <v>1369408.5185547189</v>
      </c>
      <c r="P265" s="201">
        <f t="shared" si="63"/>
        <v>960.24397829585632</v>
      </c>
      <c r="Q265" s="188">
        <f>IFERROR(VLOOKUP(A265,[1]Energiindhold!$A$2:$C$11,3,FALSE),IFERROR(VLOOKUP(A265,[1]Biogasudbytte!$A$2:$B$18,2,FALSE)*[1]Energiindhold!$C$10,0))*O265</f>
        <v>4.6900324588573152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88">
        <f>IFERROR(VLOOKUP(A265,[1]Biogasudbytte!$A$2:$B$18,2,FALSE)*[1]Energiindhold!$C$10,0)*J265*IFERROR(VLOOKUP(A265,Biogasanlæg!$F$3:$G$8,2,FALSE),1)</f>
        <v>3.288701191506347E-3</v>
      </c>
      <c r="T265" s="189">
        <f t="shared" si="64"/>
        <v>4.6900324588573152</v>
      </c>
      <c r="U265" s="187">
        <f>O265*IFERROR(VLOOKUP(A265,[1]Tørstofindhold!A$2:B$24,2,FALSE),0)</f>
        <v>424516.64075196284</v>
      </c>
      <c r="V265" s="188">
        <f>IF(D265=År1,P265,SUM(O265,P265))*IFERROR(VLOOKUP(A265,[1]Tørstofindhold!A$2:B$24,2,FALSE),0)</f>
        <v>424814.31638523459</v>
      </c>
      <c r="W265" s="188">
        <f>J265*IFERROR(VLOOKUP(A265,[1]Tørstofindhold!A$2:B$24,2,FALSE),0)</f>
        <v>297.67563327171547</v>
      </c>
      <c r="X265" s="189">
        <f t="shared" si="65"/>
        <v>424516.6407519629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-358592.99203545041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687918.86911669304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8">
        <f>IFERROR(VLOOKUP(A267,[1]Biogasudbytte!$A$2:$B$18,2,FALSE)*[1]Energiindhold!$C$10,0)*J267*IFERROR(VLOOKUP(A267,Biogasanlæg!$F$3:$G$8,2,FALSE),1)</f>
        <v>0.34821765235817886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52281.834052868668</v>
      </c>
      <c r="W267" s="188">
        <f>J267*IFERROR(VLOOKUP(A267,[1]Tørstofindhold!A$2:B$24,2,FALSE),0)</f>
        <v>52281.834052868668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-72970.026349509179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-326106.26272263989</v>
      </c>
      <c r="O269" s="191">
        <f t="shared" si="75"/>
        <v>0</v>
      </c>
      <c r="P269" s="201">
        <f t="shared" si="63"/>
        <v>15500.875420530891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8">
        <f>IFERROR(VLOOKUP(A269,[1]Biogasudbytte!$A$2:$B$18,2,FALSE)*[1]Energiindhold!$C$10,0)*J269*IFERROR(VLOOKUP(A269,Biogasanlæg!$F$3:$G$8,2,FALSE),1)</f>
        <v>5.56481427597059E-2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4650.2626261592668</v>
      </c>
      <c r="W269" s="188">
        <f>J269*IFERROR(VLOOKUP(A269,[1]Tørstofindhold!A$2:B$24,2,FALSE),0)</f>
        <v>4650.2626261592668</v>
      </c>
      <c r="X269" s="189">
        <f t="shared" si="65"/>
        <v>0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-210046.70964768095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-47107.150175456467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407823.31273083866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38470.033999756291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0.70784862559551565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15965.064109898862</v>
      </c>
      <c r="W274" s="188">
        <f>J274*IFERROR(VLOOKUP(A274,[1]Tørstofindhold!A$2:B$24,2,FALSE),0)</f>
        <v>0</v>
      </c>
      <c r="X274" s="189">
        <f t="shared" si="65"/>
        <v>15965.064109898862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339731.06359710812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73302.819718525949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63732.21710113556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2.2306275985397446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2194771.0440022922</v>
      </c>
      <c r="O281" s="191">
        <f t="shared" si="89"/>
        <v>1730280.0978252576</v>
      </c>
      <c r="P281" s="201">
        <f t="shared" si="63"/>
        <v>24610.929224370728</v>
      </c>
      <c r="Q281" s="188">
        <f>IFERROR(VLOOKUP(A281,[1]Energiindhold!$A$2:$C$11,3,FALSE),IFERROR(VLOOKUP(A281,[1]Biogasudbytte!$A$2:$B$18,2,FALSE)*[1]Energiindhold!$C$10,0))*O281</f>
        <v>4.6960493967016621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88">
        <f>IFERROR(VLOOKUP(A281,[1]Biogasudbytte!$A$2:$B$18,2,FALSE)*[1]Energiindhold!$C$10,0)*J281*IFERROR(VLOOKUP(A281,Biogasanlæg!$F$3:$G$8,2,FALSE),1)</f>
        <v>6.6795046352111129E-2</v>
      </c>
      <c r="T281" s="189">
        <f t="shared" si="64"/>
        <v>4.6960493967016621</v>
      </c>
      <c r="U281" s="187">
        <f>O281*IFERROR(VLOOKUP(A281,[1]Tørstofindhold!A$2:B$24,2,FALSE),0)</f>
        <v>346056.01956505154</v>
      </c>
      <c r="V281" s="188">
        <f>IF(D281=År1,P281,SUM(O281,P281))*IFERROR(VLOOKUP(A281,[1]Tørstofindhold!A$2:B$24,2,FALSE),0)</f>
        <v>350978.20540992566</v>
      </c>
      <c r="W281" s="188">
        <f>J281*IFERROR(VLOOKUP(A281,[1]Tørstofindhold!A$2:B$24,2,FALSE),0)</f>
        <v>4922.1858448741459</v>
      </c>
      <c r="X281" s="189">
        <f t="shared" si="65"/>
        <v>346056.01956505154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21894.979482137918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12947.841322392087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2172803.782014261</v>
      </c>
      <c r="O284" s="191">
        <f t="shared" si="89"/>
        <v>2172803.782014261</v>
      </c>
      <c r="P284" s="201">
        <f t="shared" si="94"/>
        <v>1327477.7098236387</v>
      </c>
      <c r="Q284" s="188">
        <f>IFERROR(VLOOKUP(A284,[1]Energiindhold!$A$2:$C$11,3,FALSE),IFERROR(VLOOKUP(A284,[1]Biogasudbytte!$A$2:$B$18,2,FALSE)*[1]Energiindhold!$C$10,0))*O284</f>
        <v>1.0842508152629364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8">
        <f>IFERROR(VLOOKUP(A284,[1]Biogasudbytte!$A$2:$B$18,2,FALSE)*[1]Energiindhold!$C$10,0)*J284*IFERROR(VLOOKUP(A284,Biogasanlæg!$F$3:$G$8,2,FALSE),1)</f>
        <v>0.66242465197909406</v>
      </c>
      <c r="T284" s="189">
        <f t="shared" si="95"/>
        <v>1.0842508152629367</v>
      </c>
      <c r="U284" s="187">
        <f>O284*IFERROR(VLOOKUP(A284,[1]Tørstofindhold!A$2:B$24,2,FALSE),0)</f>
        <v>130368.22692085565</v>
      </c>
      <c r="V284" s="188">
        <f>IF(D284=År1,P284,SUM(O284,P284))*IFERROR(VLOOKUP(A284,[1]Tørstofindhold!A$2:B$24,2,FALSE),0)</f>
        <v>210016.88951027396</v>
      </c>
      <c r="W284" s="188">
        <f>J284*IFERROR(VLOOKUP(A284,[1]Tørstofindhold!A$2:B$24,2,FALSE),0)</f>
        <v>79648.662589418323</v>
      </c>
      <c r="X284" s="189">
        <f t="shared" si="96"/>
        <v>130368.22692085564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1108334.6440677529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8">
        <f>IFERROR(VLOOKUP(A285,[1]Biogasudbytte!$A$2:$B$18,2,FALSE)*[1]Energiindhold!$C$10,0)*J285*IFERROR(VLOOKUP(A285,Biogasanlæg!$F$3:$G$8,2,FALSE),1)</f>
        <v>0.47747056466438803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55416.732203387648</v>
      </c>
      <c r="W285" s="188">
        <f>J285*IFERROR(VLOOKUP(A285,[1]Tørstofindhold!A$2:B$24,2,FALSE),0)</f>
        <v>55416.732203387648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83709.698034187008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585136.614594521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8.4807178399921028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289398.81730154017</v>
      </c>
      <c r="W289" s="188">
        <f>J289*IFERROR(VLOOKUP(A289,[1]Tørstofindhold!A$2:B$24,2,FALSE),0)</f>
        <v>0</v>
      </c>
      <c r="X289" s="189">
        <f t="shared" si="96"/>
        <v>289398.81730154017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99" t="s">
        <v>23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1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05" t="s">
        <v>7</v>
      </c>
      <c r="D3" s="406"/>
      <c r="E3" s="406"/>
      <c r="F3" s="406"/>
      <c r="G3" s="406"/>
      <c r="H3" s="406"/>
      <c r="I3" s="406"/>
      <c r="J3" s="406"/>
      <c r="K3" s="407"/>
      <c r="L3" s="405" t="s">
        <v>8</v>
      </c>
      <c r="M3" s="406"/>
      <c r="N3" s="406"/>
      <c r="O3" s="406"/>
      <c r="P3" s="406"/>
      <c r="Q3" s="406"/>
      <c r="R3" s="406"/>
      <c r="S3" s="406"/>
      <c r="T3" s="407"/>
      <c r="U3" s="71"/>
      <c r="W3" s="31" t="s">
        <v>277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05" t="s">
        <v>7</v>
      </c>
      <c r="D22" s="406"/>
      <c r="E22" s="407"/>
      <c r="F22" s="411" t="s">
        <v>8</v>
      </c>
      <c r="G22" s="406"/>
      <c r="H22" s="407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02" t="s">
        <v>24</v>
      </c>
      <c r="B29" s="403"/>
      <c r="C29" s="403"/>
      <c r="D29" s="403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4"/>
    </row>
    <row r="30" spans="1:21" x14ac:dyDescent="0.25">
      <c r="A30" s="56"/>
      <c r="B30" s="53"/>
      <c r="C30" s="408" t="s">
        <v>7</v>
      </c>
      <c r="D30" s="409"/>
      <c r="E30" s="409"/>
      <c r="F30" s="409"/>
      <c r="G30" s="409"/>
      <c r="H30" s="409"/>
      <c r="I30" s="409"/>
      <c r="J30" s="409"/>
      <c r="K30" s="410"/>
      <c r="L30" s="408" t="s">
        <v>8</v>
      </c>
      <c r="M30" s="409"/>
      <c r="N30" s="409"/>
      <c r="O30" s="409"/>
      <c r="P30" s="409"/>
      <c r="Q30" s="409"/>
      <c r="R30" s="409"/>
      <c r="S30" s="409"/>
      <c r="T30" s="410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05" t="s">
        <v>7</v>
      </c>
      <c r="D49" s="406"/>
      <c r="E49" s="407"/>
      <c r="F49" s="411" t="s">
        <v>8</v>
      </c>
      <c r="G49" s="406"/>
      <c r="H49" s="407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3840095.3813778022</v>
      </c>
      <c r="F5" s="238"/>
      <c r="G5" s="238">
        <v>13632.279090274656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2444654</v>
      </c>
      <c r="Q5" s="238"/>
      <c r="R5" s="238">
        <v>11358</v>
      </c>
      <c r="S5" s="238">
        <v>25289114.74956274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8334841.759060693</v>
      </c>
      <c r="AB5" s="238">
        <v>20819659.111597929</v>
      </c>
      <c r="AC5" s="238"/>
      <c r="AD5" s="238"/>
      <c r="AE5" s="238"/>
      <c r="AF5" s="238"/>
      <c r="AG5" s="238"/>
      <c r="AH5" s="238"/>
      <c r="AI5" s="238"/>
      <c r="AJ5" s="238"/>
      <c r="AK5" s="238">
        <v>64205567.280689433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1505490.464025514</v>
      </c>
      <c r="F7" s="238"/>
      <c r="G7" s="238">
        <v>4521.4640303491688</v>
      </c>
      <c r="H7" s="238"/>
      <c r="I7" s="238"/>
      <c r="J7" s="238">
        <v>142742</v>
      </c>
      <c r="K7" s="238">
        <v>85677.000000000029</v>
      </c>
      <c r="L7" s="238"/>
      <c r="M7" s="238">
        <v>75933.999999999985</v>
      </c>
      <c r="N7" s="238">
        <v>78</v>
      </c>
      <c r="O7" s="238"/>
      <c r="P7" s="238">
        <v>725967.99999999977</v>
      </c>
      <c r="Q7" s="238"/>
      <c r="R7" s="238">
        <v>3786.0000000000009</v>
      </c>
      <c r="S7" s="238">
        <v>10568777.271841513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2775329.8009308982</v>
      </c>
      <c r="AB7" s="238">
        <v>9147340.4973796755</v>
      </c>
      <c r="AC7" s="238"/>
      <c r="AD7" s="238"/>
      <c r="AE7" s="238"/>
      <c r="AF7" s="238"/>
      <c r="AG7" s="238"/>
      <c r="AH7" s="238"/>
      <c r="AI7" s="238"/>
      <c r="AJ7" s="238"/>
      <c r="AK7" s="238">
        <v>25758310.498207949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1577517.9173522878</v>
      </c>
      <c r="F8" s="238"/>
      <c r="G8" s="238">
        <v>4669.3150599254868</v>
      </c>
      <c r="H8" s="238"/>
      <c r="I8" s="238"/>
      <c r="J8" s="238">
        <v>142742</v>
      </c>
      <c r="K8" s="238">
        <v>85677</v>
      </c>
      <c r="L8" s="238"/>
      <c r="M8" s="238">
        <v>75934</v>
      </c>
      <c r="N8" s="238">
        <v>78</v>
      </c>
      <c r="O8" s="238"/>
      <c r="P8" s="238">
        <v>723032.00000000023</v>
      </c>
      <c r="Q8" s="238"/>
      <c r="R8" s="238">
        <v>3786</v>
      </c>
      <c r="S8" s="238">
        <v>10366827.811054559</v>
      </c>
      <c r="T8" s="238"/>
      <c r="U8" s="238">
        <v>330026</v>
      </c>
      <c r="V8" s="238"/>
      <c r="W8" s="238"/>
      <c r="X8" s="238"/>
      <c r="Y8" s="238">
        <v>28644.999999999996</v>
      </c>
      <c r="Z8" s="238"/>
      <c r="AA8" s="238">
        <v>2890677.9581297943</v>
      </c>
      <c r="AB8" s="238">
        <v>8757449.2808849197</v>
      </c>
      <c r="AC8" s="238"/>
      <c r="AD8" s="238"/>
      <c r="AE8" s="238"/>
      <c r="AF8" s="238"/>
      <c r="AG8" s="238"/>
      <c r="AH8" s="238"/>
      <c r="AI8" s="238"/>
      <c r="AJ8" s="238"/>
      <c r="AK8" s="238">
        <v>25356839.282481484</v>
      </c>
    </row>
    <row r="9" spans="1:37" x14ac:dyDescent="0.25">
      <c r="A9" s="78" t="s">
        <v>112</v>
      </c>
      <c r="B9" s="238"/>
      <c r="C9" s="238">
        <v>217245.27668679622</v>
      </c>
      <c r="D9" s="238"/>
      <c r="E9" s="238"/>
      <c r="F9" s="238"/>
      <c r="G9" s="238"/>
      <c r="H9" s="238"/>
      <c r="I9" s="238"/>
      <c r="J9" s="238"/>
      <c r="K9" s="238">
        <v>41219273.95581004</v>
      </c>
      <c r="L9" s="238"/>
      <c r="M9" s="238">
        <v>2603926.024732016</v>
      </c>
      <c r="N9" s="238"/>
      <c r="O9" s="238">
        <v>16263222.796414331</v>
      </c>
      <c r="P9" s="238"/>
      <c r="Q9" s="238">
        <v>0</v>
      </c>
      <c r="R9" s="238">
        <v>19802510.429103382</v>
      </c>
      <c r="S9" s="238"/>
      <c r="T9" s="238">
        <v>5105264.0021397118</v>
      </c>
      <c r="U9" s="238">
        <v>19054221.142737754</v>
      </c>
      <c r="V9" s="238"/>
      <c r="W9" s="238"/>
      <c r="X9" s="238"/>
      <c r="Y9" s="238">
        <v>2833240.4834569679</v>
      </c>
      <c r="Z9" s="238">
        <v>132761.00241970882</v>
      </c>
      <c r="AA9" s="238"/>
      <c r="AB9" s="238"/>
      <c r="AC9" s="238"/>
      <c r="AD9" s="238"/>
      <c r="AE9" s="238"/>
      <c r="AF9" s="238">
        <v>721133.62677978189</v>
      </c>
      <c r="AG9" s="238"/>
      <c r="AH9" s="238"/>
      <c r="AI9" s="238"/>
      <c r="AJ9" s="238"/>
      <c r="AK9" s="238">
        <v>107952798.74028048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72415.092228932073</v>
      </c>
      <c r="D11" s="238"/>
      <c r="E11" s="238"/>
      <c r="F11" s="238"/>
      <c r="G11" s="238"/>
      <c r="H11" s="238"/>
      <c r="I11" s="238"/>
      <c r="J11" s="238"/>
      <c r="K11" s="238">
        <v>13739757.985270012</v>
      </c>
      <c r="L11" s="238"/>
      <c r="M11" s="238">
        <v>867975.34157733864</v>
      </c>
      <c r="N11" s="238"/>
      <c r="O11" s="238">
        <v>5421074.2654714435</v>
      </c>
      <c r="P11" s="238"/>
      <c r="Q11" s="238">
        <v>0</v>
      </c>
      <c r="R11" s="238">
        <v>6600836.809701127</v>
      </c>
      <c r="S11" s="238"/>
      <c r="T11" s="238">
        <v>1701754.6673799036</v>
      </c>
      <c r="U11" s="238">
        <v>6351407.0475792503</v>
      </c>
      <c r="V11" s="238"/>
      <c r="W11" s="238"/>
      <c r="X11" s="238"/>
      <c r="Y11" s="238">
        <v>944413.49448565592</v>
      </c>
      <c r="Z11" s="238">
        <v>44253.667473236274</v>
      </c>
      <c r="AA11" s="238"/>
      <c r="AB11" s="238"/>
      <c r="AC11" s="238"/>
      <c r="AD11" s="238"/>
      <c r="AE11" s="238"/>
      <c r="AF11" s="238">
        <v>240377.87559326063</v>
      </c>
      <c r="AG11" s="238"/>
      <c r="AH11" s="238"/>
      <c r="AI11" s="238"/>
      <c r="AJ11" s="238"/>
      <c r="AK11" s="238">
        <v>35984266.246760152</v>
      </c>
    </row>
    <row r="12" spans="1:37" x14ac:dyDescent="0.25">
      <c r="A12" s="79">
        <v>2050</v>
      </c>
      <c r="B12" s="238"/>
      <c r="C12" s="238">
        <v>72415.092228932073</v>
      </c>
      <c r="D12" s="238"/>
      <c r="E12" s="238"/>
      <c r="F12" s="238"/>
      <c r="G12" s="238"/>
      <c r="H12" s="238"/>
      <c r="I12" s="238"/>
      <c r="J12" s="238"/>
      <c r="K12" s="238">
        <v>13739757.985270012</v>
      </c>
      <c r="L12" s="238"/>
      <c r="M12" s="238">
        <v>867975.34157733864</v>
      </c>
      <c r="N12" s="238"/>
      <c r="O12" s="238">
        <v>5421074.2654714435</v>
      </c>
      <c r="P12" s="238"/>
      <c r="Q12" s="238">
        <v>0</v>
      </c>
      <c r="R12" s="238">
        <v>6600836.809701127</v>
      </c>
      <c r="S12" s="238"/>
      <c r="T12" s="238">
        <v>1701754.6673799036</v>
      </c>
      <c r="U12" s="238">
        <v>6351407.0475792503</v>
      </c>
      <c r="V12" s="238"/>
      <c r="W12" s="238"/>
      <c r="X12" s="238"/>
      <c r="Y12" s="238">
        <v>944413.49448565592</v>
      </c>
      <c r="Z12" s="238">
        <v>44253.667473236274</v>
      </c>
      <c r="AA12" s="238"/>
      <c r="AB12" s="238"/>
      <c r="AC12" s="238"/>
      <c r="AD12" s="238"/>
      <c r="AE12" s="238"/>
      <c r="AF12" s="238">
        <v>240377.87559326063</v>
      </c>
      <c r="AG12" s="238"/>
      <c r="AH12" s="238"/>
      <c r="AI12" s="238"/>
      <c r="AJ12" s="238"/>
      <c r="AK12" s="238">
        <v>35984266.246760152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5397115.7608660124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636963.68412800436</v>
      </c>
      <c r="AE17" s="238">
        <v>8445344.7369239964</v>
      </c>
      <c r="AF17" s="238"/>
      <c r="AG17" s="238">
        <v>561015.58304251544</v>
      </c>
      <c r="AH17" s="238"/>
      <c r="AI17" s="238"/>
      <c r="AJ17" s="238"/>
      <c r="AK17" s="238">
        <v>17988632.764960527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1802534.1213624873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6078857.7674137698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1700816.4269679631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210245.15308472581</v>
      </c>
      <c r="AE20" s="238">
        <v>2586353.261057131</v>
      </c>
      <c r="AF20" s="238"/>
      <c r="AG20" s="238">
        <v>220225.00338656051</v>
      </c>
      <c r="AH20" s="238"/>
      <c r="AI20" s="238"/>
      <c r="AJ20" s="238"/>
      <c r="AK20" s="238">
        <v>5700370.8444963805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1990903.880093025</v>
      </c>
      <c r="F25" s="238"/>
      <c r="G25" s="238">
        <v>13632.279090274656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16307734.043721568</v>
      </c>
      <c r="T25" s="238"/>
      <c r="U25" s="238"/>
      <c r="V25" s="238"/>
      <c r="W25" s="238"/>
      <c r="X25" s="238"/>
      <c r="Y25" s="238"/>
      <c r="Z25" s="238"/>
      <c r="AA25" s="238"/>
      <c r="AB25" s="238">
        <v>30619963.111542813</v>
      </c>
      <c r="AC25" s="238"/>
      <c r="AD25" s="238"/>
      <c r="AE25" s="238"/>
      <c r="AF25" s="238"/>
      <c r="AG25" s="238"/>
      <c r="AH25" s="238">
        <v>49812146.382281654</v>
      </c>
      <c r="AI25" s="238">
        <v>2784951.9740183875</v>
      </c>
      <c r="AJ25" s="238"/>
      <c r="AK25" s="238">
        <v>101529331.67074773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569935.67566680163</v>
      </c>
      <c r="F27" s="238"/>
      <c r="G27" s="238">
        <v>4521.4640303491688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3337508.6121604778</v>
      </c>
      <c r="T27" s="238"/>
      <c r="U27" s="238"/>
      <c r="V27" s="238"/>
      <c r="W27" s="238"/>
      <c r="X27" s="238"/>
      <c r="Y27" s="238"/>
      <c r="Z27" s="238"/>
      <c r="AA27" s="238"/>
      <c r="AB27" s="238">
        <v>8111792.5165442396</v>
      </c>
      <c r="AC27" s="238"/>
      <c r="AD27" s="238"/>
      <c r="AE27" s="238"/>
      <c r="AF27" s="238"/>
      <c r="AG27" s="238"/>
      <c r="AH27" s="238">
        <v>20758258.546328586</v>
      </c>
      <c r="AI27" s="238">
        <v>936058.04505746253</v>
      </c>
      <c r="AJ27" s="238"/>
      <c r="AK27" s="238">
        <v>33718074.859787919</v>
      </c>
    </row>
    <row r="28" spans="1:37" x14ac:dyDescent="0.25">
      <c r="A28" s="79">
        <v>2050</v>
      </c>
      <c r="B28" s="238"/>
      <c r="C28" s="238"/>
      <c r="D28" s="238"/>
      <c r="E28" s="238">
        <v>597203.21156908036</v>
      </c>
      <c r="F28" s="238"/>
      <c r="G28" s="238">
        <v>4669.3150599254868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3273735.0982277556</v>
      </c>
      <c r="T28" s="238"/>
      <c r="U28" s="238"/>
      <c r="V28" s="238"/>
      <c r="W28" s="238"/>
      <c r="X28" s="238"/>
      <c r="Y28" s="238"/>
      <c r="Z28" s="238"/>
      <c r="AA28" s="238"/>
      <c r="AB28" s="238">
        <v>7766039.9283319106</v>
      </c>
      <c r="AC28" s="238"/>
      <c r="AD28" s="238"/>
      <c r="AE28" s="238"/>
      <c r="AF28" s="238"/>
      <c r="AG28" s="238"/>
      <c r="AH28" s="238">
        <v>20250396.100444585</v>
      </c>
      <c r="AI28" s="238">
        <v>904078.84028084262</v>
      </c>
      <c r="AJ28" s="238"/>
      <c r="AK28" s="238">
        <v>32796122.493914101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2078809.4493015073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2078809.4493015073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688203.13558300154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688203.13558300154</v>
      </c>
    </row>
    <row r="33" spans="1:37" x14ac:dyDescent="0.25">
      <c r="A33" s="78" t="s">
        <v>61</v>
      </c>
      <c r="B33" s="238">
        <v>182574.19618217932</v>
      </c>
      <c r="C33" s="238">
        <v>217245.27668679622</v>
      </c>
      <c r="D33" s="238">
        <v>1462906</v>
      </c>
      <c r="E33" s="238">
        <v>5830999.2614708273</v>
      </c>
      <c r="F33" s="238">
        <v>281468.55244752642</v>
      </c>
      <c r="G33" s="238">
        <v>27264.558180549313</v>
      </c>
      <c r="H33" s="238">
        <v>197788.71253069426</v>
      </c>
      <c r="I33" s="238">
        <v>1445379.0531089196</v>
      </c>
      <c r="J33" s="238">
        <v>428226</v>
      </c>
      <c r="K33" s="238">
        <v>41476304.95581004</v>
      </c>
      <c r="L33" s="238">
        <v>1513844.376677237</v>
      </c>
      <c r="M33" s="238">
        <v>8228843.7855980285</v>
      </c>
      <c r="N33" s="238">
        <v>2948427</v>
      </c>
      <c r="O33" s="238">
        <v>16263222.796414331</v>
      </c>
      <c r="P33" s="238">
        <v>2444654</v>
      </c>
      <c r="Q33" s="238">
        <v>692260.49385742994</v>
      </c>
      <c r="R33" s="238">
        <v>21472250.711091511</v>
      </c>
      <c r="S33" s="238">
        <v>41596848.793284312</v>
      </c>
      <c r="T33" s="238">
        <v>5105264.0021397118</v>
      </c>
      <c r="U33" s="238">
        <v>20044299.142737754</v>
      </c>
      <c r="V33" s="238">
        <v>2647325.8446415998</v>
      </c>
      <c r="W33" s="238">
        <v>336392.95646566537</v>
      </c>
      <c r="X33" s="238">
        <v>2078809.4493015073</v>
      </c>
      <c r="Y33" s="238">
        <v>2919175.4834569679</v>
      </c>
      <c r="Z33" s="238">
        <v>132761.00241970882</v>
      </c>
      <c r="AA33" s="238">
        <v>8334841.759060693</v>
      </c>
      <c r="AB33" s="238">
        <v>51439622.223140746</v>
      </c>
      <c r="AC33" s="238">
        <v>682979.63888483576</v>
      </c>
      <c r="AD33" s="238">
        <v>636963.68412800436</v>
      </c>
      <c r="AE33" s="238">
        <v>8445344.7369239964</v>
      </c>
      <c r="AF33" s="238">
        <v>721133.62677978189</v>
      </c>
      <c r="AG33" s="238">
        <v>665219.02377648233</v>
      </c>
      <c r="AH33" s="238">
        <v>49812146.382281654</v>
      </c>
      <c r="AI33" s="238">
        <v>2784951.9740183875</v>
      </c>
      <c r="AJ33" s="238">
        <v>2323859.5027345954</v>
      </c>
      <c r="AK33" s="238">
        <v>305821598.95623249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311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318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19.810752704992638</v>
      </c>
      <c r="C7" s="236">
        <v>0</v>
      </c>
      <c r="D7" s="236">
        <v>19.850360529489279</v>
      </c>
      <c r="E7" s="236">
        <v>26.93090541898259</v>
      </c>
      <c r="F7" s="236">
        <v>0.14596282488120896</v>
      </c>
      <c r="G7" s="236">
        <v>2.0151850141246661</v>
      </c>
      <c r="H7" s="236">
        <v>0</v>
      </c>
      <c r="I7" s="236">
        <v>7.9766231601288453</v>
      </c>
      <c r="J7" s="236">
        <v>45.280222691386172</v>
      </c>
      <c r="K7" s="236">
        <v>122.01001234398541</v>
      </c>
    </row>
    <row r="8" spans="1:11" x14ac:dyDescent="0.25">
      <c r="A8" s="79">
        <v>2050</v>
      </c>
      <c r="B8" s="236">
        <v>19.90496446847807</v>
      </c>
      <c r="C8" s="236">
        <v>0</v>
      </c>
      <c r="D8" s="236">
        <v>18.206836134418594</v>
      </c>
      <c r="E8" s="236">
        <v>24.858803548597574</v>
      </c>
      <c r="F8" s="236">
        <v>0.23461711386879117</v>
      </c>
      <c r="G8" s="236">
        <v>2.1115978762570289</v>
      </c>
      <c r="H8" s="236">
        <v>0</v>
      </c>
      <c r="I8" s="236">
        <v>7.7078751185296177</v>
      </c>
      <c r="J8" s="236">
        <v>41.35400000763542</v>
      </c>
      <c r="K8" s="236">
        <v>114.37869426778509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5.299004640736527</v>
      </c>
      <c r="C11" s="236">
        <v>2.1694819870080004</v>
      </c>
      <c r="D11" s="236">
        <v>1.4201719861750004</v>
      </c>
      <c r="E11" s="236">
        <v>0.45076703431999993</v>
      </c>
      <c r="F11" s="236">
        <v>0</v>
      </c>
      <c r="G11" s="236">
        <v>12.53543651233441</v>
      </c>
      <c r="H11" s="236">
        <v>0</v>
      </c>
      <c r="I11" s="236">
        <v>0</v>
      </c>
      <c r="J11" s="236">
        <v>0</v>
      </c>
      <c r="K11" s="236">
        <v>21.87486216057394</v>
      </c>
    </row>
    <row r="12" spans="1:11" x14ac:dyDescent="0.25">
      <c r="A12" s="79">
        <v>2050</v>
      </c>
      <c r="B12" s="236">
        <v>5.3654495190523503</v>
      </c>
      <c r="C12" s="236">
        <v>2.1694819870080004</v>
      </c>
      <c r="D12" s="236">
        <v>1.4201719861750002</v>
      </c>
      <c r="E12" s="236">
        <v>0.45076703432000004</v>
      </c>
      <c r="F12" s="236">
        <v>0</v>
      </c>
      <c r="G12" s="236">
        <v>12.420463246039292</v>
      </c>
      <c r="H12" s="236">
        <v>0</v>
      </c>
      <c r="I12" s="236">
        <v>0</v>
      </c>
      <c r="J12" s="236">
        <v>0</v>
      </c>
      <c r="K12" s="236">
        <v>21.826333772594644</v>
      </c>
    </row>
    <row r="13" spans="1:11" x14ac:dyDescent="0.25">
      <c r="A13" s="78" t="s">
        <v>291</v>
      </c>
      <c r="B13" s="236">
        <v>57.259647697973008</v>
      </c>
      <c r="C13" s="236">
        <v>0</v>
      </c>
      <c r="D13" s="236">
        <v>38.057196663907874</v>
      </c>
      <c r="E13" s="236">
        <v>71.363299456137355</v>
      </c>
      <c r="F13" s="236">
        <v>0.38057993875000012</v>
      </c>
      <c r="G13" s="236">
        <v>4.126782890381695</v>
      </c>
      <c r="H13" s="236">
        <v>0</v>
      </c>
      <c r="I13" s="236">
        <v>19.635545406488042</v>
      </c>
      <c r="J13" s="236">
        <v>134.12331762336345</v>
      </c>
      <c r="K13" s="236">
        <v>324.94636967700143</v>
      </c>
    </row>
    <row r="14" spans="1:11" x14ac:dyDescent="0.25">
      <c r="A14" s="78" t="s">
        <v>246</v>
      </c>
      <c r="B14" s="236">
        <v>18.147608863995877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30.048182716378705</v>
      </c>
      <c r="H14" s="236">
        <v>0</v>
      </c>
      <c r="I14" s="236">
        <v>0</v>
      </c>
      <c r="J14" s="236">
        <v>0</v>
      </c>
      <c r="K14" s="236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1140745.9345080981</v>
      </c>
      <c r="C4" s="237">
        <v>128467.8</v>
      </c>
      <c r="D4" s="237">
        <v>2348840.8844847302</v>
      </c>
      <c r="E4" s="237">
        <v>2349166.8466086611</v>
      </c>
      <c r="F4" s="237">
        <v>24394.90109435247</v>
      </c>
      <c r="G4" s="237">
        <v>1993192.5254781186</v>
      </c>
      <c r="H4" s="237">
        <v>1498974.2460576054</v>
      </c>
      <c r="I4" s="237">
        <v>9483783.1382315662</v>
      </c>
    </row>
    <row r="5" spans="1:9" x14ac:dyDescent="0.25">
      <c r="A5" s="78">
        <v>2050</v>
      </c>
      <c r="B5" s="237">
        <v>1159380.5453773015</v>
      </c>
      <c r="C5" s="237">
        <v>128467.8</v>
      </c>
      <c r="D5" s="237">
        <v>2164142.1080060382</v>
      </c>
      <c r="E5" s="237">
        <v>2170312.3964539068</v>
      </c>
      <c r="F5" s="237">
        <v>39211.773905647548</v>
      </c>
      <c r="G5" s="237">
        <v>1993395.3314738162</v>
      </c>
      <c r="H5" s="237">
        <v>1366418.955561334</v>
      </c>
      <c r="I5" s="237">
        <v>9021328.9107780438</v>
      </c>
    </row>
    <row r="6" spans="1:9" x14ac:dyDescent="0.25">
      <c r="A6" s="78" t="s">
        <v>61</v>
      </c>
      <c r="B6" s="237">
        <v>3377431.4198853993</v>
      </c>
      <c r="C6" s="237">
        <v>385403.4</v>
      </c>
      <c r="D6" s="237">
        <v>4641709.3524907678</v>
      </c>
      <c r="E6" s="237">
        <v>6194897.2337177955</v>
      </c>
      <c r="F6" s="237">
        <v>63606.675000000017</v>
      </c>
      <c r="G6" s="237">
        <v>4690603.972785268</v>
      </c>
      <c r="H6" s="237">
        <v>4441266.6800501151</v>
      </c>
      <c r="I6" s="237">
        <v>23794918.733929347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316</v>
      </c>
      <c r="I2" s="169" t="s">
        <v>339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338</v>
      </c>
      <c r="E9" s="169" t="s">
        <v>339</v>
      </c>
      <c r="G9" s="169" t="s">
        <v>337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316</v>
      </c>
      <c r="E11" s="169" t="s">
        <v>316</v>
      </c>
      <c r="G11" s="169" t="s">
        <v>316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11343403.726621546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69" t="s">
        <v>338</v>
      </c>
      <c r="E19" s="98" t="str">
        <f t="shared" si="4"/>
        <v>Træprodukter</v>
      </c>
      <c r="G19" s="169" t="s">
        <v>337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10538718.069025125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69" t="s">
        <v>338</v>
      </c>
      <c r="E29" s="98" t="str">
        <f t="shared" si="4"/>
        <v>Træprodukter</v>
      </c>
      <c r="G29" s="169" t="s">
        <v>337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338</v>
      </c>
      <c r="E39" s="98" t="str">
        <f t="shared" si="4"/>
        <v>Træprodukter</v>
      </c>
      <c r="G39" s="169" t="s">
        <v>337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1761821.4701091428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69" t="s">
        <v>338</v>
      </c>
      <c r="E49" s="98" t="str">
        <f t="shared" si="4"/>
        <v>Træprodukter</v>
      </c>
      <c r="G49" s="169" t="s">
        <v>337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1604903.0432424184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69" t="s">
        <v>338</v>
      </c>
      <c r="E59" s="98" t="str">
        <f t="shared" si="4"/>
        <v>Træprodukter</v>
      </c>
      <c r="G59" s="169" t="s">
        <v>337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2021-09-24T09:57:09Z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277019977569580</vt:r8>
  </property>
</Properties>
</file>