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2F414CB5-65D7-4850-81D2-67F08348A0C8}" xr6:coauthVersionLast="47" xr6:coauthVersionMax="47" xr10:uidLastSave="{00000000-0000-0000-0000-000000000000}"/>
  <bookViews>
    <workbookView xWindow="6150" yWindow="1425" windowWidth="19185" windowHeight="11985" tabRatio="945" activeTab="1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276" r:id="rId38"/>
    <pivotCache cacheId="9280" r:id="rId39"/>
    <pivotCache cacheId="9285" r:id="rId40"/>
    <pivotCache cacheId="9290" r:id="rId41"/>
    <pivotCache cacheId="9296" r:id="rId42"/>
    <pivotCache cacheId="9301" r:id="rId43"/>
    <pivotCache cacheId="9306" r:id="rId44"/>
    <pivotCache cacheId="931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9" i="41" l="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AB3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AC3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O28" i="9" a="1"/>
  <c r="O28" i="9" s="1"/>
  <c r="M5" i="9"/>
  <c r="U5" i="9" s="1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Q28" i="9" l="1" a="1"/>
  <c r="Q28" i="9" s="1"/>
  <c r="E40" i="22" s="1"/>
  <c r="U7" i="9"/>
  <c r="Q38" i="9" a="1"/>
  <c r="Q38" i="9" s="1"/>
  <c r="E85" i="22" s="1"/>
  <c r="V5" i="9"/>
  <c r="U9" i="9"/>
  <c r="Q26" i="9" a="1"/>
  <c r="Q26" i="9" s="1"/>
  <c r="J16" i="20" s="1"/>
  <c r="O38" i="9" a="1"/>
  <c r="O38" i="9" s="1"/>
  <c r="E75" i="22" s="1"/>
  <c r="C4" i="9"/>
  <c r="D3" i="9"/>
  <c r="O26" i="9" a="1"/>
  <c r="O26" i="9" s="1"/>
  <c r="O30" i="9" s="1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V7" i="9" s="1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0" i="20"/>
  <c r="H15" i="20"/>
  <c r="Q19" i="20"/>
  <c r="O6" i="9"/>
  <c r="H6" i="20"/>
  <c r="Q10" i="20"/>
  <c r="Q15" i="20"/>
  <c r="Q7" i="20"/>
  <c r="H12" i="20"/>
  <c r="H7" i="20"/>
  <c r="H11" i="20"/>
  <c r="Q11" i="20"/>
  <c r="Q12" i="20"/>
  <c r="Q16" i="20"/>
  <c r="Q6" i="20"/>
  <c r="Q8" i="20"/>
  <c r="Q17" i="20"/>
  <c r="H16" i="20"/>
  <c r="H17" i="20"/>
  <c r="H9" i="20"/>
  <c r="H13" i="20"/>
  <c r="Q9" i="20"/>
  <c r="Q14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T8" i="9" s="1"/>
  <c r="P28" i="9" a="1"/>
  <c r="P28" i="9" s="1"/>
  <c r="E5" i="22"/>
  <c r="M28" i="9" a="1"/>
  <c r="M28" i="9" s="1"/>
  <c r="J13" i="20" l="1"/>
  <c r="S14" i="20"/>
  <c r="J12" i="20"/>
  <c r="S16" i="20"/>
  <c r="S7" i="20"/>
  <c r="J7" i="20"/>
  <c r="S18" i="20"/>
  <c r="S8" i="20"/>
  <c r="S9" i="20"/>
  <c r="Q6" i="9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0" i="9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24" i="18" a="1"/>
  <c r="G124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69" i="18" l="1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U6" i="9" s="1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U8" i="9" s="1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V8" i="9" s="1"/>
  <c r="T14" i="20"/>
  <c r="K16" i="20"/>
  <c r="K7" i="20"/>
  <c r="K11" i="20"/>
  <c r="T18" i="20"/>
  <c r="T9" i="20"/>
  <c r="T15" i="20"/>
  <c r="K14" i="20"/>
  <c r="K17" i="20"/>
  <c r="K10" i="20"/>
  <c r="R6" i="9"/>
  <c r="V6" i="9" s="1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I234" i="37"/>
  <c r="H238" i="37"/>
  <c r="H322" i="37"/>
  <c r="H184" i="37"/>
  <c r="H185" i="37"/>
  <c r="H183" i="37"/>
  <c r="I366" i="37"/>
  <c r="I246" i="37"/>
  <c r="H188" i="37"/>
  <c r="H187" i="37"/>
  <c r="H186" i="37"/>
  <c r="I150" i="37"/>
  <c r="I162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I165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F45" i="20" l="1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F160" i="18" l="1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58" i="72"/>
  <c r="G127" i="72"/>
  <c r="G96" i="72"/>
  <c r="G65" i="72"/>
  <c r="G282" i="72"/>
  <c r="G251" i="72"/>
  <c r="G34" i="72"/>
  <c r="G3" i="72"/>
  <c r="H252" i="72" l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 l="1"/>
  <c r="F252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4" i="58"/>
  <c r="J4" i="37"/>
  <c r="E66" i="72"/>
  <c r="F66" i="72" s="1"/>
  <c r="I4" i="58"/>
  <c r="I4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4" i="72"/>
  <c r="F4" i="72" s="1"/>
  <c r="E97" i="72"/>
  <c r="F97" i="72" s="1"/>
  <c r="E35" i="72"/>
  <c r="F35" i="72" s="1"/>
  <c r="E159" i="72"/>
  <c r="F159" i="72" s="1"/>
  <c r="E221" i="72"/>
  <c r="F221" i="72" s="1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9" i="53"/>
  <c r="I4" i="41"/>
  <c r="D45" i="39" s="1"/>
  <c r="F53" i="66"/>
  <c r="F197" i="66"/>
  <c r="N4" i="58"/>
  <c r="E25" i="53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58"/>
  <c r="H4" i="37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53" i="72"/>
  <c r="F253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" i="41"/>
  <c r="E45" i="39" s="1"/>
  <c r="E31" i="53"/>
  <c r="F101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91" i="72"/>
  <c r="F191" i="72" s="1"/>
  <c r="O4" i="58"/>
  <c r="E37" i="53"/>
  <c r="F245" i="66"/>
  <c r="E67" i="72" l="1"/>
  <c r="F67" i="72" s="1"/>
  <c r="E160" i="72"/>
  <c r="F160" i="72" s="1"/>
  <c r="L45" i="39"/>
  <c r="L59" i="39" s="1"/>
  <c r="L60" i="39" s="1"/>
  <c r="M45" i="39"/>
  <c r="M59" i="39" s="1"/>
  <c r="M60" i="39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4" i="58"/>
  <c r="F149" i="66"/>
  <c r="E13" i="53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5" i="72"/>
  <c r="F285" i="72" s="1"/>
  <c r="E130" i="72"/>
  <c r="F13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5" i="72"/>
  <c r="F5" i="72" s="1"/>
  <c r="E36" i="72"/>
  <c r="F36" i="72" s="1"/>
  <c r="E56" i="39"/>
  <c r="E124" i="38"/>
  <c r="E59" i="39"/>
  <c r="E60" i="39" s="1"/>
  <c r="D56" i="39"/>
  <c r="D59" i="39"/>
  <c r="D60" i="39" s="1"/>
  <c r="E107" i="38"/>
  <c r="H4" i="41"/>
  <c r="K45" i="39" s="1"/>
  <c r="F5" i="66"/>
  <c r="E7" i="53"/>
  <c r="C45" i="39"/>
  <c r="L56" i="39"/>
  <c r="E161" i="72" l="1"/>
  <c r="F161" i="72" s="1"/>
  <c r="M56" i="39"/>
  <c r="E175" i="38"/>
  <c r="E158" i="38"/>
  <c r="D25" i="53" s="1"/>
  <c r="F25" i="53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D19" i="53"/>
  <c r="F19" i="53" s="1"/>
  <c r="H25" i="53" s="1"/>
  <c r="J53" i="66"/>
  <c r="I466" i="37"/>
  <c r="I474" i="37"/>
  <c r="M58" i="39"/>
  <c r="M57" i="39"/>
  <c r="E68" i="72"/>
  <c r="F68" i="72" s="1"/>
  <c r="K59" i="39"/>
  <c r="K60" i="39" s="1"/>
  <c r="K56" i="39"/>
  <c r="E141" i="38"/>
  <c r="J474" i="58"/>
  <c r="D37" i="53"/>
  <c r="F37" i="53" s="1"/>
  <c r="J245" i="66"/>
  <c r="J466" i="58"/>
  <c r="E99" i="72"/>
  <c r="F99" i="72" s="1"/>
  <c r="D58" i="39"/>
  <c r="D57" i="39"/>
  <c r="E57" i="39"/>
  <c r="E58" i="39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57" i="39"/>
  <c r="L58" i="39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54" i="72"/>
  <c r="F254" i="72" s="1"/>
  <c r="C59" i="39"/>
  <c r="C60" i="39" s="1"/>
  <c r="E90" i="38"/>
  <c r="C56" i="39"/>
  <c r="J474" i="37"/>
  <c r="D31" i="53"/>
  <c r="F31" i="53" s="1"/>
  <c r="H37" i="53" s="1"/>
  <c r="J101" i="66"/>
  <c r="J466" i="37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197" i="66" l="1"/>
  <c r="I466" i="58"/>
  <c r="I474" i="58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1" i="72"/>
  <c r="F131" i="72" s="1"/>
  <c r="C58" i="39"/>
  <c r="C57" i="39"/>
  <c r="G37" i="53"/>
  <c r="H31" i="53"/>
  <c r="G31" i="53" s="1"/>
  <c r="H474" i="37"/>
  <c r="J5" i="66"/>
  <c r="D7" i="53"/>
  <c r="F7" i="53" s="1"/>
  <c r="H466" i="37"/>
  <c r="J479" i="58"/>
  <c r="F247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" i="72"/>
  <c r="F6" i="72" s="1"/>
  <c r="E286" i="72"/>
  <c r="F286" i="72" s="1"/>
  <c r="E224" i="72"/>
  <c r="F224" i="72" s="1"/>
  <c r="I489" i="58"/>
  <c r="F198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25" i="53"/>
  <c r="H19" i="53"/>
  <c r="G19" i="53" s="1"/>
  <c r="J489" i="37"/>
  <c r="F102" i="66"/>
  <c r="J466" i="41"/>
  <c r="E37" i="72"/>
  <c r="F37" i="72" s="1"/>
  <c r="W197" i="66"/>
  <c r="S197" i="66"/>
  <c r="F55" i="66"/>
  <c r="I479" i="37"/>
  <c r="I474" i="4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S101" i="66"/>
  <c r="W101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I479" i="58"/>
  <c r="F199" i="66"/>
  <c r="I466" i="41"/>
  <c r="I489" i="37"/>
  <c r="F54" i="66"/>
  <c r="E193" i="72"/>
  <c r="F193" i="72" s="1"/>
  <c r="J489" i="58"/>
  <c r="F246" i="66"/>
  <c r="H474" i="58"/>
  <c r="D13" i="53"/>
  <c r="F13" i="53" s="1"/>
  <c r="H7" i="53" s="1"/>
  <c r="H466" i="58"/>
  <c r="J149" i="66"/>
  <c r="W53" i="66"/>
  <c r="S53" i="66"/>
  <c r="J479" i="37"/>
  <c r="F103" i="66"/>
  <c r="J474" i="41"/>
  <c r="W245" i="66"/>
  <c r="S245" i="66"/>
  <c r="K58" i="39"/>
  <c r="K57" i="39"/>
  <c r="E69" i="72" l="1"/>
  <c r="F6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J489" i="4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W5" i="66"/>
  <c r="S5" i="66"/>
  <c r="L54" i="66"/>
  <c r="P54" i="66" s="1"/>
  <c r="E307" i="38"/>
  <c r="E313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79" i="37"/>
  <c r="H474" i="41"/>
  <c r="F7" i="66"/>
  <c r="I479" i="41"/>
  <c r="I480" i="37"/>
  <c r="E360" i="38"/>
  <c r="K55" i="66" s="1"/>
  <c r="N55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W149" i="66"/>
  <c r="S149" i="66"/>
  <c r="I489" i="41"/>
  <c r="E325" i="38"/>
  <c r="M197" i="66" s="1"/>
  <c r="E319" i="38"/>
  <c r="E331" i="38"/>
  <c r="E337" i="38"/>
  <c r="J480" i="37"/>
  <c r="E366" i="38"/>
  <c r="K103" i="66" s="1"/>
  <c r="N103" i="66" s="1"/>
  <c r="J479" i="4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F150" i="66"/>
  <c r="H489" i="58"/>
  <c r="E255" i="72"/>
  <c r="F255" i="72" s="1"/>
  <c r="E343" i="38"/>
  <c r="E349" i="38"/>
  <c r="M245" i="66" s="1"/>
  <c r="E163" i="72"/>
  <c r="F163" i="72" s="1"/>
  <c r="L198" i="66"/>
  <c r="P198" i="66" s="1"/>
  <c r="J480" i="58"/>
  <c r="E385" i="38" s="1"/>
  <c r="K266" i="66" s="1"/>
  <c r="N266" i="66" s="1"/>
  <c r="E384" i="38"/>
  <c r="K247" i="66" s="1"/>
  <c r="N247" i="66" s="1"/>
  <c r="F151" i="66"/>
  <c r="H479" i="58"/>
  <c r="E378" i="38"/>
  <c r="K199" i="66" s="1"/>
  <c r="N199" i="66" s="1"/>
  <c r="I480" i="58"/>
  <c r="E379" i="38" s="1"/>
  <c r="K218" i="66" s="1"/>
  <c r="N218" i="66" s="1"/>
  <c r="L246" i="66"/>
  <c r="P246" i="66" s="1"/>
  <c r="E100" i="72"/>
  <c r="F100" i="72" s="1"/>
  <c r="H489" i="37"/>
  <c r="F6" i="66"/>
  <c r="H466" i="41"/>
  <c r="L102" i="66"/>
  <c r="P102" i="66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7" i="53"/>
  <c r="H13" i="53"/>
  <c r="G13" i="53" s="1"/>
  <c r="N54" i="66" l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02" i="66"/>
  <c r="H489" i="4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372" i="38"/>
  <c r="K151" i="66" s="1"/>
  <c r="N151" i="66" s="1"/>
  <c r="H480" i="58"/>
  <c r="E373" i="38" s="1"/>
  <c r="K170" i="66" s="1"/>
  <c r="N170" i="66" s="1"/>
  <c r="J486" i="58"/>
  <c r="L245" i="66"/>
  <c r="E367" i="38"/>
  <c r="K122" i="66" s="1"/>
  <c r="N122" i="66" s="1"/>
  <c r="J480" i="41"/>
  <c r="E295" i="38"/>
  <c r="E301" i="38"/>
  <c r="M149" i="66" s="1"/>
  <c r="E361" i="38"/>
  <c r="K74" i="66" s="1"/>
  <c r="N74" i="66" s="1"/>
  <c r="I480" i="41"/>
  <c r="E7" i="72"/>
  <c r="F7" i="72" s="1"/>
  <c r="L6" i="66"/>
  <c r="P6" i="66" s="1"/>
  <c r="V6" i="66" s="1"/>
  <c r="X6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55" i="66"/>
  <c r="Y199" i="66"/>
  <c r="Z55" i="66"/>
  <c r="Z199" i="66"/>
  <c r="E283" i="38"/>
  <c r="E289" i="38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L150" i="66"/>
  <c r="P150" i="66" s="1"/>
  <c r="V150" i="66" s="1"/>
  <c r="X150" i="66" s="1"/>
  <c r="M101" i="66"/>
  <c r="G18" i="39" s="1"/>
  <c r="D20" i="8"/>
  <c r="E225" i="72"/>
  <c r="F225" i="72" s="1"/>
  <c r="N246" i="66"/>
  <c r="N198" i="66"/>
  <c r="O198" i="66" s="1"/>
  <c r="E38" i="72"/>
  <c r="F38" i="72" s="1"/>
  <c r="J486" i="37"/>
  <c r="L101" i="66"/>
  <c r="C20" i="8"/>
  <c r="M53" i="66"/>
  <c r="F18" i="39" s="1"/>
  <c r="L53" i="66"/>
  <c r="I486" i="37"/>
  <c r="E287" i="72"/>
  <c r="F287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54" i="38"/>
  <c r="K7" i="66" s="1"/>
  <c r="N7" i="66" s="1"/>
  <c r="H480" i="37"/>
  <c r="H479" i="41"/>
  <c r="Z247" i="66"/>
  <c r="Z103" i="66"/>
  <c r="Y247" i="66"/>
  <c r="Y103" i="66"/>
  <c r="L197" i="66"/>
  <c r="I486" i="58"/>
  <c r="E194" i="72"/>
  <c r="F194" i="72" s="1"/>
  <c r="N150" i="66" l="1"/>
  <c r="O246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J486" i="4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O102" i="66"/>
  <c r="Q102" i="66" s="1"/>
  <c r="Z54" i="66"/>
  <c r="O54" i="66"/>
  <c r="Z102" i="66"/>
  <c r="Y198" i="66"/>
  <c r="Z198" i="66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64" i="72"/>
  <c r="F164" i="72" s="1"/>
  <c r="Z7" i="66"/>
  <c r="Y151" i="66"/>
  <c r="Y7" i="66"/>
  <c r="Z151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Q198" i="66"/>
  <c r="U198" i="66"/>
  <c r="V198" i="66"/>
  <c r="X198" i="66" s="1"/>
  <c r="Z246" i="66"/>
  <c r="Y122" i="66"/>
  <c r="Z122" i="66"/>
  <c r="Z266" i="66"/>
  <c r="Y266" i="66"/>
  <c r="E355" i="38"/>
  <c r="K26" i="66" s="1"/>
  <c r="N26" i="66" s="1"/>
  <c r="H480" i="41"/>
  <c r="V246" i="66"/>
  <c r="X246" i="66" s="1"/>
  <c r="Q246" i="66"/>
  <c r="U246" i="66"/>
  <c r="Y102" i="66"/>
  <c r="N245" i="66"/>
  <c r="P245" i="66"/>
  <c r="P53" i="66"/>
  <c r="N53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5" i="66"/>
  <c r="H486" i="37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197" i="66"/>
  <c r="N197" i="66"/>
  <c r="I486" i="41"/>
  <c r="M5" i="66"/>
  <c r="B20" i="8"/>
  <c r="N6" i="66"/>
  <c r="O150" i="66" s="1"/>
  <c r="E71" i="72"/>
  <c r="F71" i="72" s="1"/>
  <c r="Z218" i="66"/>
  <c r="Y74" i="66"/>
  <c r="Y218" i="66"/>
  <c r="Z74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V54" i="66"/>
  <c r="X54" i="66" s="1"/>
  <c r="Q54" i="66"/>
  <c r="U54" i="66"/>
  <c r="N101" i="66"/>
  <c r="P101" i="66"/>
  <c r="Y54" i="66"/>
  <c r="Y246" i="66"/>
  <c r="H486" i="58"/>
  <c r="L149" i="66"/>
  <c r="O197" i="66" l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102" i="66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V102" i="66"/>
  <c r="X102" i="66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5" i="72"/>
  <c r="F195" i="72" s="1"/>
  <c r="E135" i="72"/>
  <c r="F135" i="72" s="1"/>
  <c r="H486" i="41"/>
  <c r="Y101" i="66"/>
  <c r="Z245" i="66"/>
  <c r="O101" i="66"/>
  <c r="Z101" i="66"/>
  <c r="Y245" i="66"/>
  <c r="Y150" i="66"/>
  <c r="Z6" i="66"/>
  <c r="Y6" i="66"/>
  <c r="Z150" i="66"/>
  <c r="O6" i="66"/>
  <c r="E102" i="72"/>
  <c r="F102" i="72" s="1"/>
  <c r="R5" i="66"/>
  <c r="T5" i="66" s="1"/>
  <c r="P5" i="66"/>
  <c r="V5" i="66" s="1"/>
  <c r="X5" i="66" s="1"/>
  <c r="N5" i="66"/>
  <c r="E257" i="72"/>
  <c r="F257" i="72" s="1"/>
  <c r="Z26" i="66"/>
  <c r="Y170" i="66"/>
  <c r="Y26" i="66"/>
  <c r="Z170" i="66"/>
  <c r="Q150" i="66"/>
  <c r="U150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P149" i="66"/>
  <c r="V149" i="66" s="1"/>
  <c r="X149" i="66" s="1"/>
  <c r="R149" i="66"/>
  <c r="T149" i="66" s="1"/>
  <c r="N149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Z53" i="66"/>
  <c r="O53" i="66"/>
  <c r="Y197" i="66"/>
  <c r="Y53" i="66"/>
  <c r="Z197" i="66"/>
  <c r="U197" i="66"/>
  <c r="Q197" i="66"/>
  <c r="R197" i="66" s="1"/>
  <c r="T197" i="66" s="1"/>
  <c r="V197" i="66"/>
  <c r="X197" i="66" s="1"/>
  <c r="E8" i="72"/>
  <c r="F8" i="72" s="1"/>
  <c r="O245" i="66"/>
  <c r="E165" i="72" l="1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O149" i="66"/>
  <c r="Q149" i="66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96" i="72"/>
  <c r="F19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Y5" i="66"/>
  <c r="Y149" i="66"/>
  <c r="Z5" i="66"/>
  <c r="O5" i="66"/>
  <c r="Z149" i="66"/>
  <c r="V245" i="66"/>
  <c r="X245" i="66" s="1"/>
  <c r="U245" i="66"/>
  <c r="Q245" i="66"/>
  <c r="R245" i="66" s="1"/>
  <c r="T245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9" i="72"/>
  <c r="F289" i="72" s="1"/>
  <c r="V53" i="66"/>
  <c r="X53" i="66" s="1"/>
  <c r="U53" i="66"/>
  <c r="Q53" i="66"/>
  <c r="R53" i="66" s="1"/>
  <c r="T53" i="66" s="1"/>
  <c r="E227" i="72"/>
  <c r="F227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V101" i="66"/>
  <c r="X101" i="66" s="1"/>
  <c r="Q101" i="66"/>
  <c r="R101" i="66" s="1"/>
  <c r="T101" i="66" s="1"/>
  <c r="U101" i="66"/>
  <c r="Q6" i="66"/>
  <c r="U6" i="66"/>
  <c r="E166" i="72" l="1"/>
  <c r="F166" i="72" s="1"/>
  <c r="U149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9" i="72"/>
  <c r="F9" i="72" s="1"/>
  <c r="E137" i="72"/>
  <c r="F13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3" i="72"/>
  <c r="F7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U5" i="66"/>
  <c r="Q5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67" i="72"/>
  <c r="F167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4" i="72"/>
  <c r="F104" i="72" s="1"/>
  <c r="E259" i="72"/>
  <c r="F25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3" i="72"/>
  <c r="F43" i="72" s="1"/>
  <c r="E229" i="72"/>
  <c r="F22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8" i="72"/>
  <c r="F138" i="72" s="1"/>
  <c r="E291" i="72"/>
  <c r="F291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60" i="72"/>
  <c r="F26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99" i="72"/>
  <c r="F19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68" i="72"/>
  <c r="F168" i="72" s="1"/>
  <c r="E105" i="72"/>
  <c r="F10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44" i="72" l="1"/>
  <c r="F44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6" i="72"/>
  <c r="F76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2" i="72"/>
  <c r="F1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0" i="72"/>
  <c r="F230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69" i="72"/>
  <c r="F169" i="72" s="1"/>
  <c r="E106" i="72"/>
  <c r="F10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40" i="72"/>
  <c r="F140" i="72" s="1"/>
  <c r="E45" i="72"/>
  <c r="F45" i="72" s="1"/>
  <c r="E261" i="72"/>
  <c r="F261" i="72" s="1"/>
  <c r="E293" i="72"/>
  <c r="F29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1" i="72"/>
  <c r="F20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1" i="72"/>
  <c r="F231" i="72" s="1"/>
  <c r="E294" i="72" l="1"/>
  <c r="F294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41" i="72"/>
  <c r="F141" i="72" s="1"/>
  <c r="E78" i="72"/>
  <c r="F78" i="72" s="1"/>
  <c r="E46" i="72"/>
  <c r="F46" i="72" s="1"/>
  <c r="E170" i="72"/>
  <c r="F17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4" i="72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95" i="72"/>
  <c r="F29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08" i="72"/>
  <c r="F10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2" i="72"/>
  <c r="F14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5" i="72"/>
  <c r="F15" i="72" s="1"/>
  <c r="E233" i="72"/>
  <c r="F23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3" i="72"/>
  <c r="F203" i="72" s="1"/>
  <c r="E79" i="72"/>
  <c r="F79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4" i="72"/>
  <c r="F26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8" i="72"/>
  <c r="F4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/>
  <c r="F172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43" i="72"/>
  <c r="F143" i="72" s="1"/>
  <c r="E110" i="72"/>
  <c r="F11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97" i="72"/>
  <c r="F29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65" i="72"/>
  <c r="F265" i="72" s="1"/>
  <c r="G26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" i="72"/>
  <c r="F17" i="72" s="1"/>
  <c r="E205" i="72"/>
  <c r="F20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H267" i="72" l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2" i="72"/>
  <c r="F82" i="72" s="1"/>
  <c r="E50" i="72"/>
  <c r="F50" i="72" s="1"/>
  <c r="E236" i="72"/>
  <c r="F236" i="72" s="1"/>
  <c r="E144" i="72"/>
  <c r="F144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8" i="72"/>
  <c r="F298" i="72" s="1"/>
  <c r="E174" i="72"/>
  <c r="F174" i="72" s="1"/>
  <c r="E111" i="72"/>
  <c r="F111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6" i="72"/>
  <c r="F20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83" i="72"/>
  <c r="F83" i="72" s="1"/>
  <c r="E51" i="72"/>
  <c r="F5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9" i="72"/>
  <c r="F299" i="72" s="1"/>
  <c r="E175" i="72"/>
  <c r="F175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3" i="72"/>
  <c r="F11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" i="72"/>
  <c r="F20" i="72" s="1"/>
  <c r="E269" i="72"/>
  <c r="F269" i="72" s="1"/>
  <c r="E207" i="72"/>
  <c r="F20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47" i="72"/>
  <c r="F147" i="72" s="1"/>
  <c r="G148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9" i="72"/>
  <c r="F23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6" i="72"/>
  <c r="F176" i="72" s="1"/>
  <c r="E84" i="72"/>
  <c r="F84" i="72" s="1"/>
  <c r="H149" i="72" l="1"/>
  <c r="I150" i="72" s="1"/>
  <c r="J151" i="72" s="1"/>
  <c r="K152" i="72" s="1"/>
  <c r="L153" i="72" s="1"/>
  <c r="M154" i="72" s="1"/>
  <c r="N155" i="72" s="1"/>
  <c r="O156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1" i="72"/>
  <c r="F21" i="72" s="1"/>
  <c r="E114" i="72"/>
  <c r="F114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/>
  <c r="F208" i="72" s="1"/>
  <c r="E301" i="72"/>
  <c r="F301" i="72" s="1"/>
  <c r="E53" i="72"/>
  <c r="F53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49" i="72"/>
  <c r="F149" i="72" s="1"/>
  <c r="G150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85" i="72"/>
  <c r="F85" i="72" s="1"/>
  <c r="E271" i="72"/>
  <c r="F271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9" i="72" l="1"/>
  <c r="F209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H151" i="72"/>
  <c r="I152" i="72" s="1"/>
  <c r="J153" i="72" s="1"/>
  <c r="K154" i="72" s="1"/>
  <c r="L155" i="72" s="1"/>
  <c r="M156" i="72" s="1"/>
  <c r="E150" i="72"/>
  <c r="F150" i="72" s="1"/>
  <c r="G151" i="72" s="1"/>
  <c r="H152" i="72" s="1"/>
  <c r="I153" i="72" s="1"/>
  <c r="J154" i="72" s="1"/>
  <c r="K155" i="72" s="1"/>
  <c r="L156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54" i="72"/>
  <c r="F54" i="72" s="1"/>
  <c r="E302" i="72"/>
  <c r="F302" i="72" s="1"/>
  <c r="E22" i="72"/>
  <c r="F22" i="72" s="1"/>
  <c r="E115" i="72"/>
  <c r="F11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86" i="72"/>
  <c r="H87" i="72" s="1"/>
  <c r="I88" i="72" s="1"/>
  <c r="J89" i="72" s="1"/>
  <c r="K90" i="72" s="1"/>
  <c r="L91" i="72" s="1"/>
  <c r="M92" i="72" s="1"/>
  <c r="N93" i="72" s="1"/>
  <c r="O94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51" i="72"/>
  <c r="F151" i="72" s="1"/>
  <c r="E272" i="72"/>
  <c r="F272" i="72" s="1"/>
  <c r="E179" i="72"/>
  <c r="F17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10" i="72"/>
  <c r="F210" i="72" s="1"/>
  <c r="G55" i="72"/>
  <c r="H56" i="72" s="1"/>
  <c r="I57" i="72" s="1"/>
  <c r="J58" i="72" s="1"/>
  <c r="K59" i="72" s="1"/>
  <c r="L60" i="72" s="1"/>
  <c r="M61" i="72" s="1"/>
  <c r="N62" i="72" s="1"/>
  <c r="O63" i="72" s="1"/>
  <c r="E87" i="72" l="1"/>
  <c r="F87" i="72" s="1"/>
  <c r="G88" i="72" s="1"/>
  <c r="H89" i="72" s="1"/>
  <c r="I90" i="72" s="1"/>
  <c r="J91" i="72" s="1"/>
  <c r="K92" i="72" s="1"/>
  <c r="L93" i="72" s="1"/>
  <c r="M94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180" i="72"/>
  <c r="H181" i="72" s="1"/>
  <c r="I182" i="72" s="1"/>
  <c r="J183" i="72" s="1"/>
  <c r="K184" i="72" s="1"/>
  <c r="L185" i="72" s="1"/>
  <c r="M186" i="72" s="1"/>
  <c r="N187" i="72" s="1"/>
  <c r="E243" i="72"/>
  <c r="F243" i="72" s="1"/>
  <c r="G152" i="72"/>
  <c r="H153" i="72" s="1"/>
  <c r="I154" i="72" s="1"/>
  <c r="J155" i="72" s="1"/>
  <c r="K156" i="72" s="1"/>
  <c r="G211" i="72"/>
  <c r="H212" i="72" s="1"/>
  <c r="I213" i="72" s="1"/>
  <c r="J214" i="72" s="1"/>
  <c r="K215" i="72" s="1"/>
  <c r="L216" i="72" s="1"/>
  <c r="M217" i="72" s="1"/>
  <c r="N218" i="72" s="1"/>
  <c r="E23" i="72"/>
  <c r="F23" i="72" s="1"/>
  <c r="G273" i="72"/>
  <c r="H274" i="72" s="1"/>
  <c r="I275" i="72" s="1"/>
  <c r="J276" i="72" s="1"/>
  <c r="K277" i="72" s="1"/>
  <c r="L278" i="72" s="1"/>
  <c r="M279" i="72" s="1"/>
  <c r="N280" i="72" s="1"/>
  <c r="E55" i="72"/>
  <c r="F55" i="72" s="1"/>
  <c r="E116" i="72"/>
  <c r="F116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88" i="72"/>
  <c r="F88" i="72" s="1"/>
  <c r="G89" i="72" s="1"/>
  <c r="H90" i="72" s="1"/>
  <c r="I91" i="72" s="1"/>
  <c r="J92" i="72" s="1"/>
  <c r="K93" i="72" s="1"/>
  <c r="L94" i="72" s="1"/>
  <c r="G56" i="72"/>
  <c r="H57" i="72" s="1"/>
  <c r="I58" i="72" s="1"/>
  <c r="J59" i="72" s="1"/>
  <c r="K60" i="72" s="1"/>
  <c r="L61" i="72" s="1"/>
  <c r="M62" i="72" s="1"/>
  <c r="N63" i="72" s="1"/>
  <c r="E152" i="72"/>
  <c r="F15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4" i="72"/>
  <c r="H25" i="72" s="1"/>
  <c r="I26" i="72" s="1"/>
  <c r="J27" i="72" s="1"/>
  <c r="K28" i="72" s="1"/>
  <c r="L29" i="72" s="1"/>
  <c r="M30" i="72" s="1"/>
  <c r="N31" i="72" s="1"/>
  <c r="O32" i="72" s="1"/>
  <c r="E304" i="72"/>
  <c r="F304" i="72" s="1"/>
  <c r="G244" i="72"/>
  <c r="H245" i="72" s="1"/>
  <c r="I246" i="72" s="1"/>
  <c r="J247" i="72" s="1"/>
  <c r="K248" i="72" s="1"/>
  <c r="L249" i="72" s="1"/>
  <c r="E273" i="72"/>
  <c r="F273" i="72" s="1"/>
  <c r="E180" i="72"/>
  <c r="F180" i="72" s="1"/>
  <c r="E244" i="72" l="1"/>
  <c r="F244" i="72" s="1"/>
  <c r="G245" i="72" s="1"/>
  <c r="H246" i="72" s="1"/>
  <c r="I247" i="72" s="1"/>
  <c r="J248" i="72" s="1"/>
  <c r="K249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305" i="72"/>
  <c r="H306" i="72" s="1"/>
  <c r="I307" i="72" s="1"/>
  <c r="J308" i="72" s="1"/>
  <c r="K309" i="72" s="1"/>
  <c r="L310" i="72" s="1"/>
  <c r="M311" i="72" s="1"/>
  <c r="G181" i="72"/>
  <c r="H182" i="72" s="1"/>
  <c r="I183" i="72" s="1"/>
  <c r="J184" i="72" s="1"/>
  <c r="K185" i="72" s="1"/>
  <c r="L186" i="72" s="1"/>
  <c r="M187" i="72" s="1"/>
  <c r="G153" i="72"/>
  <c r="H154" i="72" s="1"/>
  <c r="I155" i="72" s="1"/>
  <c r="J156" i="72" s="1"/>
  <c r="G274" i="72"/>
  <c r="H275" i="72" s="1"/>
  <c r="I276" i="72" s="1"/>
  <c r="J277" i="72" s="1"/>
  <c r="K278" i="72" s="1"/>
  <c r="L279" i="72" s="1"/>
  <c r="M280" i="72" s="1"/>
  <c r="E212" i="72"/>
  <c r="F212" i="72" s="1"/>
  <c r="E89" i="72"/>
  <c r="F89" i="72" s="1"/>
  <c r="E56" i="72"/>
  <c r="F56" i="72" s="1"/>
  <c r="E117" i="72"/>
  <c r="F117" i="72" s="1"/>
  <c r="E25" i="72" l="1"/>
  <c r="F25" i="72" s="1"/>
  <c r="G26" i="72" s="1"/>
  <c r="H27" i="72" s="1"/>
  <c r="I28" i="72" s="1"/>
  <c r="J29" i="72" s="1"/>
  <c r="K30" i="72" s="1"/>
  <c r="L31" i="72" s="1"/>
  <c r="M32" i="72" s="1"/>
  <c r="E274" i="72"/>
  <c r="F274" i="72" s="1"/>
  <c r="G275" i="72" s="1"/>
  <c r="H276" i="72" s="1"/>
  <c r="I277" i="72" s="1"/>
  <c r="J278" i="72" s="1"/>
  <c r="K279" i="72" s="1"/>
  <c r="L280" i="72" s="1"/>
  <c r="G118" i="72"/>
  <c r="H119" i="72" s="1"/>
  <c r="I120" i="72" s="1"/>
  <c r="J121" i="72" s="1"/>
  <c r="K122" i="72" s="1"/>
  <c r="L123" i="72" s="1"/>
  <c r="M124" i="72" s="1"/>
  <c r="N125" i="72" s="1"/>
  <c r="E153" i="72"/>
  <c r="F153" i="72" s="1"/>
  <c r="G57" i="72"/>
  <c r="H58" i="72" s="1"/>
  <c r="I59" i="72" s="1"/>
  <c r="J60" i="72" s="1"/>
  <c r="K61" i="72" s="1"/>
  <c r="L62" i="72" s="1"/>
  <c r="M63" i="72" s="1"/>
  <c r="G90" i="72"/>
  <c r="H91" i="72" s="1"/>
  <c r="I92" i="72" s="1"/>
  <c r="J93" i="72" s="1"/>
  <c r="K94" i="72" s="1"/>
  <c r="G213" i="72"/>
  <c r="H214" i="72" s="1"/>
  <c r="I215" i="72" s="1"/>
  <c r="J216" i="72" s="1"/>
  <c r="K217" i="72" s="1"/>
  <c r="L218" i="72" s="1"/>
  <c r="E181" i="72"/>
  <c r="F181" i="72" s="1"/>
  <c r="E245" i="72"/>
  <c r="F245" i="72" s="1"/>
  <c r="E305" i="72"/>
  <c r="F305" i="72" s="1"/>
  <c r="E26" i="72" l="1"/>
  <c r="F26" i="72" s="1"/>
  <c r="G27" i="72" s="1"/>
  <c r="H28" i="72" s="1"/>
  <c r="I29" i="72" s="1"/>
  <c r="J30" i="72" s="1"/>
  <c r="K31" i="72" s="1"/>
  <c r="L32" i="72" s="1"/>
  <c r="E213" i="72"/>
  <c r="F213" i="72" s="1"/>
  <c r="G214" i="72" s="1"/>
  <c r="H215" i="72" s="1"/>
  <c r="I216" i="72" s="1"/>
  <c r="J217" i="72" s="1"/>
  <c r="K218" i="72" s="1"/>
  <c r="E90" i="72"/>
  <c r="F90" i="72" s="1"/>
  <c r="G91" i="72" s="1"/>
  <c r="H92" i="72" s="1"/>
  <c r="I93" i="72" s="1"/>
  <c r="J94" i="72" s="1"/>
  <c r="E57" i="72"/>
  <c r="F57" i="72" s="1"/>
  <c r="G306" i="72"/>
  <c r="H307" i="72" s="1"/>
  <c r="I308" i="72" s="1"/>
  <c r="J309" i="72" s="1"/>
  <c r="K310" i="72" s="1"/>
  <c r="L311" i="72" s="1"/>
  <c r="G246" i="72"/>
  <c r="H247" i="72" s="1"/>
  <c r="I248" i="72" s="1"/>
  <c r="J249" i="72" s="1"/>
  <c r="E275" i="72"/>
  <c r="F275" i="72" s="1"/>
  <c r="G182" i="72"/>
  <c r="H183" i="72" s="1"/>
  <c r="I184" i="72" s="1"/>
  <c r="J185" i="72" s="1"/>
  <c r="K186" i="72" s="1"/>
  <c r="L187" i="72" s="1"/>
  <c r="G154" i="72"/>
  <c r="H155" i="72" s="1"/>
  <c r="I156" i="72" s="1"/>
  <c r="E118" i="72"/>
  <c r="F118" i="72" s="1"/>
  <c r="E27" i="72" l="1"/>
  <c r="F27" i="72" s="1"/>
  <c r="E246" i="72"/>
  <c r="F246" i="72" s="1"/>
  <c r="G247" i="72" s="1"/>
  <c r="H248" i="72" s="1"/>
  <c r="I249" i="72" s="1"/>
  <c r="E182" i="72"/>
  <c r="F182" i="72" s="1"/>
  <c r="G183" i="72" s="1"/>
  <c r="H184" i="72" s="1"/>
  <c r="I185" i="72" s="1"/>
  <c r="J186" i="72" s="1"/>
  <c r="K187" i="72" s="1"/>
  <c r="E214" i="72"/>
  <c r="F214" i="72" s="1"/>
  <c r="E306" i="72"/>
  <c r="F306" i="72" s="1"/>
  <c r="G58" i="72"/>
  <c r="H59" i="72" s="1"/>
  <c r="I60" i="72" s="1"/>
  <c r="J61" i="72" s="1"/>
  <c r="K62" i="72" s="1"/>
  <c r="L63" i="72" s="1"/>
  <c r="G119" i="72"/>
  <c r="H120" i="72" s="1"/>
  <c r="I121" i="72" s="1"/>
  <c r="J122" i="72" s="1"/>
  <c r="K123" i="72" s="1"/>
  <c r="L124" i="72" s="1"/>
  <c r="M125" i="72" s="1"/>
  <c r="E91" i="72"/>
  <c r="F91" i="72" s="1"/>
  <c r="G28" i="72"/>
  <c r="H29" i="72" s="1"/>
  <c r="I30" i="72" s="1"/>
  <c r="J31" i="72" s="1"/>
  <c r="K32" i="72" s="1"/>
  <c r="E154" i="72"/>
  <c r="F154" i="72" s="1"/>
  <c r="G276" i="72"/>
  <c r="H277" i="72" s="1"/>
  <c r="I278" i="72" s="1"/>
  <c r="J279" i="72" s="1"/>
  <c r="K280" i="72" s="1"/>
  <c r="E28" i="72" l="1"/>
  <c r="F28" i="72" s="1"/>
  <c r="G29" i="72" s="1"/>
  <c r="H30" i="72" s="1"/>
  <c r="I31" i="72" s="1"/>
  <c r="J32" i="72" s="1"/>
  <c r="E276" i="72"/>
  <c r="F276" i="72" s="1"/>
  <c r="E183" i="72"/>
  <c r="F183" i="72" s="1"/>
  <c r="G92" i="72"/>
  <c r="H93" i="72" s="1"/>
  <c r="I94" i="72" s="1"/>
  <c r="E119" i="72"/>
  <c r="F119" i="72" s="1"/>
  <c r="E247" i="72"/>
  <c r="F247" i="72" s="1"/>
  <c r="G307" i="72"/>
  <c r="H308" i="72" s="1"/>
  <c r="I309" i="72" s="1"/>
  <c r="J310" i="72" s="1"/>
  <c r="K311" i="72" s="1"/>
  <c r="G155" i="72"/>
  <c r="H156" i="72" s="1"/>
  <c r="G215" i="72"/>
  <c r="H216" i="72" s="1"/>
  <c r="I217" i="72" s="1"/>
  <c r="J218" i="72" s="1"/>
  <c r="E58" i="72"/>
  <c r="F58" i="72" s="1"/>
  <c r="E215" i="72" l="1"/>
  <c r="F215" i="72" s="1"/>
  <c r="G216" i="72" s="1"/>
  <c r="H217" i="72" s="1"/>
  <c r="I218" i="72" s="1"/>
  <c r="E307" i="72"/>
  <c r="F307" i="72" s="1"/>
  <c r="G308" i="72" s="1"/>
  <c r="H309" i="72" s="1"/>
  <c r="I310" i="72" s="1"/>
  <c r="J311" i="72" s="1"/>
  <c r="G248" i="72"/>
  <c r="H249" i="72" s="1"/>
  <c r="E29" i="72"/>
  <c r="F29" i="72" s="1"/>
  <c r="G120" i="72"/>
  <c r="H121" i="72" s="1"/>
  <c r="I122" i="72" s="1"/>
  <c r="J123" i="72" s="1"/>
  <c r="K124" i="72" s="1"/>
  <c r="L125" i="72" s="1"/>
  <c r="G184" i="72"/>
  <c r="H185" i="72" s="1"/>
  <c r="I186" i="72" s="1"/>
  <c r="J187" i="72" s="1"/>
  <c r="G59" i="72"/>
  <c r="H60" i="72" s="1"/>
  <c r="I61" i="72" s="1"/>
  <c r="J62" i="72" s="1"/>
  <c r="K63" i="72" s="1"/>
  <c r="E155" i="72"/>
  <c r="F155" i="72" s="1"/>
  <c r="G156" i="72" s="1"/>
  <c r="E156" i="72" s="1"/>
  <c r="F156" i="72" s="1"/>
  <c r="E92" i="72"/>
  <c r="F92" i="72" s="1"/>
  <c r="G277" i="72"/>
  <c r="H278" i="72" s="1"/>
  <c r="I279" i="72" s="1"/>
  <c r="J280" i="72" s="1"/>
  <c r="E277" i="72" l="1"/>
  <c r="F277" i="72" s="1"/>
  <c r="G278" i="72" s="1"/>
  <c r="H279" i="72" s="1"/>
  <c r="I280" i="72" s="1"/>
  <c r="E184" i="72"/>
  <c r="F184" i="72" s="1"/>
  <c r="G185" i="72" s="1"/>
  <c r="H186" i="72" s="1"/>
  <c r="I187" i="72" s="1"/>
  <c r="E120" i="72"/>
  <c r="F120" i="72" s="1"/>
  <c r="E308" i="72"/>
  <c r="F308" i="72" s="1"/>
  <c r="G93" i="72"/>
  <c r="H94" i="72" s="1"/>
  <c r="E59" i="72"/>
  <c r="F59" i="72" s="1"/>
  <c r="E216" i="72"/>
  <c r="F216" i="72" s="1"/>
  <c r="G30" i="72"/>
  <c r="H31" i="72" s="1"/>
  <c r="I32" i="72" s="1"/>
  <c r="E248" i="72"/>
  <c r="F248" i="72" s="1"/>
  <c r="E30" i="72" l="1"/>
  <c r="F30" i="72" s="1"/>
  <c r="G31" i="72" s="1"/>
  <c r="H32" i="72" s="1"/>
  <c r="G217" i="72"/>
  <c r="H218" i="72" s="1"/>
  <c r="G309" i="72"/>
  <c r="H310" i="72" s="1"/>
  <c r="I311" i="72" s="1"/>
  <c r="G121" i="72"/>
  <c r="H122" i="72" s="1"/>
  <c r="I123" i="72" s="1"/>
  <c r="J124" i="72" s="1"/>
  <c r="K125" i="72" s="1"/>
  <c r="E278" i="72"/>
  <c r="F278" i="72" s="1"/>
  <c r="G249" i="72"/>
  <c r="E249" i="72" s="1"/>
  <c r="F249" i="72" s="1"/>
  <c r="G60" i="72"/>
  <c r="H61" i="72" s="1"/>
  <c r="I62" i="72" s="1"/>
  <c r="J63" i="72" s="1"/>
  <c r="E185" i="72"/>
  <c r="F185" i="72" s="1"/>
  <c r="E93" i="72"/>
  <c r="F93" i="72" s="1"/>
  <c r="E60" i="72" l="1"/>
  <c r="F60" i="72" s="1"/>
  <c r="G61" i="72" s="1"/>
  <c r="H62" i="72" s="1"/>
  <c r="I63" i="72" s="1"/>
  <c r="E31" i="72"/>
  <c r="F31" i="72" s="1"/>
  <c r="E309" i="72"/>
  <c r="F309" i="72" s="1"/>
  <c r="G94" i="72"/>
  <c r="E94" i="72" s="1"/>
  <c r="F94" i="72" s="1"/>
  <c r="G279" i="72"/>
  <c r="H280" i="72" s="1"/>
  <c r="G186" i="72"/>
  <c r="H187" i="72" s="1"/>
  <c r="E217" i="72"/>
  <c r="F217" i="72" s="1"/>
  <c r="E121" i="72"/>
  <c r="F121" i="72" s="1"/>
  <c r="E186" i="72" l="1"/>
  <c r="F186" i="72" s="1"/>
  <c r="G187" i="72" s="1"/>
  <c r="E187" i="72" s="1"/>
  <c r="F187" i="72" s="1"/>
  <c r="E61" i="72"/>
  <c r="F61" i="72" s="1"/>
  <c r="G62" i="72" s="1"/>
  <c r="H63" i="72" s="1"/>
  <c r="AL94" i="72"/>
  <c r="G122" i="72"/>
  <c r="H123" i="72" s="1"/>
  <c r="I124" i="72" s="1"/>
  <c r="J125" i="72" s="1"/>
  <c r="G218" i="72"/>
  <c r="E218" i="72" s="1"/>
  <c r="F218" i="72" s="1"/>
  <c r="E279" i="72"/>
  <c r="F279" i="72" s="1"/>
  <c r="G280" i="72" s="1"/>
  <c r="E280" i="72" s="1"/>
  <c r="F280" i="72" s="1"/>
  <c r="G310" i="72"/>
  <c r="H311" i="72" s="1"/>
  <c r="G32" i="72"/>
  <c r="E32" i="72" s="1"/>
  <c r="F32" i="72" s="1"/>
  <c r="E310" i="72" l="1"/>
  <c r="F310" i="72" s="1"/>
  <c r="G311" i="72" s="1"/>
  <c r="E311" i="72" s="1"/>
  <c r="F311" i="72" s="1"/>
  <c r="E62" i="72"/>
  <c r="F62" i="72" s="1"/>
  <c r="AL32" i="72"/>
  <c r="E122" i="72"/>
  <c r="F122" i="72" s="1"/>
  <c r="G123" i="72" l="1"/>
  <c r="H124" i="72" s="1"/>
  <c r="I125" i="72" s="1"/>
  <c r="G63" i="72"/>
  <c r="E63" i="72" s="1"/>
  <c r="F63" i="72" s="1"/>
  <c r="E123" i="72" l="1"/>
  <c r="F123" i="72" s="1"/>
  <c r="AL63" i="72"/>
  <c r="G124" i="72" l="1"/>
  <c r="H125" i="72" s="1"/>
  <c r="E124" i="72" l="1"/>
  <c r="F124" i="72" s="1"/>
  <c r="G125" i="72" l="1"/>
  <c r="E125" i="72" l="1"/>
  <c r="F125" i="72" s="1"/>
  <c r="F40" i="26" s="1" a="1"/>
  <c r="F40" i="26" s="1"/>
  <c r="G224" i="35" s="1"/>
  <c r="F23" i="26" l="1" a="1"/>
  <c r="F23" i="26" s="1"/>
  <c r="G207" i="35" s="1"/>
  <c r="G42" i="26" a="1"/>
  <c r="G42" i="26" s="1"/>
  <c r="H226" i="35" s="1"/>
  <c r="H28" i="26" a="1"/>
  <c r="H28" i="26" s="1"/>
  <c r="I212" i="35" s="1"/>
  <c r="F37" i="26" a="1"/>
  <c r="F37" i="26" s="1"/>
  <c r="G221" i="35" s="1"/>
  <c r="H74" i="58" s="1"/>
  <c r="H74" i="41" s="1"/>
  <c r="H33" i="26" a="1"/>
  <c r="H33" i="26" s="1"/>
  <c r="I217" i="35" s="1"/>
  <c r="H23" i="26" a="1"/>
  <c r="H23" i="26" s="1"/>
  <c r="I207" i="35" s="1"/>
  <c r="F42" i="26" a="1"/>
  <c r="F42" i="26" s="1"/>
  <c r="G226" i="35" s="1"/>
  <c r="D33" i="26" a="1"/>
  <c r="D33" i="26" s="1"/>
  <c r="H196" i="35" s="1"/>
  <c r="I55" i="37" s="1"/>
  <c r="F31" i="26" a="1"/>
  <c r="F31" i="26" s="1"/>
  <c r="G215" i="35" s="1"/>
  <c r="F27" i="26" a="1"/>
  <c r="F27" i="26" s="1"/>
  <c r="F38" i="26" a="1"/>
  <c r="F38" i="26" s="1"/>
  <c r="G222" i="35" s="1"/>
  <c r="E26" i="26" a="1"/>
  <c r="E26" i="26" s="1"/>
  <c r="I189" i="35" s="1"/>
  <c r="J28" i="37" s="1"/>
  <c r="H42" i="26" a="1"/>
  <c r="H42" i="26" s="1"/>
  <c r="I226" i="35" s="1"/>
  <c r="E37" i="26" a="1"/>
  <c r="E37" i="26" s="1"/>
  <c r="I200" i="35" s="1"/>
  <c r="J74" i="37" s="1"/>
  <c r="G28" i="26" a="1"/>
  <c r="G28" i="26" s="1"/>
  <c r="H212" i="35" s="1"/>
  <c r="D38" i="26" a="1"/>
  <c r="D38" i="26" s="1"/>
  <c r="H201" i="35" s="1"/>
  <c r="I76" i="37" s="1"/>
  <c r="G24" i="26" a="1"/>
  <c r="G24" i="26" s="1"/>
  <c r="H208" i="35" s="1"/>
  <c r="I22" i="58" s="1"/>
  <c r="F25" i="26" a="1"/>
  <c r="F25" i="26" s="1"/>
  <c r="G209" i="35" s="1"/>
  <c r="E42" i="26" a="1"/>
  <c r="E42" i="26" s="1"/>
  <c r="I205" i="35" s="1"/>
  <c r="F36" i="26" a="1"/>
  <c r="F36" i="26" s="1"/>
  <c r="G220" i="35" s="1"/>
  <c r="H69" i="58" s="1"/>
  <c r="H69" i="41" s="1"/>
  <c r="H38" i="26" a="1"/>
  <c r="H38" i="26" s="1"/>
  <c r="I222" i="35" s="1"/>
  <c r="H32" i="26" a="1"/>
  <c r="H32" i="26" s="1"/>
  <c r="I216" i="35" s="1"/>
  <c r="J51" i="58" s="1"/>
  <c r="G35" i="26" a="1"/>
  <c r="G35" i="26" s="1"/>
  <c r="D27" i="26" a="1"/>
  <c r="D27" i="26" s="1"/>
  <c r="H190" i="35" s="1"/>
  <c r="F35" i="26" a="1"/>
  <c r="F35" i="26" s="1"/>
  <c r="E34" i="26" a="1"/>
  <c r="E34" i="26" s="1"/>
  <c r="I197" i="35" s="1"/>
  <c r="G38" i="26" a="1"/>
  <c r="G38" i="26" s="1"/>
  <c r="H222" i="35" s="1"/>
  <c r="I78" i="58" s="1"/>
  <c r="D40" i="26" a="1"/>
  <c r="D40" i="26" s="1"/>
  <c r="H203" i="35" s="1"/>
  <c r="I83" i="37" s="1"/>
  <c r="D37" i="26" a="1"/>
  <c r="D37" i="26" s="1"/>
  <c r="H200" i="35" s="1"/>
  <c r="D24" i="26" a="1"/>
  <c r="D24" i="26" s="1"/>
  <c r="H187" i="35" s="1"/>
  <c r="I22" i="37" s="1"/>
  <c r="F41" i="26" a="1"/>
  <c r="F41" i="26" s="1"/>
  <c r="G225" i="35" s="1"/>
  <c r="G37" i="26" a="1"/>
  <c r="G37" i="26" s="1"/>
  <c r="H221" i="35" s="1"/>
  <c r="I73" i="58" s="1"/>
  <c r="E36" i="26" a="1"/>
  <c r="E36" i="26" s="1"/>
  <c r="I199" i="35" s="1"/>
  <c r="J69" i="37" s="1"/>
  <c r="G23" i="26" a="1"/>
  <c r="G23" i="26" s="1"/>
  <c r="E38" i="26" a="1"/>
  <c r="E38" i="26" s="1"/>
  <c r="I201" i="35" s="1"/>
  <c r="J76" i="37" s="1"/>
  <c r="D26" i="26" a="1"/>
  <c r="D26" i="26" s="1"/>
  <c r="H189" i="35" s="1"/>
  <c r="I27" i="37" s="1"/>
  <c r="H40" i="26" a="1"/>
  <c r="H40" i="26" s="1"/>
  <c r="I224" i="35" s="1"/>
  <c r="E32" i="26" a="1"/>
  <c r="E32" i="26" s="1"/>
  <c r="I195" i="35" s="1"/>
  <c r="J54" i="37" s="1"/>
  <c r="H25" i="26" a="1"/>
  <c r="H25" i="26" s="1"/>
  <c r="I209" i="35" s="1"/>
  <c r="G27" i="26" a="1"/>
  <c r="G27" i="26" s="1"/>
  <c r="H211" i="35" s="1"/>
  <c r="F26" i="26" a="1"/>
  <c r="F26" i="26" s="1"/>
  <c r="G210" i="35" s="1"/>
  <c r="H28" i="58" s="1"/>
  <c r="H28" i="41" s="1"/>
  <c r="G36" i="26" a="1"/>
  <c r="G36" i="26" s="1"/>
  <c r="H220" i="35" s="1"/>
  <c r="E31" i="26" a="1"/>
  <c r="E31" i="26" s="1"/>
  <c r="I194" i="35" s="1"/>
  <c r="F34" i="26" a="1"/>
  <c r="F34" i="26" s="1"/>
  <c r="G218" i="35" s="1"/>
  <c r="H60" i="58" s="1"/>
  <c r="H60" i="41" s="1"/>
  <c r="E35" i="26" a="1"/>
  <c r="E35" i="26" s="1"/>
  <c r="H39" i="26" a="1"/>
  <c r="H39" i="26" s="1"/>
  <c r="I223" i="35" s="1"/>
  <c r="G29" i="26" a="1"/>
  <c r="G29" i="26" s="1"/>
  <c r="H213" i="35" s="1"/>
  <c r="G40" i="26" a="1"/>
  <c r="G40" i="26" s="1"/>
  <c r="H224" i="35" s="1"/>
  <c r="I85" i="58" s="1"/>
  <c r="D29" i="26" a="1"/>
  <c r="D29" i="26" s="1"/>
  <c r="H192" i="35" s="1"/>
  <c r="I41" i="37" s="1"/>
  <c r="G34" i="26" a="1"/>
  <c r="G34" i="26" s="1"/>
  <c r="H218" i="35" s="1"/>
  <c r="E30" i="26" a="1"/>
  <c r="E30" i="26" s="1"/>
  <c r="I193" i="35" s="1"/>
  <c r="J46" i="37" s="1"/>
  <c r="D34" i="26" a="1"/>
  <c r="D34" i="26" s="1"/>
  <c r="H197" i="35" s="1"/>
  <c r="I62" i="37" s="1"/>
  <c r="D32" i="26" a="1"/>
  <c r="D32" i="26" s="1"/>
  <c r="H195" i="35" s="1"/>
  <c r="E23" i="26" a="1"/>
  <c r="E23" i="26" s="1"/>
  <c r="I186" i="35" s="1"/>
  <c r="E24" i="26" a="1"/>
  <c r="E24" i="26" s="1"/>
  <c r="I187" i="35" s="1"/>
  <c r="G25" i="26" a="1"/>
  <c r="G25" i="26" s="1"/>
  <c r="H209" i="35" s="1"/>
  <c r="I23" i="58" s="1"/>
  <c r="G41" i="26" a="1"/>
  <c r="G41" i="26" s="1"/>
  <c r="H225" i="35" s="1"/>
  <c r="I87" i="58" s="1"/>
  <c r="G30" i="26" a="1"/>
  <c r="G30" i="26" s="1"/>
  <c r="H214" i="35" s="1"/>
  <c r="D30" i="26" a="1"/>
  <c r="D30" i="26" s="1"/>
  <c r="H193" i="35" s="1"/>
  <c r="I46" i="37" s="1"/>
  <c r="H35" i="26" a="1"/>
  <c r="H35" i="26" s="1"/>
  <c r="I219" i="35" s="1"/>
  <c r="G33" i="26" a="1"/>
  <c r="G33" i="26" s="1"/>
  <c r="H217" i="35" s="1"/>
  <c r="E27" i="26" a="1"/>
  <c r="E27" i="26" s="1"/>
  <c r="I190" i="35" s="1"/>
  <c r="H27" i="26" a="1"/>
  <c r="H27" i="26" s="1"/>
  <c r="E41" i="26" a="1"/>
  <c r="E41" i="26" s="1"/>
  <c r="I204" i="35" s="1"/>
  <c r="J90" i="37" s="1"/>
  <c r="H29" i="26" a="1"/>
  <c r="H29" i="26" s="1"/>
  <c r="I213" i="35" s="1"/>
  <c r="J39" i="58" s="1"/>
  <c r="H36" i="26" a="1"/>
  <c r="H36" i="26" s="1"/>
  <c r="I220" i="35" s="1"/>
  <c r="J70" i="58" s="1"/>
  <c r="G31" i="26" a="1"/>
  <c r="G31" i="26" s="1"/>
  <c r="F29" i="26" a="1"/>
  <c r="F29" i="26" s="1"/>
  <c r="G213" i="35" s="1"/>
  <c r="H40" i="58" s="1"/>
  <c r="H40" i="41" s="1"/>
  <c r="F24" i="26" a="1"/>
  <c r="F24" i="26" s="1"/>
  <c r="G208" i="35" s="1"/>
  <c r="H19" i="58" s="1"/>
  <c r="H19" i="41" s="1"/>
  <c r="H37" i="26" a="1"/>
  <c r="H37" i="26" s="1"/>
  <c r="I221" i="35" s="1"/>
  <c r="J74" i="58" s="1"/>
  <c r="D42" i="26" a="1"/>
  <c r="D42" i="26" s="1"/>
  <c r="H205" i="35" s="1"/>
  <c r="I92" i="37" s="1"/>
  <c r="D25" i="26" a="1"/>
  <c r="D25" i="26" s="1"/>
  <c r="H188" i="35" s="1"/>
  <c r="I26" i="37" s="1"/>
  <c r="G26" i="26" a="1"/>
  <c r="G26" i="26" s="1"/>
  <c r="H210" i="35" s="1"/>
  <c r="I27" i="58" s="1"/>
  <c r="G32" i="26" a="1"/>
  <c r="G32" i="26" s="1"/>
  <c r="H216" i="35" s="1"/>
  <c r="I53" i="58" s="1"/>
  <c r="D28" i="26" a="1"/>
  <c r="D28" i="26" s="1"/>
  <c r="H191" i="35" s="1"/>
  <c r="I37" i="37" s="1"/>
  <c r="E28" i="26" a="1"/>
  <c r="E28" i="26" s="1"/>
  <c r="I191" i="35" s="1"/>
  <c r="J38" i="37" s="1"/>
  <c r="E40" i="26" a="1"/>
  <c r="E40" i="26" s="1"/>
  <c r="I203" i="35" s="1"/>
  <c r="J86" i="37" s="1"/>
  <c r="F33" i="26" a="1"/>
  <c r="F33" i="26" s="1"/>
  <c r="G217" i="35" s="1"/>
  <c r="H57" i="58" s="1"/>
  <c r="H57" i="41" s="1"/>
  <c r="E25" i="26" a="1"/>
  <c r="E25" i="26" s="1"/>
  <c r="I188" i="35" s="1"/>
  <c r="J23" i="37" s="1"/>
  <c r="J29" i="37"/>
  <c r="H76" i="58"/>
  <c r="H76" i="41" s="1"/>
  <c r="H78" i="58"/>
  <c r="H78" i="41" s="1"/>
  <c r="H77" i="58"/>
  <c r="H77" i="41" s="1"/>
  <c r="H75" i="58"/>
  <c r="H75" i="41" s="1"/>
  <c r="I86" i="37"/>
  <c r="I72" i="37"/>
  <c r="I71" i="37"/>
  <c r="I73" i="37"/>
  <c r="I74" i="37"/>
  <c r="H59" i="58"/>
  <c r="H59" i="41" s="1"/>
  <c r="J22" i="37"/>
  <c r="J21" i="37"/>
  <c r="J20" i="37"/>
  <c r="J19" i="37"/>
  <c r="J57" i="58"/>
  <c r="J56" i="58"/>
  <c r="J55" i="58"/>
  <c r="J58" i="58"/>
  <c r="H26" i="58"/>
  <c r="H26" i="41" s="1"/>
  <c r="H23" i="58"/>
  <c r="H23" i="41" s="1"/>
  <c r="H25" i="58"/>
  <c r="H25" i="41" s="1"/>
  <c r="H24" i="58"/>
  <c r="H24" i="41" s="1"/>
  <c r="I198" i="35"/>
  <c r="I45" i="58"/>
  <c r="I43" i="58"/>
  <c r="I44" i="58"/>
  <c r="I46" i="58"/>
  <c r="H22" i="58"/>
  <c r="H22" i="41" s="1"/>
  <c r="H21" i="58"/>
  <c r="H21" i="41" s="1"/>
  <c r="H219" i="35"/>
  <c r="J86" i="58"/>
  <c r="J85" i="58"/>
  <c r="J83" i="58"/>
  <c r="J84" i="58"/>
  <c r="I211" i="35"/>
  <c r="I57" i="58"/>
  <c r="I55" i="58"/>
  <c r="I56" i="58"/>
  <c r="I58" i="58"/>
  <c r="I71" i="58"/>
  <c r="I35" i="58"/>
  <c r="I36" i="58"/>
  <c r="I38" i="58"/>
  <c r="I37" i="58"/>
  <c r="I77" i="37"/>
  <c r="G211" i="35"/>
  <c r="G219" i="35"/>
  <c r="J24" i="58"/>
  <c r="J26" i="58"/>
  <c r="J25" i="58"/>
  <c r="J23" i="58"/>
  <c r="F51" i="26"/>
  <c r="I59" i="58"/>
  <c r="I62" i="58"/>
  <c r="I60" i="58"/>
  <c r="I61" i="58"/>
  <c r="I93" i="37"/>
  <c r="I94" i="37"/>
  <c r="J37" i="58"/>
  <c r="J38" i="58"/>
  <c r="J35" i="58"/>
  <c r="J36" i="58"/>
  <c r="H207" i="35"/>
  <c r="I67" i="58"/>
  <c r="I69" i="58"/>
  <c r="I68" i="58"/>
  <c r="I70" i="58"/>
  <c r="I26" i="58"/>
  <c r="H84" i="58"/>
  <c r="H84" i="41" s="1"/>
  <c r="H85" i="58"/>
  <c r="H85" i="41" s="1"/>
  <c r="H83" i="58"/>
  <c r="H83" i="41" s="1"/>
  <c r="H86" i="58"/>
  <c r="H86" i="41" s="1"/>
  <c r="J91" i="58"/>
  <c r="J93" i="58"/>
  <c r="J92" i="58"/>
  <c r="J94" i="58"/>
  <c r="H94" i="58"/>
  <c r="H94" i="41" s="1"/>
  <c r="H92" i="58"/>
  <c r="H92" i="41" s="1"/>
  <c r="H93" i="58"/>
  <c r="H93" i="41" s="1"/>
  <c r="H91" i="58"/>
  <c r="H91" i="41" s="1"/>
  <c r="J77" i="58"/>
  <c r="J75" i="58"/>
  <c r="J78" i="58"/>
  <c r="J76" i="58"/>
  <c r="J59" i="37"/>
  <c r="J62" i="37"/>
  <c r="J60" i="37"/>
  <c r="J61" i="37"/>
  <c r="H88" i="58"/>
  <c r="H88" i="41" s="1"/>
  <c r="H90" i="58"/>
  <c r="H90" i="41" s="1"/>
  <c r="H89" i="58"/>
  <c r="H89" i="41" s="1"/>
  <c r="H87" i="58"/>
  <c r="H87" i="41" s="1"/>
  <c r="I41" i="58"/>
  <c r="I42" i="58"/>
  <c r="I40" i="58"/>
  <c r="I39" i="58"/>
  <c r="J94" i="37"/>
  <c r="J93" i="37"/>
  <c r="J91" i="37"/>
  <c r="J92" i="37"/>
  <c r="I76" i="58"/>
  <c r="I54" i="37"/>
  <c r="I51" i="37"/>
  <c r="I53" i="37"/>
  <c r="I52" i="37"/>
  <c r="J67" i="58"/>
  <c r="J68" i="58"/>
  <c r="J69" i="58"/>
  <c r="I92" i="58"/>
  <c r="I94" i="58"/>
  <c r="I93" i="58"/>
  <c r="I91" i="58"/>
  <c r="I28" i="37"/>
  <c r="AL125" i="72"/>
  <c r="AL127" i="72" s="1"/>
  <c r="E39" i="26" a="1"/>
  <c r="E39" i="26" s="1"/>
  <c r="D23" i="26" a="1"/>
  <c r="D23" i="26" s="1"/>
  <c r="H34" i="26" a="1"/>
  <c r="H34" i="26" s="1"/>
  <c r="I218" i="35" s="1"/>
  <c r="F28" i="26" a="1"/>
  <c r="F28" i="26" s="1"/>
  <c r="G212" i="35" s="1"/>
  <c r="H24" i="26" a="1"/>
  <c r="H24" i="26" s="1"/>
  <c r="I208" i="35" s="1"/>
  <c r="E29" i="26" a="1"/>
  <c r="E29" i="26" s="1"/>
  <c r="I192" i="35" s="1"/>
  <c r="H30" i="26" a="1"/>
  <c r="H30" i="26" s="1"/>
  <c r="I214" i="35" s="1"/>
  <c r="F39" i="26" a="1"/>
  <c r="F39" i="26" s="1"/>
  <c r="F30" i="26" a="1"/>
  <c r="F30" i="26" s="1"/>
  <c r="G214" i="35" s="1"/>
  <c r="D36" i="26" a="1"/>
  <c r="D36" i="26" s="1"/>
  <c r="H199" i="35" s="1"/>
  <c r="H26" i="26" a="1"/>
  <c r="H26" i="26" s="1"/>
  <c r="I210" i="35" s="1"/>
  <c r="E33" i="26" a="1"/>
  <c r="E33" i="26" s="1"/>
  <c r="I196" i="35" s="1"/>
  <c r="D35" i="26" a="1"/>
  <c r="D35" i="26" s="1"/>
  <c r="F32" i="26" a="1"/>
  <c r="F32" i="26" s="1"/>
  <c r="G216" i="35" s="1"/>
  <c r="D39" i="26" a="1"/>
  <c r="D39" i="26" s="1"/>
  <c r="G39" i="26" a="1"/>
  <c r="G39" i="26" s="1"/>
  <c r="H31" i="26" a="1"/>
  <c r="H31" i="26" s="1"/>
  <c r="D41" i="26" a="1"/>
  <c r="D41" i="26" s="1"/>
  <c r="H204" i="35" s="1"/>
  <c r="H41" i="26" a="1"/>
  <c r="H41" i="26" s="1"/>
  <c r="I225" i="35" s="1"/>
  <c r="D31" i="26" a="1"/>
  <c r="D31" i="26" s="1"/>
  <c r="J51" i="37" l="1"/>
  <c r="I20" i="37"/>
  <c r="J53" i="58"/>
  <c r="J53" i="37"/>
  <c r="I19" i="37"/>
  <c r="I19" i="41" s="1"/>
  <c r="J73" i="58"/>
  <c r="J52" i="58"/>
  <c r="J52" i="37"/>
  <c r="I21" i="37"/>
  <c r="J71" i="58"/>
  <c r="J72" i="58"/>
  <c r="J72" i="37"/>
  <c r="J72" i="41" s="1"/>
  <c r="J73" i="37"/>
  <c r="J73" i="41" s="1"/>
  <c r="J54" i="58"/>
  <c r="J71" i="37"/>
  <c r="I24" i="58"/>
  <c r="I75" i="37"/>
  <c r="I72" i="58"/>
  <c r="I72" i="41" s="1"/>
  <c r="I83" i="58"/>
  <c r="I83" i="41" s="1"/>
  <c r="I25" i="58"/>
  <c r="I91" i="37"/>
  <c r="I91" i="41" s="1"/>
  <c r="I78" i="37"/>
  <c r="I74" i="58"/>
  <c r="I84" i="58"/>
  <c r="J88" i="37"/>
  <c r="F53" i="26"/>
  <c r="I86" i="58"/>
  <c r="I86" i="41" s="1"/>
  <c r="J87" i="37"/>
  <c r="I24" i="37"/>
  <c r="I24" i="41" s="1"/>
  <c r="I56" i="37"/>
  <c r="J89" i="37"/>
  <c r="I23" i="37"/>
  <c r="I58" i="37"/>
  <c r="I25" i="37"/>
  <c r="I57" i="37"/>
  <c r="I57" i="41" s="1"/>
  <c r="I61" i="37"/>
  <c r="H68" i="58"/>
  <c r="H68" i="41" s="1"/>
  <c r="I60" i="37"/>
  <c r="H70" i="58"/>
  <c r="H70" i="41" s="1"/>
  <c r="H71" i="58"/>
  <c r="H71" i="41" s="1"/>
  <c r="I59" i="37"/>
  <c r="I59" i="41" s="1"/>
  <c r="H67" i="58"/>
  <c r="H67" i="41" s="1"/>
  <c r="I29" i="37"/>
  <c r="H72" i="58"/>
  <c r="H72" i="41" s="1"/>
  <c r="H61" i="58"/>
  <c r="H61" i="41" s="1"/>
  <c r="I84" i="37"/>
  <c r="J27" i="37"/>
  <c r="I30" i="37"/>
  <c r="H73" i="58"/>
  <c r="H73" i="41" s="1"/>
  <c r="H62" i="58"/>
  <c r="H62" i="41" s="1"/>
  <c r="I85" i="37"/>
  <c r="I85" i="41" s="1"/>
  <c r="J30" i="37"/>
  <c r="E53" i="26"/>
  <c r="H53" i="26" s="1"/>
  <c r="I54" i="58"/>
  <c r="J70" i="37"/>
  <c r="I90" i="58"/>
  <c r="J68" i="37"/>
  <c r="E50" i="26"/>
  <c r="H50" i="26" s="1"/>
  <c r="J40" i="58"/>
  <c r="I89" i="58"/>
  <c r="I40" i="37"/>
  <c r="I40" i="41" s="1"/>
  <c r="I88" i="58"/>
  <c r="J67" i="37"/>
  <c r="H27" i="58"/>
  <c r="H27" i="41" s="1"/>
  <c r="I20" i="58"/>
  <c r="H29" i="58"/>
  <c r="H29" i="41" s="1"/>
  <c r="I39" i="37"/>
  <c r="I39" i="41" s="1"/>
  <c r="I21" i="58"/>
  <c r="H30" i="58"/>
  <c r="H30" i="41" s="1"/>
  <c r="I42" i="37"/>
  <c r="I42" i="41" s="1"/>
  <c r="I19" i="58"/>
  <c r="I75" i="58"/>
  <c r="I75" i="41" s="1"/>
  <c r="I77" i="58"/>
  <c r="I77" i="41" s="1"/>
  <c r="J43" i="37"/>
  <c r="J77" i="37"/>
  <c r="J77" i="41" s="1"/>
  <c r="J83" i="37"/>
  <c r="F52" i="26"/>
  <c r="I44" i="37"/>
  <c r="I44" i="41" s="1"/>
  <c r="J44" i="37"/>
  <c r="I45" i="37"/>
  <c r="I45" i="41" s="1"/>
  <c r="H215" i="35"/>
  <c r="I48" i="58" s="1"/>
  <c r="J45" i="37"/>
  <c r="D53" i="26"/>
  <c r="C51" i="26"/>
  <c r="I43" i="37"/>
  <c r="I43" i="41" s="1"/>
  <c r="I38" i="37"/>
  <c r="I35" i="37"/>
  <c r="I35" i="41" s="1"/>
  <c r="H56" i="58"/>
  <c r="H56" i="41" s="1"/>
  <c r="J78" i="37"/>
  <c r="J78" i="41" s="1"/>
  <c r="I36" i="37"/>
  <c r="J75" i="37"/>
  <c r="J75" i="41" s="1"/>
  <c r="J85" i="37"/>
  <c r="J85" i="41" s="1"/>
  <c r="H20" i="58"/>
  <c r="H20" i="41" s="1"/>
  <c r="J84" i="37"/>
  <c r="J84" i="41" s="1"/>
  <c r="I51" i="58"/>
  <c r="I51" i="41" s="1"/>
  <c r="I22" i="41"/>
  <c r="G53" i="26"/>
  <c r="I38" i="41"/>
  <c r="I62" i="41"/>
  <c r="I23" i="41"/>
  <c r="J36" i="37"/>
  <c r="J36" i="41" s="1"/>
  <c r="I60" i="41"/>
  <c r="H39" i="58"/>
  <c r="H39" i="41" s="1"/>
  <c r="J37" i="37"/>
  <c r="J37" i="41" s="1"/>
  <c r="J94" i="41"/>
  <c r="H41" i="58"/>
  <c r="H41" i="41" s="1"/>
  <c r="J35" i="37"/>
  <c r="J35" i="41" s="1"/>
  <c r="H42" i="58"/>
  <c r="H42" i="41" s="1"/>
  <c r="J38" i="41"/>
  <c r="I52" i="58"/>
  <c r="I52" i="41" s="1"/>
  <c r="J69" i="41"/>
  <c r="I37" i="41"/>
  <c r="I27" i="41"/>
  <c r="F50" i="26"/>
  <c r="J42" i="58"/>
  <c r="I28" i="58"/>
  <c r="I28" i="41" s="1"/>
  <c r="J41" i="58"/>
  <c r="I30" i="58"/>
  <c r="I30" i="41" s="1"/>
  <c r="I29" i="58"/>
  <c r="J83" i="41"/>
  <c r="I61" i="41"/>
  <c r="H58" i="58"/>
  <c r="H58" i="41" s="1"/>
  <c r="J70" i="41"/>
  <c r="I46" i="41"/>
  <c r="H55" i="58"/>
  <c r="H55" i="41" s="1"/>
  <c r="I53" i="41"/>
  <c r="J92" i="41"/>
  <c r="J24" i="37"/>
  <c r="J24" i="41" s="1"/>
  <c r="J68" i="41"/>
  <c r="J26" i="37"/>
  <c r="J26" i="41" s="1"/>
  <c r="J86" i="41"/>
  <c r="I54" i="41"/>
  <c r="J76" i="41"/>
  <c r="J25" i="37"/>
  <c r="J25" i="41" s="1"/>
  <c r="I25" i="41"/>
  <c r="I36" i="41"/>
  <c r="D50" i="26"/>
  <c r="I20" i="41"/>
  <c r="I26" i="41"/>
  <c r="I84" i="41"/>
  <c r="J54" i="41"/>
  <c r="I41" i="41"/>
  <c r="J91" i="41"/>
  <c r="I92" i="41"/>
  <c r="I21" i="41"/>
  <c r="I215" i="35"/>
  <c r="G52" i="26"/>
  <c r="I50" i="58"/>
  <c r="I202" i="35"/>
  <c r="D54" i="26"/>
  <c r="H223" i="35"/>
  <c r="F54" i="26"/>
  <c r="E54" i="26"/>
  <c r="H54" i="26" s="1"/>
  <c r="G223" i="35"/>
  <c r="I16" i="58"/>
  <c r="I15" i="58"/>
  <c r="I18" i="58"/>
  <c r="I17" i="58"/>
  <c r="J23" i="41"/>
  <c r="I93" i="41"/>
  <c r="J53" i="41"/>
  <c r="I55" i="41"/>
  <c r="H44" i="58"/>
  <c r="H44" i="41" s="1"/>
  <c r="H43" i="58"/>
  <c r="H43" i="41" s="1"/>
  <c r="H45" i="58"/>
  <c r="H45" i="41" s="1"/>
  <c r="H46" i="58"/>
  <c r="H46" i="41" s="1"/>
  <c r="H202" i="35"/>
  <c r="C54" i="26"/>
  <c r="J43" i="58"/>
  <c r="J45" i="58"/>
  <c r="J46" i="58"/>
  <c r="J46" i="41" s="1"/>
  <c r="J44" i="58"/>
  <c r="J44" i="41" s="1"/>
  <c r="D52" i="26"/>
  <c r="J17" i="37"/>
  <c r="J15" i="37"/>
  <c r="J16" i="37"/>
  <c r="J18" i="37"/>
  <c r="I78" i="41"/>
  <c r="J52" i="41"/>
  <c r="J79" i="58"/>
  <c r="J82" i="58"/>
  <c r="J80" i="58"/>
  <c r="J81" i="58"/>
  <c r="H194" i="35"/>
  <c r="C52" i="26"/>
  <c r="H51" i="58"/>
  <c r="H51" i="41" s="1"/>
  <c r="H54" i="58"/>
  <c r="H54" i="41" s="1"/>
  <c r="H52" i="58"/>
  <c r="H52" i="41" s="1"/>
  <c r="H53" i="58"/>
  <c r="H53" i="41" s="1"/>
  <c r="J42" i="37"/>
  <c r="J42" i="41" s="1"/>
  <c r="J41" i="37"/>
  <c r="J40" i="37"/>
  <c r="J39" i="37"/>
  <c r="J39" i="41" s="1"/>
  <c r="I32" i="37"/>
  <c r="I33" i="37"/>
  <c r="I34" i="37"/>
  <c r="I31" i="37"/>
  <c r="J48" i="37"/>
  <c r="J49" i="37"/>
  <c r="J50" i="37"/>
  <c r="J47" i="37"/>
  <c r="I76" i="41"/>
  <c r="J51" i="41"/>
  <c r="G54" i="26"/>
  <c r="J87" i="58"/>
  <c r="J87" i="41" s="1"/>
  <c r="J90" i="58"/>
  <c r="J90" i="41" s="1"/>
  <c r="J89" i="58"/>
  <c r="J89" i="41" s="1"/>
  <c r="J88" i="58"/>
  <c r="J88" i="41" s="1"/>
  <c r="I66" i="58"/>
  <c r="I65" i="58"/>
  <c r="I64" i="58"/>
  <c r="I63" i="58"/>
  <c r="H198" i="35"/>
  <c r="C53" i="26"/>
  <c r="J20" i="58"/>
  <c r="J20" i="41" s="1"/>
  <c r="J21" i="58"/>
  <c r="J21" i="41" s="1"/>
  <c r="J19" i="58"/>
  <c r="J19" i="41" s="1"/>
  <c r="J22" i="58"/>
  <c r="J22" i="41" s="1"/>
  <c r="J67" i="41"/>
  <c r="G50" i="26"/>
  <c r="J34" i="58"/>
  <c r="J32" i="58"/>
  <c r="J31" i="58"/>
  <c r="J33" i="58"/>
  <c r="I74" i="41"/>
  <c r="J55" i="37"/>
  <c r="J55" i="41" s="1"/>
  <c r="J56" i="37"/>
  <c r="J56" i="41" s="1"/>
  <c r="J58" i="37"/>
  <c r="J58" i="41" s="1"/>
  <c r="J57" i="37"/>
  <c r="J57" i="41" s="1"/>
  <c r="H38" i="58"/>
  <c r="H38" i="41" s="1"/>
  <c r="H37" i="58"/>
  <c r="H37" i="41" s="1"/>
  <c r="H35" i="58"/>
  <c r="H35" i="41" s="1"/>
  <c r="H36" i="58"/>
  <c r="H36" i="41" s="1"/>
  <c r="H15" i="58"/>
  <c r="H18" i="58"/>
  <c r="H18" i="41" s="1"/>
  <c r="H16" i="58"/>
  <c r="H17" i="58"/>
  <c r="J18" i="58"/>
  <c r="J16" i="58"/>
  <c r="J17" i="58"/>
  <c r="J15" i="58"/>
  <c r="H63" i="58"/>
  <c r="H63" i="41" s="1"/>
  <c r="H66" i="58"/>
  <c r="H66" i="41" s="1"/>
  <c r="H64" i="58"/>
  <c r="H64" i="41" s="1"/>
  <c r="H65" i="58"/>
  <c r="H65" i="41" s="1"/>
  <c r="G51" i="26"/>
  <c r="J63" i="37"/>
  <c r="J64" i="37"/>
  <c r="J65" i="37"/>
  <c r="J66" i="37"/>
  <c r="J74" i="41"/>
  <c r="I73" i="41"/>
  <c r="J29" i="58"/>
  <c r="J29" i="41" s="1"/>
  <c r="J30" i="58"/>
  <c r="J30" i="41" s="1"/>
  <c r="J28" i="58"/>
  <c r="J28" i="41" s="1"/>
  <c r="J27" i="58"/>
  <c r="J27" i="41" s="1"/>
  <c r="J60" i="58"/>
  <c r="J60" i="41" s="1"/>
  <c r="J61" i="58"/>
  <c r="J61" i="41" s="1"/>
  <c r="J62" i="58"/>
  <c r="J62" i="41" s="1"/>
  <c r="J59" i="58"/>
  <c r="J59" i="41" s="1"/>
  <c r="E52" i="26"/>
  <c r="H52" i="26" s="1"/>
  <c r="J93" i="41"/>
  <c r="I94" i="41"/>
  <c r="I51" i="26"/>
  <c r="E51" i="26"/>
  <c r="H51" i="26" s="1"/>
  <c r="J31" i="37"/>
  <c r="J33" i="37"/>
  <c r="J34" i="37"/>
  <c r="J32" i="37"/>
  <c r="I56" i="41"/>
  <c r="J66" i="58"/>
  <c r="J64" i="58"/>
  <c r="J63" i="58"/>
  <c r="J65" i="58"/>
  <c r="I71" i="41"/>
  <c r="I89" i="37"/>
  <c r="I89" i="41" s="1"/>
  <c r="I88" i="37"/>
  <c r="I87" i="37"/>
  <c r="I87" i="41" s="1"/>
  <c r="I90" i="37"/>
  <c r="I90" i="41" s="1"/>
  <c r="I68" i="37"/>
  <c r="I68" i="41" s="1"/>
  <c r="I70" i="37"/>
  <c r="I70" i="41" s="1"/>
  <c r="I69" i="37"/>
  <c r="I69" i="41" s="1"/>
  <c r="I67" i="37"/>
  <c r="I67" i="41" s="1"/>
  <c r="H186" i="35"/>
  <c r="C50" i="26"/>
  <c r="H50" i="58"/>
  <c r="H50" i="41" s="1"/>
  <c r="H48" i="58"/>
  <c r="H48" i="41" s="1"/>
  <c r="H49" i="58"/>
  <c r="H49" i="41" s="1"/>
  <c r="H47" i="58"/>
  <c r="H47" i="41" s="1"/>
  <c r="J45" i="41"/>
  <c r="I34" i="58"/>
  <c r="I32" i="58"/>
  <c r="I31" i="58"/>
  <c r="I33" i="58"/>
  <c r="H34" i="58"/>
  <c r="H34" i="41" s="1"/>
  <c r="H31" i="58"/>
  <c r="H31" i="41" s="1"/>
  <c r="H33" i="58"/>
  <c r="H33" i="41" s="1"/>
  <c r="H32" i="58"/>
  <c r="H32" i="41" s="1"/>
  <c r="D51" i="26"/>
  <c r="I58" i="41"/>
  <c r="J71" i="41" l="1"/>
  <c r="I52" i="26"/>
  <c r="I53" i="26"/>
  <c r="J40" i="41"/>
  <c r="J43" i="41"/>
  <c r="J50" i="26"/>
  <c r="I50" i="26"/>
  <c r="I29" i="41"/>
  <c r="I33" i="41"/>
  <c r="I34" i="41"/>
  <c r="I88" i="41"/>
  <c r="J53" i="26"/>
  <c r="J52" i="26"/>
  <c r="J34" i="41"/>
  <c r="I47" i="58"/>
  <c r="I49" i="58"/>
  <c r="J41" i="41"/>
  <c r="J31" i="41"/>
  <c r="J51" i="26"/>
  <c r="J32" i="41"/>
  <c r="I54" i="26"/>
  <c r="J16" i="41"/>
  <c r="J54" i="26"/>
  <c r="I31" i="41"/>
  <c r="J15" i="41"/>
  <c r="J81" i="37"/>
  <c r="J81" i="41" s="1"/>
  <c r="J82" i="37"/>
  <c r="J82" i="41" s="1"/>
  <c r="J79" i="37"/>
  <c r="J79" i="41" s="1"/>
  <c r="J80" i="37"/>
  <c r="J80" i="41" s="1"/>
  <c r="H17" i="41"/>
  <c r="J17" i="41"/>
  <c r="I82" i="37"/>
  <c r="I80" i="37"/>
  <c r="I79" i="37"/>
  <c r="I81" i="37"/>
  <c r="J66" i="41"/>
  <c r="H16" i="41"/>
  <c r="I18" i="37"/>
  <c r="I18" i="41" s="1"/>
  <c r="I17" i="37"/>
  <c r="I16" i="37"/>
  <c r="I15" i="37"/>
  <c r="J65" i="41"/>
  <c r="I32" i="41"/>
  <c r="H80" i="58"/>
  <c r="H80" i="41" s="1"/>
  <c r="H79" i="58"/>
  <c r="H79" i="41" s="1"/>
  <c r="H82" i="58"/>
  <c r="H82" i="41" s="1"/>
  <c r="H81" i="58"/>
  <c r="H81" i="41" s="1"/>
  <c r="H15" i="41"/>
  <c r="J64" i="41"/>
  <c r="J63" i="41"/>
  <c r="I64" i="37"/>
  <c r="I64" i="41" s="1"/>
  <c r="I66" i="37"/>
  <c r="I66" i="41" s="1"/>
  <c r="I65" i="37"/>
  <c r="I65" i="41" s="1"/>
  <c r="I63" i="37"/>
  <c r="I63" i="41" s="1"/>
  <c r="I47" i="37"/>
  <c r="I50" i="37"/>
  <c r="I50" i="41" s="1"/>
  <c r="I49" i="37"/>
  <c r="I49" i="41" s="1"/>
  <c r="I48" i="37"/>
  <c r="I48" i="41" s="1"/>
  <c r="J33" i="41"/>
  <c r="J18" i="41"/>
  <c r="I82" i="58"/>
  <c r="I79" i="58"/>
  <c r="I423" i="58" s="1"/>
  <c r="I81" i="58"/>
  <c r="C48" i="63" s="1"/>
  <c r="I80" i="58"/>
  <c r="J47" i="58"/>
  <c r="J423" i="58" s="1"/>
  <c r="J48" i="58"/>
  <c r="J48" i="41" s="1"/>
  <c r="J49" i="58"/>
  <c r="C58" i="63" s="1"/>
  <c r="J50" i="58"/>
  <c r="J50" i="41" s="1"/>
  <c r="I47" i="41" l="1"/>
  <c r="H423" i="58"/>
  <c r="I81" i="41"/>
  <c r="J47" i="41"/>
  <c r="J423" i="37"/>
  <c r="J423" i="41" s="1"/>
  <c r="C28" i="63"/>
  <c r="F242" i="66"/>
  <c r="E323" i="38"/>
  <c r="M242" i="66" s="1"/>
  <c r="F290" i="66"/>
  <c r="E347" i="38"/>
  <c r="M290" i="66" s="1"/>
  <c r="J49" i="41"/>
  <c r="H424" i="58"/>
  <c r="H424" i="41" s="1"/>
  <c r="I424" i="58"/>
  <c r="F241" i="66" s="1"/>
  <c r="I79" i="41"/>
  <c r="C38" i="63"/>
  <c r="H423" i="41"/>
  <c r="E299" i="38"/>
  <c r="M194" i="66" s="1"/>
  <c r="F194" i="66"/>
  <c r="J424" i="58"/>
  <c r="E35" i="53" s="1"/>
  <c r="F35" i="53" s="1"/>
  <c r="H29" i="53" s="1"/>
  <c r="I80" i="41"/>
  <c r="I82" i="41"/>
  <c r="I424" i="37"/>
  <c r="I423" i="37"/>
  <c r="I15" i="41"/>
  <c r="I16" i="41"/>
  <c r="I17" i="41"/>
  <c r="C18" i="63"/>
  <c r="J424" i="37"/>
  <c r="H425" i="58" l="1"/>
  <c r="E335" i="38"/>
  <c r="M146" i="66" s="1"/>
  <c r="E11" i="53"/>
  <c r="F11" i="53" s="1"/>
  <c r="J424" i="41"/>
  <c r="F193" i="66"/>
  <c r="E23" i="53"/>
  <c r="F23" i="53" s="1"/>
  <c r="H17" i="53" s="1"/>
  <c r="F145" i="66"/>
  <c r="I424" i="41"/>
  <c r="F289" i="66"/>
  <c r="F146" i="66"/>
  <c r="N146" i="66" s="1"/>
  <c r="E29" i="53"/>
  <c r="F29" i="53" s="1"/>
  <c r="J425" i="58"/>
  <c r="N290" i="66"/>
  <c r="F97" i="66"/>
  <c r="N194" i="66"/>
  <c r="C39" i="63"/>
  <c r="H425" i="41"/>
  <c r="M3" i="41" s="1"/>
  <c r="N242" i="66"/>
  <c r="E17" i="53"/>
  <c r="F17" i="53" s="1"/>
  <c r="C32" i="63"/>
  <c r="H5" i="53"/>
  <c r="G5" i="53" s="1"/>
  <c r="E281" i="38" s="1"/>
  <c r="G11" i="53"/>
  <c r="E293" i="38" s="1"/>
  <c r="J425" i="37"/>
  <c r="I425" i="58"/>
  <c r="F98" i="66"/>
  <c r="E311" i="38"/>
  <c r="M98" i="66" s="1"/>
  <c r="I425" i="37"/>
  <c r="I423" i="41"/>
  <c r="C29" i="63" l="1"/>
  <c r="J425" i="41"/>
  <c r="O3" i="41" s="1"/>
  <c r="C22" i="63"/>
  <c r="C19" i="63"/>
  <c r="I425" i="41"/>
  <c r="N3" i="41" s="1"/>
  <c r="C12" i="63"/>
  <c r="H23" i="53"/>
  <c r="G23" i="53" s="1"/>
  <c r="E317" i="38" s="1"/>
  <c r="G17" i="53"/>
  <c r="E305" i="38" s="1"/>
  <c r="N98" i="66"/>
  <c r="Z98" i="66" s="1"/>
  <c r="Z146" i="66"/>
  <c r="Y146" i="66"/>
  <c r="Z290" i="66"/>
  <c r="Y290" i="66"/>
  <c r="C49" i="63"/>
  <c r="C42" i="63"/>
  <c r="C59" i="63"/>
  <c r="C52" i="63"/>
  <c r="H484" i="58"/>
  <c r="L193" i="66"/>
  <c r="L49" i="66"/>
  <c r="H484" i="37"/>
  <c r="Z50" i="66"/>
  <c r="Z194" i="66"/>
  <c r="Y50" i="66"/>
  <c r="Y194" i="66"/>
  <c r="G29" i="53"/>
  <c r="E329" i="38" s="1"/>
  <c r="H35" i="53"/>
  <c r="G35" i="53" s="1"/>
  <c r="E341" i="38" s="1"/>
  <c r="H484" i="41" l="1"/>
  <c r="L97" i="66"/>
  <c r="I484" i="37"/>
  <c r="I484" i="58"/>
  <c r="L241" i="66"/>
  <c r="P49" i="66"/>
  <c r="V49" i="66" s="1"/>
  <c r="X49" i="66" s="1"/>
  <c r="N49" i="66"/>
  <c r="R49" i="66"/>
  <c r="T49" i="66" s="1"/>
  <c r="J484" i="58"/>
  <c r="L289" i="66"/>
  <c r="R193" i="66"/>
  <c r="T193" i="66" s="1"/>
  <c r="P193" i="66"/>
  <c r="V193" i="66" s="1"/>
  <c r="X193" i="66" s="1"/>
  <c r="N193" i="66"/>
  <c r="L145" i="66"/>
  <c r="J484" i="37"/>
  <c r="Y242" i="66"/>
  <c r="Z242" i="66"/>
  <c r="Y98" i="66"/>
  <c r="O193" i="66" l="1"/>
  <c r="U193" i="66" s="1"/>
  <c r="I484" i="41"/>
  <c r="J484" i="41"/>
  <c r="Z193" i="66"/>
  <c r="O49" i="66"/>
  <c r="Z49" i="66"/>
  <c r="Y193" i="66"/>
  <c r="Y49" i="66"/>
  <c r="P145" i="66"/>
  <c r="N145" i="66"/>
  <c r="N241" i="66"/>
  <c r="P241" i="66"/>
  <c r="P289" i="66"/>
  <c r="N289" i="66"/>
  <c r="P97" i="66"/>
  <c r="N97" i="66"/>
  <c r="O241" i="66" l="1"/>
  <c r="Q241" i="66" s="1"/>
  <c r="R241" i="66" s="1"/>
  <c r="T241" i="66" s="1"/>
  <c r="Q193" i="66"/>
  <c r="Z289" i="66"/>
  <c r="O289" i="66"/>
  <c r="Y97" i="66"/>
  <c r="O97" i="66"/>
  <c r="Y241" i="66"/>
  <c r="Z97" i="66"/>
  <c r="Z241" i="66"/>
  <c r="Z145" i="66"/>
  <c r="O145" i="66"/>
  <c r="Y289" i="66"/>
  <c r="Y145" i="66"/>
  <c r="Q49" i="66"/>
  <c r="U49" i="66"/>
  <c r="U241" i="66" l="1"/>
  <c r="V241" i="66"/>
  <c r="X241" i="66" s="1"/>
  <c r="Q97" i="66"/>
  <c r="R97" i="66" s="1"/>
  <c r="T97" i="66" s="1"/>
  <c r="U97" i="66"/>
  <c r="V97" i="66"/>
  <c r="X97" i="66" s="1"/>
  <c r="V289" i="66"/>
  <c r="X289" i="66" s="1"/>
  <c r="U289" i="66"/>
  <c r="Q289" i="66"/>
  <c r="R289" i="66" s="1"/>
  <c r="T289" i="66" s="1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<sst xmlns="http://schemas.openxmlformats.org/spreadsheetml/2006/main" count="4755" uniqueCount="338">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</sst>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203429.5380458697</c:v>
                </c:pt>
                <c:pt idx="2">
                  <c:v>78385.440000000002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4641.4750648296767</c:v>
                </c:pt>
                <c:pt idx="2">
                  <c:v>3978.4361068035387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287317.39380976727</c:v>
                </c:pt>
                <c:pt idx="2">
                  <c:v>323339.94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33694.81999075169</c:v>
                </c:pt>
                <c:pt idx="2">
                  <c:v>29394.539999999997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17398.989541991894</c:v>
                </c:pt>
                <c:pt idx="2">
                  <c:v>14867.630905459715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50373.137279143528</c:v>
                </c:pt>
                <c:pt idx="2">
                  <c:v>42910.705542945085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1031573.4662270324</c:v>
                </c:pt>
                <c:pt idx="2">
                  <c:v>956302.3679999999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167450.10985792</c:v>
                </c:pt>
                <c:pt idx="2">
                  <c:v>142581.71872101337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64106.424296888508</c:v>
                </c:pt>
                <c:pt idx="2">
                  <c:v>54808.413032546661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148544.87759166464</c:v>
                </c:pt>
                <c:pt idx="2">
                  <c:v>128022.40962090093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30280.062461594764</c:v>
                </c:pt>
                <c:pt idx="2">
                  <c:v>99941.435999999987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178370.4980341382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7217.327341387786</c:v>
                </c:pt>
                <c:pt idx="2">
                  <c:v>5717.2566073328617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94759.75169928126</c:v>
                </c:pt>
                <c:pt idx="2">
                  <c:v>79160.098437826469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1.7637268968478974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3.7569119002626761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6.6839322256903859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49.62551926634071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183517.13631810129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312819.72155873425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1661867.471971045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318391.87287931831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596779.6630080702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148294.82938477374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190969.49216258246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4460901.710431071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-5597107.7131175324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-2180836.6522095371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-129545.27456721739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2884201.8360359715</c:v>
                </c:pt>
                <c:pt idx="2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795208.26556377183</c:v>
                </c:pt>
                <c:pt idx="2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85479.217024987593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269214.0091045422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85479.217024987593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269214.00910454214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639412.57047709369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80335.825992903236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318391.87287931831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596779.6630080702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148294.82938477374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3235703.6922184275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190969.49216258246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967356.0517010584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696374.77741708257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465853.44584960933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80335.825992903236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1202890.5418921597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338990.6124688331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200335.2750405629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1697790.5854710755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136085.90197197977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129484.85619510757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248771.53984147869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790558.39658987243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1736706.9804610936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  <c:pt idx="2">
                  <c:v>3812.2307666342822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1.7637268968478974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3.7569119002626761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6.6839322256903859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49.62551926634071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183517.13631810129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312819.72155873425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1661867.471971045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668981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38425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499996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73148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8123.755415219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796296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1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19444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336.6888327632332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4259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7268865740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</r>
  <r>
    <x v="11"/>
    <x v="10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</r>
  <r>
    <x v="16"/>
    <x v="5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</r>
  <r>
    <x v="21"/>
    <x v="10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</r>
  <r>
    <x v="22"/>
    <x v="5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</r>
  <r>
    <x v="31"/>
    <x v="7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</r>
  <r>
    <x v="32"/>
    <x v="8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</r>
  <r>
    <x v="33"/>
    <x v="8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</r>
  <r>
    <x v="37"/>
    <x v="9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</r>
  <r>
    <x v="38"/>
    <x v="4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</r>
  <r>
    <x v="47"/>
    <x v="10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</r>
  <r>
    <x v="11"/>
    <x v="10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</r>
  <r>
    <x v="16"/>
    <x v="5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</r>
  <r>
    <x v="21"/>
    <x v="10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</r>
  <r>
    <x v="22"/>
    <x v="5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</r>
  <r>
    <x v="31"/>
    <x v="7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</r>
  <r>
    <x v="32"/>
    <x v="8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</r>
  <r>
    <x v="33"/>
    <x v="8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</r>
  <r>
    <x v="37"/>
    <x v="9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</r>
  <r>
    <x v="38"/>
    <x v="4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</r>
  <r>
    <x v="47"/>
    <x v="10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</r>
  <r>
    <x v="11"/>
    <x v="10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</r>
  <r>
    <x v="16"/>
    <x v="5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</r>
  <r>
    <x v="21"/>
    <x v="10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</r>
  <r>
    <x v="22"/>
    <x v="5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</r>
  <r>
    <x v="23"/>
    <x v="10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</r>
  <r>
    <x v="31"/>
    <x v="7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</r>
  <r>
    <x v="32"/>
    <x v="8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</r>
  <r>
    <x v="33"/>
    <x v="8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</r>
  <r>
    <x v="37"/>
    <x v="9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</r>
  <r>
    <x v="38"/>
    <x v="4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</r>
  <r>
    <x v="47"/>
    <x v="10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</r>
  <r>
    <x v="11"/>
    <x v="10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</r>
  <r>
    <x v="16"/>
    <x v="5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</r>
  <r>
    <x v="21"/>
    <x v="10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</r>
  <r>
    <x v="22"/>
    <x v="5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</r>
  <r>
    <x v="23"/>
    <x v="10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</r>
  <r>
    <x v="31"/>
    <x v="7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</r>
  <r>
    <x v="32"/>
    <x v="8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</r>
  <r>
    <x v="33"/>
    <x v="8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</r>
  <r>
    <x v="37"/>
    <x v="9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</r>
  <r>
    <x v="38"/>
    <x v="4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</r>
  <r>
    <x v="47"/>
    <x v="10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321579.4158507036"/>
    <s v="CO2 - atmosfære"/>
    <x v="0"/>
  </r>
  <r>
    <s v="Vestdanmark"/>
    <x v="1"/>
    <n v="5058223.5325662289"/>
    <s v="Landbrug"/>
    <x v="1"/>
  </r>
  <r>
    <s v="Vestdanmark"/>
    <x v="1"/>
    <n v="3841374.8261340531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82718.9515556083"/>
    <s v="Skov"/>
    <x v="4"/>
  </r>
  <r>
    <s v="Vestdanmark"/>
    <x v="1"/>
    <n v="-511031.3111868602"/>
    <s v="HWP"/>
    <x v="5"/>
  </r>
  <r>
    <s v="Vestdanmark"/>
    <x v="1"/>
    <n v="-430442.57059981115"/>
    <s v="Biogasanlæg"/>
    <x v="6"/>
  </r>
  <r>
    <s v="Vestdanmark"/>
    <x v="1"/>
    <n v="-1154120.0321265599"/>
    <s v="Pyrolyseproces"/>
    <x v="7"/>
  </r>
  <r>
    <s v="Vestdanmark"/>
    <x v="2"/>
    <n v="-11560.354491511825"/>
    <s v="CO2 - atmosfære"/>
    <x v="0"/>
  </r>
  <r>
    <s v="Vestdanmark"/>
    <x v="2"/>
    <n v="5037270.6270728866"/>
    <s v="Landbrug"/>
    <x v="1"/>
  </r>
  <r>
    <s v="Vestdanmark"/>
    <x v="2"/>
    <n v="3301394.9606297142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763985.5653391453"/>
    <s v="Skov"/>
    <x v="4"/>
  </r>
  <r>
    <s v="Vestdanmark"/>
    <x v="2"/>
    <n v="-1841651.2297566161"/>
    <s v="HWP"/>
    <x v="5"/>
  </r>
  <r>
    <s v="Vestdanmark"/>
    <x v="2"/>
    <n v="-502600.52422498411"/>
    <s v="Biogasanlæg"/>
    <x v="6"/>
  </r>
  <r>
    <s v="Vestdanmark"/>
    <x v="2"/>
    <n v="-1204526.129174115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35647.4517139066"/>
    <s v="CO2 - atmosfære"/>
    <x v="0"/>
  </r>
  <r>
    <s v="Østdanmark"/>
    <x v="1"/>
    <n v="449093.3493058047"/>
    <s v="Landbrug"/>
    <x v="1"/>
  </r>
  <r>
    <s v="Østdanmark"/>
    <x v="1"/>
    <n v="1210363.804457904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30475.25401940179"/>
    <s v="Skov"/>
    <x v="4"/>
  </r>
  <r>
    <s v="Østdanmark"/>
    <x v="1"/>
    <n v="-138876.64934755175"/>
    <s v="HWP"/>
    <x v="5"/>
  </r>
  <r>
    <s v="Østdanmark"/>
    <x v="1"/>
    <n v="-41216.412200152758"/>
    <s v="Biogasanlæg"/>
    <x v="6"/>
  </r>
  <r>
    <s v="Østdanmark"/>
    <x v="1"/>
    <n v="-412279.96787343966"/>
    <s v="Pyrolyseproces"/>
    <x v="7"/>
  </r>
  <r>
    <s v="Østdanmark"/>
    <x v="2"/>
    <n v="-117984.92007570557"/>
    <s v="CO2 - atmosfære"/>
    <x v="0"/>
  </r>
  <r>
    <s v="Østdanmark"/>
    <x v="2"/>
    <n v="447960.28277222451"/>
    <s v="Landbrug"/>
    <x v="1"/>
  </r>
  <r>
    <s v="Østdanmark"/>
    <x v="2"/>
    <n v="1159506.7498013563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33122.14777838718"/>
    <s v="Skov"/>
    <x v="4"/>
  </r>
  <r>
    <s v="Østdanmark"/>
    <x v="2"/>
    <n v="-339185.42245292122"/>
    <s v="HWP"/>
    <x v="5"/>
  </r>
  <r>
    <s v="Østdanmark"/>
    <x v="2"/>
    <n v="-47926.24035900968"/>
    <s v="Biogasanlæg"/>
    <x v="6"/>
  </r>
  <r>
    <s v="Østdanmark"/>
    <x v="2"/>
    <n v="-492407.20415921742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n v="0"/>
    <x v="1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n v="0"/>
    <x v="1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n v="0"/>
    <x v="1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n v="0"/>
    <x v="1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  <n v="0"/>
    <x v="1"/>
  </r>
  <r>
    <x v="32"/>
    <s v="Pyrolyseprodukter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  <n v="0"/>
    <x v="1"/>
  </r>
  <r>
    <x v="33"/>
    <s v="Pyrolyseprodukter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  <n v="0"/>
    <x v="1"/>
  </r>
  <r>
    <x v="38"/>
    <s v="Græs og urter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  <n v="0"/>
    <x v="1"/>
  </r>
  <r>
    <x v="47"/>
    <s v="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n v="0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n v="0"/>
    <x v="1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n v="0"/>
    <x v="1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n v="0"/>
    <x v="1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n v="0"/>
    <x v="1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  <n v="0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  <n v="0"/>
    <x v="0"/>
  </r>
  <r>
    <x v="23"/>
    <s v="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  <n v="0"/>
    <x v="1"/>
  </r>
  <r>
    <x v="32"/>
    <s v="Pyrolyseprodukter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  <n v="0"/>
    <x v="1"/>
  </r>
  <r>
    <x v="33"/>
    <s v="Pyrolyseprodukter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  <n v="0"/>
    <x v="1"/>
  </r>
  <r>
    <x v="38"/>
    <s v="Græs og urter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  <n v="0"/>
    <x v="1"/>
  </r>
  <r>
    <x v="47"/>
    <s v="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x v="0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x v="0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x v="0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x v="0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38133.0723831506"/>
    <n v="64498.475475191975"/>
    <n v="0"/>
    <n v="90266.583697186172"/>
    <n v="0"/>
    <n v="0"/>
    <n v="0"/>
    <n v="0"/>
    <n v="83368.01321077244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90227.36454961507"/>
    <n v="0"/>
    <n v="0"/>
    <n v="0"/>
    <n v="0"/>
    <n v="0"/>
    <n v="0"/>
    <n v="0"/>
    <n v="890227.36454961507"/>
    <n v="0"/>
    <n v="0"/>
    <n v="0"/>
    <n v="0"/>
    <n v="0"/>
    <n v="0"/>
    <n v="0"/>
    <n v="0"/>
    <n v="0"/>
    <n v="0"/>
    <x v="0"/>
  </r>
  <r>
    <x v="11"/>
    <s v=""/>
    <n v="0"/>
    <x v="2"/>
    <s v="Vestdanmark"/>
    <n v="26583.801661122692"/>
    <n v="0"/>
    <n v="0"/>
    <n v="267978.92035102146"/>
    <n v="0"/>
    <n v="0"/>
    <n v="0"/>
    <n v="0"/>
    <n v="-241395.1186898987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129194.192919735"/>
    <n v="11930939.715450084"/>
    <n v="0"/>
    <n v="0"/>
    <n v="0"/>
    <n v="0"/>
    <n v="0"/>
    <n v="3568093.7851269185"/>
    <n v="-2369839.3076572679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37202.63583168702"/>
    <n v="0"/>
    <n v="0"/>
    <n v="280672.65868343826"/>
    <n v="0"/>
    <n v="0"/>
    <n v="0"/>
    <n v="0"/>
    <n v="256529.97714824876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350324.4564434048"/>
    <n v="696107.27987490175"/>
    <n v="724013.50560011622"/>
    <n v="0"/>
    <n v="0"/>
    <n v="0"/>
    <n v="84658.018505492248"/>
    <n v="1845545.6524628943"/>
    <n v="0"/>
    <n v="0"/>
    <n v="84658.018505492248"/>
    <n v="0"/>
    <n v="0.87500888432762114"/>
    <n v="0"/>
    <n v="0.87500888432762114"/>
    <n v="0"/>
    <n v="71959.315729668408"/>
    <n v="0"/>
    <n v="71959.315729668408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85071.28737725655"/>
    <n v="0"/>
    <n v="0"/>
    <n v="0"/>
    <n v="0"/>
    <n v="0"/>
    <n v="0"/>
    <n v="0"/>
    <n v="585071.28737725655"/>
    <n v="0"/>
    <n v="0"/>
    <n v="0"/>
    <n v="0"/>
    <n v="0"/>
    <n v="0"/>
    <n v="0"/>
    <n v="0"/>
    <n v="0"/>
    <n v="0"/>
    <x v="0"/>
  </r>
  <r>
    <x v="21"/>
    <s v=""/>
    <n v="0"/>
    <x v="2"/>
    <s v="Vestdanmark"/>
    <n v="1434346.6525245206"/>
    <n v="0"/>
    <n v="0"/>
    <n v="128347.79869443661"/>
    <n v="0"/>
    <n v="0"/>
    <n v="0"/>
    <n v="0"/>
    <n v="1305998.85383008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75910.9398724157"/>
    <n v="5835911.4870443856"/>
    <n v="0"/>
    <n v="307470.55071854044"/>
    <n v="0"/>
    <n v="0"/>
    <n v="0"/>
    <n v="0"/>
    <n v="-767471.09789051022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82144.34148139099"/>
    <n v="0"/>
    <n v="0"/>
    <n v="-382144.3414813909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240560.7680441895"/>
    <n v="6191677.4924300304"/>
    <n v="0"/>
    <n v="0"/>
    <n v="0"/>
    <n v="0"/>
    <n v="0"/>
    <n v="0"/>
    <n v="-951116.72438584082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85290.7428957119"/>
    <n v="0"/>
    <n v="0"/>
    <n v="0"/>
    <n v="0"/>
    <n v="0"/>
    <n v="0"/>
    <n v="0"/>
    <n v="1285290.742895711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749.06738553218"/>
    <n v="0"/>
    <n v="0"/>
    <n v="0"/>
    <n v="0"/>
    <n v="0"/>
    <n v="109749.06738553218"/>
    <n v="0"/>
    <n v="0"/>
    <n v="0"/>
    <n v="109749.06738553218"/>
    <n v="0"/>
    <n v="2.0193828398937916"/>
    <n v="0"/>
    <n v="2.0193828398937916"/>
    <n v="0"/>
    <n v="45545.86296499586"/>
    <n v="0"/>
    <n v="45545.86296499586"/>
    <x v="0"/>
  </r>
  <r>
    <x v="32"/>
    <s v="Pyrolyseprodukter"/>
    <n v="1"/>
    <x v="2"/>
    <s v="Vestdanmark"/>
    <n v="1033505.5653792209"/>
    <n v="0"/>
    <n v="0"/>
    <n v="0"/>
    <n v="0"/>
    <n v="0"/>
    <n v="1033505.5653792209"/>
    <n v="0"/>
    <n v="0"/>
    <n v="0"/>
    <n v="1033505.5653792209"/>
    <n v="0"/>
    <n v="9.2616863023197862"/>
    <n v="0"/>
    <n v="9.2616863023197862"/>
    <n v="0"/>
    <n v="0"/>
    <n v="0"/>
    <n v="0"/>
    <x v="0"/>
  </r>
  <r>
    <x v="33"/>
    <s v="Pyrolyseprodukter"/>
    <n v="1"/>
    <x v="2"/>
    <s v="Vestdanmark"/>
    <n v="258376.39134480522"/>
    <n v="0"/>
    <n v="0"/>
    <n v="0"/>
    <n v="0"/>
    <n v="0"/>
    <n v="258376.39134480522"/>
    <n v="0"/>
    <n v="0"/>
    <n v="0"/>
    <n v="258376.39134480522"/>
    <n v="0"/>
    <n v="8.5958134309111749"/>
    <n v="0"/>
    <n v="8.5958134309111749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41660.78966818465"/>
    <n v="0"/>
    <n v="0"/>
    <n v="0"/>
    <n v="0"/>
    <n v="0"/>
    <n v="0"/>
    <n v="441660.78966818465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20830.39483409232"/>
    <n v="262373.56843565725"/>
    <n v="0"/>
    <n v="0"/>
    <n v="0"/>
    <n v="0"/>
    <n v="0"/>
    <n v="0"/>
    <n v="-41543.1736015649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1331.4526938191"/>
    <n v="0"/>
    <n v="0"/>
    <n v="0"/>
    <n v="0"/>
    <n v="0"/>
    <n v="141331.4526938191"/>
    <n v="0"/>
    <n v="0"/>
    <n v="0"/>
    <n v="141331.4526938191"/>
    <n v="0"/>
    <n v="4.946600844283668"/>
    <n v="0"/>
    <n v="4.946600844283668"/>
    <n v="0"/>
    <n v="0"/>
    <n v="0"/>
    <n v="0"/>
    <x v="0"/>
  </r>
  <r>
    <x v="38"/>
    <s v="Græs og urter"/>
    <n v="1"/>
    <x v="2"/>
    <s v="Vestdanmark"/>
    <n v="6391251.5223829793"/>
    <n v="7470286.0842879545"/>
    <n v="0"/>
    <n v="0"/>
    <n v="0"/>
    <n v="0"/>
    <n v="0"/>
    <n v="0"/>
    <n v="-1079034.5619049752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4024.4422885654"/>
    <n v="0"/>
    <n v="0"/>
    <n v="0"/>
    <n v="0"/>
    <n v="0"/>
    <n v="2564024.4422885654"/>
    <n v="0"/>
    <n v="0"/>
    <n v="0"/>
    <n v="2564024.4422885654"/>
    <n v="0"/>
    <n v="37.161864917581333"/>
    <n v="0"/>
    <n v="37.161864917581333"/>
    <n v="0"/>
    <n v="1268123.7554152196"/>
    <n v="0"/>
    <n v="1268123.7554152196"/>
    <x v="0"/>
  </r>
  <r>
    <x v="47"/>
    <s v=""/>
    <n v="0"/>
    <x v="2"/>
    <s v="Vestdanmark"/>
    <n v="772391.0266772469"/>
    <n v="0"/>
    <n v="0"/>
    <n v="0"/>
    <n v="0"/>
    <n v="0"/>
    <n v="0"/>
    <n v="772391.026677246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x v="0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x v="0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x v="0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x v="0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3636.434922809407"/>
    <n v="7916.616753740097"/>
    <n v="0"/>
    <n v="78752.00538693853"/>
    <n v="0"/>
    <n v="0"/>
    <n v="0"/>
    <n v="0"/>
    <n v="-3032.187217869213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12663.17734254454"/>
    <n v="0"/>
    <n v="0"/>
    <n v="0"/>
    <n v="0"/>
    <n v="0"/>
    <n v="0"/>
    <n v="0"/>
    <n v="312663.17734254454"/>
    <n v="0"/>
    <n v="0"/>
    <n v="0"/>
    <n v="0"/>
    <n v="0"/>
    <n v="0"/>
    <n v="0"/>
    <n v="0"/>
    <n v="0"/>
    <n v="0"/>
    <x v="0"/>
  </r>
  <r>
    <x v="11"/>
    <s v=""/>
    <n v="0"/>
    <x v="2"/>
    <s v="Østdanmark"/>
    <n v="9336.6888327632332"/>
    <n v="0"/>
    <n v="0"/>
    <n v="233795.01599247381"/>
    <n v="0"/>
    <n v="0"/>
    <n v="0"/>
    <n v="0"/>
    <n v="-224458.32715971058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611199.043945794"/>
    <n v="1464417.2058845721"/>
    <n v="0"/>
    <n v="0"/>
    <n v="0"/>
    <n v="0"/>
    <n v="0"/>
    <n v="437951.9179351207"/>
    <n v="2708829.920126101"/>
    <n v="338990.6124688331"/>
    <n v="0"/>
    <n v="0.6237003531160944"/>
    <n v="0.6237003531160944"/>
    <n v="0"/>
    <n v="0.6237003531160944"/>
    <n v="94917.371491273283"/>
    <n v="94917.371491273283"/>
    <n v="0"/>
    <n v="94917.371491273283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8674.81464232618"/>
    <n v="0"/>
    <n v="0"/>
    <n v="244869.51675001203"/>
    <n v="0"/>
    <n v="0"/>
    <n v="0"/>
    <n v="0"/>
    <n v="-56194.702107685851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76691.6311430086"/>
    <n v="85441.004824644508"/>
    <n v="103062.42440743271"/>
    <n v="0"/>
    <n v="0"/>
    <n v="0"/>
    <n v="233733.85437382606"/>
    <n v="754454.34753710544"/>
    <n v="0"/>
    <n v="0"/>
    <n v="233733.85437382606"/>
    <n v="0"/>
    <n v="2.4158278537073001"/>
    <n v="0"/>
    <n v="2.4158278537073001"/>
    <n v="0"/>
    <n v="198673.77621775214"/>
    <n v="0"/>
    <n v="198673.77621775214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5487.10921261593"/>
    <n v="0"/>
    <n v="0"/>
    <n v="0"/>
    <n v="0"/>
    <n v="0"/>
    <n v="0"/>
    <n v="0"/>
    <n v="205487.10921261593"/>
    <n v="0"/>
    <n v="0"/>
    <n v="0"/>
    <n v="0"/>
    <n v="0"/>
    <n v="0"/>
    <n v="0"/>
    <n v="0"/>
    <n v="0"/>
    <n v="0"/>
    <x v="0"/>
  </r>
  <r>
    <x v="21"/>
    <s v=""/>
    <n v="0"/>
    <x v="2"/>
    <s v="Østdanmark"/>
    <n v="503767.23930054478"/>
    <n v="0"/>
    <n v="0"/>
    <n v="111975.50765955324"/>
    <n v="0"/>
    <n v="0"/>
    <n v="0"/>
    <n v="0"/>
    <n v="391791.73164099152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88112.4783458344"/>
    <n v="716306.46013408503"/>
    <n v="0"/>
    <n v="268249.01834925939"/>
    <n v="0"/>
    <n v="0"/>
    <n v="0"/>
    <n v="0"/>
    <n v="903556.99986248999"/>
    <n v="136085.90197197977"/>
    <n v="0"/>
    <n v="0.46607516222775469"/>
    <n v="0.46607516222775469"/>
    <n v="0"/>
    <n v="0.46607516222775469"/>
    <n v="42186.629611313729"/>
    <n v="42186.629611313729"/>
    <n v="0"/>
    <n v="42186.629611313729"/>
    <x v="0"/>
  </r>
  <r>
    <x v="23"/>
    <s v=""/>
    <n v="0"/>
    <x v="2"/>
    <s v="Østdanmark"/>
    <n v="0"/>
    <n v="0"/>
    <n v="0"/>
    <n v="0"/>
    <n v="0"/>
    <n v="314230.43593569164"/>
    <n v="0"/>
    <n v="0"/>
    <n v="-314230.435935691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40575.1676958946"/>
    <n v="759973.58711494633"/>
    <n v="0"/>
    <n v="0"/>
    <n v="0"/>
    <n v="0"/>
    <n v="0"/>
    <n v="0"/>
    <n v="1080601.5805809484"/>
    <n v="129484.85619510757"/>
    <n v="0"/>
    <n v="0.46485063374043623"/>
    <n v="0.46485063374043623"/>
    <n v="0"/>
    <n v="0.46485063374043623"/>
    <n v="38845.45685853227"/>
    <n v="38845.45685853227"/>
    <n v="0"/>
    <n v="38845.4568585322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51416.23756538174"/>
    <n v="0"/>
    <n v="0"/>
    <n v="0"/>
    <n v="0"/>
    <n v="0"/>
    <n v="0"/>
    <n v="0"/>
    <n v="451416.2375653817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545.761999241557"/>
    <n v="0"/>
    <n v="0"/>
    <n v="0"/>
    <n v="0"/>
    <n v="0"/>
    <n v="38545.761999241557"/>
    <n v="0"/>
    <n v="0"/>
    <n v="0"/>
    <n v="38545.761999241557"/>
    <n v="0"/>
    <n v="0.70924202078604448"/>
    <n v="0"/>
    <n v="0.70924202078604448"/>
    <n v="0"/>
    <n v="15996.491229685247"/>
    <n v="0"/>
    <n v="15996.491229685247"/>
    <x v="0"/>
  </r>
  <r>
    <x v="32"/>
    <s v="Pyrolyseprodukter"/>
    <n v="1"/>
    <x v="2"/>
    <s v="Østdanmark"/>
    <n v="422494.43462077907"/>
    <n v="0"/>
    <n v="0"/>
    <n v="0"/>
    <n v="0"/>
    <n v="0"/>
    <n v="422494.43462077907"/>
    <n v="0"/>
    <n v="0"/>
    <n v="0"/>
    <n v="422494.43462077907"/>
    <n v="0"/>
    <n v="3.7861536976802088"/>
    <n v="0"/>
    <n v="3.7861536976802088"/>
    <n v="0"/>
    <n v="0"/>
    <n v="0"/>
    <n v="0"/>
    <x v="0"/>
  </r>
  <r>
    <x v="33"/>
    <s v="Pyrolyseprodukter"/>
    <n v="1"/>
    <x v="2"/>
    <s v="Østdanmark"/>
    <n v="105623.60865519477"/>
    <n v="0"/>
    <n v="0"/>
    <n v="0"/>
    <n v="0"/>
    <n v="0"/>
    <n v="105623.60865519477"/>
    <n v="0"/>
    <n v="0"/>
    <n v="0"/>
    <n v="105623.60865519477"/>
    <n v="0"/>
    <n v="3.5139465690888216"/>
    <n v="0"/>
    <n v="3.5139465690888216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5118.87333988555"/>
    <n v="0"/>
    <n v="0"/>
    <n v="0"/>
    <n v="0"/>
    <n v="0"/>
    <n v="0"/>
    <n v="155118.8733398855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7559.436669942777"/>
    <n v="32204.032301743569"/>
    <n v="0"/>
    <n v="0"/>
    <n v="0"/>
    <n v="0"/>
    <n v="0"/>
    <n v="0"/>
    <n v="45355.40436819920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9638.039468763382"/>
    <n v="0"/>
    <n v="0"/>
    <n v="0"/>
    <n v="0"/>
    <n v="0"/>
    <n v="49638.039468763382"/>
    <n v="0"/>
    <n v="0"/>
    <n v="0"/>
    <n v="49638.039468763382"/>
    <n v="0"/>
    <n v="1.7373313814067182"/>
    <n v="0"/>
    <n v="1.7373313814067182"/>
    <n v="0"/>
    <n v="0"/>
    <n v="0"/>
    <n v="0"/>
    <x v="0"/>
  </r>
  <r>
    <x v="38"/>
    <s v="Græs og urter"/>
    <n v="1"/>
    <x v="2"/>
    <s v="Østdanmark"/>
    <n v="2244717.5718920124"/>
    <n v="916911.47014555836"/>
    <n v="0"/>
    <n v="0"/>
    <n v="0"/>
    <n v="0"/>
    <n v="0"/>
    <n v="0"/>
    <n v="1327806.1017464539"/>
    <n v="248771.53984147869"/>
    <n v="0"/>
    <n v="0.67517590999136678"/>
    <n v="0.67517590999136678"/>
    <n v="0"/>
    <n v="0.67517590999136678"/>
    <n v="49754.30796829574"/>
    <n v="49754.30796829574"/>
    <n v="0"/>
    <n v="49754.3079682957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71679.24992986186"/>
    <n v="0"/>
    <n v="0"/>
    <n v="0"/>
    <n v="0"/>
    <n v="0"/>
    <n v="671679.24992986186"/>
    <n v="0"/>
    <n v="0"/>
    <n v="0"/>
    <n v="671679.24992986186"/>
    <n v="0"/>
    <n v="9.7350294880795385"/>
    <n v="0"/>
    <n v="9.7350294880795385"/>
    <n v="0"/>
    <n v="332201.36236114416"/>
    <n v="0"/>
    <n v="332201.36236114416"/>
    <x v="0"/>
  </r>
  <r>
    <x v="47"/>
    <s v=""/>
    <n v="0"/>
    <x v="2"/>
    <s v="Østdanmark"/>
    <n v="194965.02502381144"/>
    <n v="0"/>
    <n v="0"/>
    <n v="0"/>
    <n v="0"/>
    <n v="0"/>
    <n v="0"/>
    <n v="194965.0250238114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2905.40271656995"/>
    <n v="4646966.8730431553"/>
    <n v="2187792.0038287179"/>
    <n v="2187792.0038287179"/>
  </r>
  <r>
    <x v="0"/>
    <x v="1"/>
    <x v="1"/>
    <s v="Konventionel"/>
    <x v="0"/>
    <s v="Halm"/>
    <n v="132581.08054331402"/>
    <n v="511762.97089719214"/>
    <n v="219148.04094894335"/>
    <n v="219148.04094894335"/>
  </r>
  <r>
    <x v="0"/>
    <x v="2"/>
    <x v="1"/>
    <s v="Konventionel"/>
    <x v="0"/>
    <s v="Halm"/>
    <n v="96238.674491349986"/>
    <n v="423450.16776193999"/>
    <n v="326226.00924379862"/>
    <n v="326226.00924379862"/>
  </r>
  <r>
    <x v="0"/>
    <x v="3"/>
    <x v="1"/>
    <s v="Konventionel"/>
    <x v="0"/>
    <s v="Græs"/>
    <n v="176774.77405775199"/>
    <n v="8771564.2887456547"/>
    <n v="0"/>
    <n v="8771564.2887456547"/>
  </r>
  <r>
    <x v="0"/>
    <x v="4"/>
    <x v="1"/>
    <s v="Konventionel"/>
    <x v="0"/>
    <s v="Grøntsager"/>
    <n v="22096.846757218998"/>
    <n v="458509.57021229429"/>
    <n v="0"/>
    <n v="458509.57021229429"/>
  </r>
  <r>
    <x v="0"/>
    <x v="5"/>
    <x v="1"/>
    <s v="Konventionel"/>
    <x v="0"/>
    <s v="Kartofler"/>
    <n v="32257.394898052684"/>
    <n v="1370000.5759083009"/>
    <n v="0"/>
    <n v="1370000.5759083009"/>
  </r>
  <r>
    <x v="0"/>
    <x v="6"/>
    <x v="1"/>
    <s v="Konventionel"/>
    <x v="0"/>
    <s v="Roer"/>
    <n v="19838.419979081133"/>
    <n v="1611945.6472554877"/>
    <n v="0"/>
    <n v="1611945.6472554877"/>
  </r>
  <r>
    <x v="0"/>
    <x v="7"/>
    <x v="1"/>
    <s v="Konventionel"/>
    <x v="0"/>
    <s v="Majs"/>
    <n v="107183.38810401986"/>
    <n v="4770732.6045099245"/>
    <n v="0"/>
    <n v="4770732.6045099245"/>
  </r>
  <r>
    <x v="0"/>
    <x v="8"/>
    <x v="1"/>
    <s v="Konventionel"/>
    <x v="0"/>
    <s v="Frugt"/>
    <n v="2990.7218478474151"/>
    <n v="25391.228488224559"/>
    <n v="0"/>
    <n v="25391.228488224559"/>
  </r>
  <r>
    <x v="0"/>
    <x v="9"/>
    <x v="1"/>
    <s v="Konventionel"/>
    <x v="0"/>
    <s v="Øvrige"/>
    <n v="41201.294654944359"/>
    <n v="1227631.4480028604"/>
    <n v="0"/>
    <n v="1227631.4480028604"/>
  </r>
  <r>
    <x v="0"/>
    <x v="10"/>
    <x v="1"/>
    <s v="Konventionel"/>
    <x v="0"/>
    <s v="Halm"/>
    <n v="59507.261024225008"/>
    <n v="850290.96695399587"/>
    <n v="203752.86174694647"/>
    <n v="203752.86174694647"/>
  </r>
  <r>
    <x v="0"/>
    <x v="11"/>
    <x v="1"/>
    <s v="Konventionel"/>
    <x v="0"/>
    <s v="Juletræer"/>
    <n v="11176.489299061544"/>
    <n v="558824.46495307726"/>
    <n v="0"/>
    <n v="558824.46495307726"/>
  </r>
  <r>
    <x v="0"/>
    <x v="12"/>
    <x v="1"/>
    <s v="Konventionel"/>
    <x v="0"/>
    <s v="Pil &amp; poppel"/>
    <n v="4297.8506594739029"/>
    <n v="104825.62584082691"/>
    <n v="0"/>
    <n v="104825.62584082691"/>
  </r>
  <r>
    <x v="0"/>
    <x v="13"/>
    <x v="1"/>
    <s v="Konventionel"/>
    <x v="0"/>
    <s v="Græs"/>
    <n v="104591.74131750326"/>
    <n v="1442320.11276837"/>
    <n v="0"/>
    <n v="1442320.11276837"/>
  </r>
  <r>
    <x v="0"/>
    <x v="0"/>
    <x v="2"/>
    <s v="Konventionel"/>
    <x v="0"/>
    <s v="Halm"/>
    <n v="583880.5513728552"/>
    <n v="4093002.6651237146"/>
    <n v="2329941.7671216745"/>
    <n v="2329941.7671216745"/>
  </r>
  <r>
    <x v="0"/>
    <x v="1"/>
    <x v="2"/>
    <s v="Konventionel"/>
    <x v="0"/>
    <s v="Halm"/>
    <n v="47859.061587938959"/>
    <n v="184735.97772944439"/>
    <n v="95650.402603730981"/>
    <n v="95650.402603730981"/>
  </r>
  <r>
    <x v="0"/>
    <x v="2"/>
    <x v="2"/>
    <s v="Konventionel"/>
    <x v="0"/>
    <s v="Halm"/>
    <n v="78165.439738337198"/>
    <n v="343927.93484868365"/>
    <n v="320368.87131154886"/>
    <n v="320368.87131154886"/>
  </r>
  <r>
    <x v="0"/>
    <x v="3"/>
    <x v="2"/>
    <s v="Konventionel"/>
    <x v="0"/>
    <s v="Græs"/>
    <n v="197418.62905024822"/>
    <n v="9795912.3734733164"/>
    <n v="0"/>
    <n v="9795912.3734733164"/>
  </r>
  <r>
    <x v="0"/>
    <x v="4"/>
    <x v="2"/>
    <s v="Konventionel"/>
    <x v="0"/>
    <s v="Grøntsager"/>
    <n v="17947.148095477107"/>
    <n v="372403.32298115001"/>
    <n v="0"/>
    <n v="372403.32298115001"/>
  </r>
  <r>
    <x v="0"/>
    <x v="5"/>
    <x v="2"/>
    <s v="Konventionel"/>
    <x v="0"/>
    <s v="Kartofler"/>
    <n v="26199.586292578348"/>
    <n v="1112719.9956112509"/>
    <n v="0"/>
    <n v="1112719.9956112509"/>
  </r>
  <r>
    <x v="0"/>
    <x v="6"/>
    <x v="2"/>
    <s v="Konventionel"/>
    <x v="0"/>
    <s v="Roer"/>
    <n v="61020.303524622163"/>
    <n v="4958127.349075269"/>
    <n v="0"/>
    <n v="4958127.349075269"/>
  </r>
  <r>
    <x v="0"/>
    <x v="7"/>
    <x v="2"/>
    <s v="Konventionel"/>
    <x v="0"/>
    <s v="Majs"/>
    <n v="87054.780295717777"/>
    <n v="3874808.2709623985"/>
    <n v="0"/>
    <n v="3874808.2709623985"/>
  </r>
  <r>
    <x v="0"/>
    <x v="8"/>
    <x v="2"/>
    <s v="Konventionel"/>
    <x v="0"/>
    <s v="Frugt"/>
    <n v="2429.0763521795711"/>
    <n v="20622.858230004564"/>
    <n v="0"/>
    <n v="20622.858230004564"/>
  </r>
  <r>
    <x v="0"/>
    <x v="9"/>
    <x v="2"/>
    <s v="Konventionel"/>
    <x v="0"/>
    <s v="Øvrige"/>
    <n v="33463.857763148953"/>
    <n v="997087.21547676797"/>
    <n v="0"/>
    <n v="997087.21547676797"/>
  </r>
  <r>
    <x v="0"/>
    <x v="10"/>
    <x v="2"/>
    <s v="Konventionel"/>
    <x v="0"/>
    <s v="Halm"/>
    <n v="48332.037511599701"/>
    <n v="690609.75422587304"/>
    <n v="200094.63529802277"/>
    <n v="200094.63529802277"/>
  </r>
  <r>
    <x v="0"/>
    <x v="11"/>
    <x v="2"/>
    <s v="Konventionel"/>
    <x v="0"/>
    <s v="Juletræer"/>
    <n v="9077.5897050669246"/>
    <n v="453879.48525334627"/>
    <n v="0"/>
    <n v="453879.48525334627"/>
  </r>
  <r>
    <x v="0"/>
    <x v="12"/>
    <x v="2"/>
    <s v="Konventionel"/>
    <x v="0"/>
    <s v="Pil &amp; poppel"/>
    <n v="3490.7316471578697"/>
    <n v="85139.796272143169"/>
    <n v="0"/>
    <n v="85139.79627214316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459.22470143001"/>
    <n v="485916.94065520633"/>
    <n v="228769.69566047119"/>
    <n v="228769.69566047119"/>
  </r>
  <r>
    <x v="0"/>
    <x v="1"/>
    <x v="1"/>
    <s v="Økologisk"/>
    <x v="0"/>
    <s v="Halm"/>
    <n v="20691.844940286002"/>
    <n v="45526.197237617256"/>
    <n v="19495.308382683452"/>
    <n v="19495.308382683452"/>
  </r>
  <r>
    <x v="0"/>
    <x v="2"/>
    <x v="1"/>
    <s v="Økologisk"/>
    <x v="0"/>
    <s v="Halm"/>
    <n v="15019.908735644221"/>
    <n v="36348.179140259017"/>
    <n v="28002.63720965555"/>
    <n v="28002.63720965555"/>
  </r>
  <r>
    <x v="0"/>
    <x v="3"/>
    <x v="1"/>
    <s v="Økologisk"/>
    <x v="0"/>
    <s v="Græs"/>
    <n v="27589.126587047998"/>
    <n v="1067798.5197744712"/>
    <n v="0"/>
    <n v="1067798.5197744712"/>
  </r>
  <r>
    <x v="0"/>
    <x v="4"/>
    <x v="1"/>
    <s v="Økologisk"/>
    <x v="0"/>
    <s v="Grøntsager"/>
    <n v="3448.6408233809998"/>
    <n v="40788.799338538774"/>
    <n v="0"/>
    <n v="40788.799338538774"/>
  </r>
  <r>
    <x v="0"/>
    <x v="5"/>
    <x v="1"/>
    <s v="Økologisk"/>
    <x v="0"/>
    <s v="Kartofler"/>
    <n v="5034.3911112567775"/>
    <n v="121874.61770652459"/>
    <n v="0"/>
    <n v="121874.61770652459"/>
  </r>
  <r>
    <x v="0"/>
    <x v="6"/>
    <x v="1"/>
    <s v="Økologisk"/>
    <x v="0"/>
    <s v="Roer"/>
    <n v="3096.1695921109285"/>
    <n v="143397.93937145639"/>
    <n v="0"/>
    <n v="143397.93937145639"/>
  </r>
  <r>
    <x v="0"/>
    <x v="7"/>
    <x v="1"/>
    <s v="Økologisk"/>
    <x v="0"/>
    <s v="Majs"/>
    <n v="16728.043230107149"/>
    <n v="617989.11946281744"/>
    <n v="0"/>
    <n v="617989.11946281744"/>
  </r>
  <r>
    <x v="0"/>
    <x v="8"/>
    <x v="1"/>
    <s v="Økologisk"/>
    <x v="0"/>
    <s v="Frugt"/>
    <n v="466.7600571784983"/>
    <n v="2258.7919447039067"/>
    <n v="0"/>
    <n v="2258.7919447039067"/>
  </r>
  <r>
    <x v="0"/>
    <x v="9"/>
    <x v="1"/>
    <s v="Økologisk"/>
    <x v="0"/>
    <s v="Øvrige"/>
    <n v="6430.2598594421834"/>
    <n v="109209.52592349146"/>
    <n v="0"/>
    <n v="109209.52592349146"/>
  </r>
  <r>
    <x v="0"/>
    <x v="10"/>
    <x v="1"/>
    <s v="Økologisk"/>
    <x v="0"/>
    <s v="Halm"/>
    <n v="9287.2603910640191"/>
    <n v="75641.49122209246"/>
    <n v="18125.760360031825"/>
    <n v="18125.760360031825"/>
  </r>
  <r>
    <x v="0"/>
    <x v="11"/>
    <x v="1"/>
    <s v="Økologisk"/>
    <x v="0"/>
    <s v="Juletræer"/>
    <n v="1744.3075784662526"/>
    <n v="49712.765986288199"/>
    <n v="0"/>
    <n v="49712.765986288199"/>
  </r>
  <r>
    <x v="0"/>
    <x v="12"/>
    <x v="1"/>
    <s v="Økologisk"/>
    <x v="0"/>
    <s v="Pil &amp; poppel"/>
    <n v="670.76281968667865"/>
    <n v="9325.2392005221172"/>
    <n v="0"/>
    <n v="9325.2392005221172"/>
  </r>
  <r>
    <x v="0"/>
    <x v="13"/>
    <x v="1"/>
    <s v="Økologisk"/>
    <x v="0"/>
    <s v="Græs"/>
    <n v="16323.5665640034"/>
    <n v="225101.98291760689"/>
    <n v="0"/>
    <n v="225101.98291760689"/>
  </r>
  <r>
    <x v="0"/>
    <x v="0"/>
    <x v="2"/>
    <s v="Økologisk"/>
    <x v="0"/>
    <s v="Halm"/>
    <n v="123853.45029121172"/>
    <n v="581702.49998273409"/>
    <n v="331134.14811517135"/>
    <n v="331134.14811517135"/>
  </r>
  <r>
    <x v="0"/>
    <x v="1"/>
    <x v="2"/>
    <s v="Økologisk"/>
    <x v="0"/>
    <s v="Halm"/>
    <n v="10151.922155017353"/>
    <n v="22336.25912546918"/>
    <n v="11565.003223905653"/>
    <n v="11565.003223905653"/>
  </r>
  <r>
    <x v="0"/>
    <x v="2"/>
    <x v="2"/>
    <s v="Økologisk"/>
    <x v="0"/>
    <s v="Halm"/>
    <n v="16580.54782328365"/>
    <n v="40124.925732346434"/>
    <n v="37376.368319680703"/>
    <n v="37376.368319680703"/>
  </r>
  <r>
    <x v="0"/>
    <x v="3"/>
    <x v="2"/>
    <s v="Økologisk"/>
    <x v="0"/>
    <s v="Græs"/>
    <n v="41876.678889446586"/>
    <n v="1620778.229065585"/>
    <n v="0"/>
    <n v="1620778.229065585"/>
  </r>
  <r>
    <x v="0"/>
    <x v="4"/>
    <x v="2"/>
    <s v="Økologisk"/>
    <x v="0"/>
    <s v="Grøntsager"/>
    <n v="3806.9708081315075"/>
    <n v="45026.9472331754"/>
    <n v="0"/>
    <n v="45026.9472331754"/>
  </r>
  <r>
    <x v="0"/>
    <x v="5"/>
    <x v="2"/>
    <s v="Økologisk"/>
    <x v="0"/>
    <s v="Kartofler"/>
    <n v="5557.4880014560131"/>
    <n v="134537.96310572393"/>
    <n v="0"/>
    <n v="134537.96310572393"/>
  </r>
  <r>
    <x v="0"/>
    <x v="6"/>
    <x v="2"/>
    <s v="Økologisk"/>
    <x v="0"/>
    <s v="Roer"/>
    <n v="12943.700747647126"/>
    <n v="599482.67038819159"/>
    <n v="0"/>
    <n v="599482.67038819159"/>
  </r>
  <r>
    <x v="0"/>
    <x v="7"/>
    <x v="2"/>
    <s v="Økologisk"/>
    <x v="0"/>
    <s v="Majs"/>
    <n v="18466.165517273468"/>
    <n v="682201.09255428892"/>
    <n v="0"/>
    <n v="682201.09255428892"/>
  </r>
  <r>
    <x v="0"/>
    <x v="8"/>
    <x v="2"/>
    <s v="Økologisk"/>
    <x v="0"/>
    <s v="Frugt"/>
    <n v="515.25862015930295"/>
    <n v="2493.4910405369151"/>
    <n v="0"/>
    <n v="2493.4910405369151"/>
  </r>
  <r>
    <x v="0"/>
    <x v="9"/>
    <x v="2"/>
    <s v="Økologisk"/>
    <x v="0"/>
    <s v="Øvrige"/>
    <n v="7098.3940709709905"/>
    <n v="120556.90878037285"/>
    <n v="0"/>
    <n v="120556.90878037285"/>
  </r>
  <r>
    <x v="0"/>
    <x v="10"/>
    <x v="2"/>
    <s v="Økologisk"/>
    <x v="0"/>
    <s v="Halm"/>
    <n v="10252.250381248423"/>
    <n v="83500.997556401024"/>
    <n v="24193.260449670026"/>
    <n v="24193.260449670026"/>
  </r>
  <r>
    <x v="0"/>
    <x v="11"/>
    <x v="2"/>
    <s v="Økologisk"/>
    <x v="0"/>
    <s v="Juletræer"/>
    <n v="1925.5493313778325"/>
    <n v="54878.155944268219"/>
    <n v="0"/>
    <n v="54878.155944268219"/>
  </r>
  <r>
    <x v="0"/>
    <x v="12"/>
    <x v="2"/>
    <s v="Økologisk"/>
    <x v="0"/>
    <s v="Pil &amp; poppel"/>
    <n v="740.45822818500267"/>
    <n v="10294.175367450038"/>
    <n v="0"/>
    <n v="10294.175367450038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872.91028342993"/>
    <n v="1464199.1010868438"/>
    <n v="689344.93679168622"/>
    <n v="689344.93679168622"/>
  </r>
  <r>
    <x v="1"/>
    <x v="1"/>
    <x v="1"/>
    <s v="Konventionel"/>
    <x v="0"/>
    <s v="Halm"/>
    <n v="41774.582056685991"/>
    <n v="161249.88673880795"/>
    <n v="69050.710566450332"/>
    <n v="69050.710566450332"/>
  </r>
  <r>
    <x v="1"/>
    <x v="2"/>
    <x v="1"/>
    <s v="Konventionel"/>
    <x v="0"/>
    <s v="Halm"/>
    <n v="30323.560406133198"/>
    <n v="133423.66578698609"/>
    <n v="102789.5921222941"/>
    <n v="102789.5921222941"/>
  </r>
  <r>
    <x v="1"/>
    <x v="3"/>
    <x v="1"/>
    <s v="Konventionel"/>
    <x v="0"/>
    <s v="Græs"/>
    <n v="55699.442742247978"/>
    <n v="2763806.3488703445"/>
    <n v="0"/>
    <n v="2763806.3488703445"/>
  </r>
  <r>
    <x v="1"/>
    <x v="4"/>
    <x v="1"/>
    <s v="Konventionel"/>
    <x v="0"/>
    <s v="Grøntsager"/>
    <n v="6962.4303427809973"/>
    <n v="144470.42961270569"/>
    <n v="0"/>
    <n v="144470.42961270569"/>
  </r>
  <r>
    <x v="1"/>
    <x v="5"/>
    <x v="1"/>
    <s v="Konventionel"/>
    <x v="0"/>
    <s v="Kartofler"/>
    <n v="10163.887521367629"/>
    <n v="431669.44515353418"/>
    <n v="0"/>
    <n v="431669.44515353418"/>
  </r>
  <r>
    <x v="1"/>
    <x v="6"/>
    <x v="1"/>
    <s v="Konventionel"/>
    <x v="0"/>
    <s v="Roer"/>
    <n v="6250.8293030571213"/>
    <n v="507903.20486332785"/>
    <n v="0"/>
    <n v="507903.20486332785"/>
  </r>
  <r>
    <x v="1"/>
    <x v="7"/>
    <x v="1"/>
    <s v="Konventionel"/>
    <x v="0"/>
    <s v="Majs"/>
    <n v="33772.09797292453"/>
    <n v="1503196.0807748709"/>
    <n v="0"/>
    <n v="1503196.0807748709"/>
  </r>
  <r>
    <x v="1"/>
    <x v="8"/>
    <x v="1"/>
    <s v="Konventionel"/>
    <x v="0"/>
    <s v="Frugt"/>
    <n v="942.33773574359259"/>
    <n v="8000.4473764631011"/>
    <n v="0"/>
    <n v="8000.4473764631011"/>
  </r>
  <r>
    <x v="1"/>
    <x v="9"/>
    <x v="1"/>
    <s v="Konventionel"/>
    <x v="0"/>
    <s v="Øvrige"/>
    <n v="12981.994545159621"/>
    <n v="386810.77609115886"/>
    <n v="0"/>
    <n v="386810.77609115886"/>
  </r>
  <r>
    <x v="1"/>
    <x v="10"/>
    <x v="1"/>
    <s v="Konventionel"/>
    <x v="0"/>
    <s v="Halm"/>
    <n v="18749.967555234878"/>
    <n v="267915.67564177513"/>
    <n v="64199.888909124238"/>
    <n v="64199.888909124238"/>
  </r>
  <r>
    <x v="1"/>
    <x v="11"/>
    <x v="1"/>
    <s v="Konventionel"/>
    <x v="0"/>
    <s v="Juletræer"/>
    <n v="3521.5670849566368"/>
    <n v="176078.35424783186"/>
    <n v="0"/>
    <n v="176078.35424783186"/>
  </r>
  <r>
    <x v="1"/>
    <x v="12"/>
    <x v="1"/>
    <s v="Konventionel"/>
    <x v="0"/>
    <s v="Pil &amp; poppel"/>
    <n v="1354.1971019229918"/>
    <n v="33029.197607877853"/>
    <n v="0"/>
    <n v="33029.197607877853"/>
  </r>
  <r>
    <x v="1"/>
    <x v="13"/>
    <x v="1"/>
    <s v="Konventionel"/>
    <x v="0"/>
    <s v="Græs"/>
    <n v="32955.503622496719"/>
    <n v="454456.39495422982"/>
    <n v="0"/>
    <n v="454456.39495422982"/>
  </r>
  <r>
    <x v="1"/>
    <x v="0"/>
    <x v="2"/>
    <s v="Konventionel"/>
    <x v="0"/>
    <s v="Halm"/>
    <n v="205068.90222714469"/>
    <n v="1437533.0046122842"/>
    <n v="818315.66287554288"/>
    <n v="818315.66287554288"/>
  </r>
  <r>
    <x v="1"/>
    <x v="1"/>
    <x v="2"/>
    <s v="Konventionel"/>
    <x v="0"/>
    <s v="Halm"/>
    <n v="16808.926412061042"/>
    <n v="64882.455950555624"/>
    <n v="33594.068193249012"/>
    <n v="33594.068193249012"/>
  </r>
  <r>
    <x v="1"/>
    <x v="2"/>
    <x v="2"/>
    <s v="Konventionel"/>
    <x v="0"/>
    <s v="Halm"/>
    <n v="27453.048198906061"/>
    <n v="120793.41207518667"/>
    <n v="112519.06334803638"/>
    <n v="112519.06334803638"/>
  </r>
  <r>
    <x v="1"/>
    <x v="3"/>
    <x v="2"/>
    <s v="Konventionel"/>
    <x v="0"/>
    <s v="Græs"/>
    <n v="69336.821449751806"/>
    <n v="3440493.0803366848"/>
    <n v="0"/>
    <n v="3440493.0803366848"/>
  </r>
  <r>
    <x v="1"/>
    <x v="4"/>
    <x v="2"/>
    <s v="Konventionel"/>
    <x v="0"/>
    <s v="Grøntsager"/>
    <n v="6303.3474045228904"/>
    <n v="130794.45864385"/>
    <n v="0"/>
    <n v="130794.45864385"/>
  </r>
  <r>
    <x v="1"/>
    <x v="5"/>
    <x v="2"/>
    <s v="Konventionel"/>
    <x v="0"/>
    <s v="Kartofler"/>
    <n v="9201.745780351348"/>
    <n v="390806.41999407549"/>
    <n v="0"/>
    <n v="390806.41999407549"/>
  </r>
  <r>
    <x v="1"/>
    <x v="6"/>
    <x v="2"/>
    <s v="Konventionel"/>
    <x v="0"/>
    <s v="Roer"/>
    <n v="21431.381175377828"/>
    <n v="1741379.6883396553"/>
    <n v="0"/>
    <n v="1741379.6883396553"/>
  </r>
  <r>
    <x v="1"/>
    <x v="7"/>
    <x v="2"/>
    <s v="Konventionel"/>
    <x v="0"/>
    <s v="Majs"/>
    <n v="30575.137649118256"/>
    <n v="1360899.3767622537"/>
    <n v="0"/>
    <n v="1360899.3767622537"/>
  </r>
  <r>
    <x v="1"/>
    <x v="8"/>
    <x v="2"/>
    <s v="Konventionel"/>
    <x v="0"/>
    <s v="Frugt"/>
    <n v="853.1334359333481"/>
    <n v="7243.1028710741266"/>
    <n v="0"/>
    <n v="7243.1028710741266"/>
  </r>
  <r>
    <x v="1"/>
    <x v="9"/>
    <x v="2"/>
    <s v="Konventionel"/>
    <x v="0"/>
    <s v="Øvrige"/>
    <n v="11753.082988702035"/>
    <n v="350194.19677839131"/>
    <n v="0"/>
    <n v="350194.19677839131"/>
  </r>
  <r>
    <x v="1"/>
    <x v="10"/>
    <x v="2"/>
    <s v="Konventionel"/>
    <x v="0"/>
    <s v="Halm"/>
    <n v="16975.04369960714"/>
    <n v="242554.03581000675"/>
    <n v="70276.68091637356"/>
    <n v="70276.68091637356"/>
  </r>
  <r>
    <x v="1"/>
    <x v="11"/>
    <x v="2"/>
    <s v="Konventionel"/>
    <x v="0"/>
    <s v="Juletræer"/>
    <n v="3188.2057919373397"/>
    <n v="159410.28959686699"/>
    <n v="0"/>
    <n v="159410.28959686699"/>
  </r>
  <r>
    <x v="1"/>
    <x v="12"/>
    <x v="2"/>
    <s v="Konventionel"/>
    <x v="0"/>
    <s v="Pil &amp; poppel"/>
    <n v="1226.0050538917412"/>
    <n v="29902.562290042471"/>
    <n v="0"/>
    <n v="29902.562290042471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598.662298569994"/>
    <n v="153106.1372176937"/>
    <n v="72082.369402090204"/>
    <n v="72082.369402090204"/>
  </r>
  <r>
    <x v="1"/>
    <x v="1"/>
    <x v="1"/>
    <s v="Økologisk"/>
    <x v="0"/>
    <s v="Halm"/>
    <n v="6519.7324597139987"/>
    <n v="14344.71535786274"/>
    <n v="6142.7192810269962"/>
    <n v="6142.7192810269962"/>
  </r>
  <r>
    <x v="1"/>
    <x v="2"/>
    <x v="1"/>
    <s v="Økologisk"/>
    <x v="0"/>
    <s v="Halm"/>
    <n v="4732.5787917086509"/>
    <n v="11452.840675934938"/>
    <n v="8823.2684567402757"/>
    <n v="8823.2684567402757"/>
  </r>
  <r>
    <x v="1"/>
    <x v="3"/>
    <x v="1"/>
    <s v="Økologisk"/>
    <x v="0"/>
    <s v="Græs"/>
    <n v="8692.9766129519976"/>
    <n v="336449.48963704892"/>
    <n v="0"/>
    <n v="336449.48963704892"/>
  </r>
  <r>
    <x v="1"/>
    <x v="4"/>
    <x v="1"/>
    <s v="Økologisk"/>
    <x v="0"/>
    <s v="Grøntsager"/>
    <n v="1086.6220766189997"/>
    <n v="12852.02261121122"/>
    <n v="0"/>
    <n v="12852.02261121122"/>
  </r>
  <r>
    <x v="1"/>
    <x v="5"/>
    <x v="1"/>
    <s v="Økologisk"/>
    <x v="0"/>
    <s v="Kartofler"/>
    <n v="1586.271462872405"/>
    <n v="38401.11422493001"/>
    <n v="0"/>
    <n v="38401.11422493001"/>
  </r>
  <r>
    <x v="1"/>
    <x v="6"/>
    <x v="1"/>
    <s v="Økologisk"/>
    <x v="0"/>
    <s v="Roer"/>
    <n v="975.56295481238317"/>
    <n v="45182.834236107599"/>
    <n v="0"/>
    <n v="45182.834236107599"/>
  </r>
  <r>
    <x v="1"/>
    <x v="7"/>
    <x v="1"/>
    <s v="Økologisk"/>
    <x v="0"/>
    <s v="Majs"/>
    <n v="5270.7898570460256"/>
    <n v="194720.37092580844"/>
    <n v="0"/>
    <n v="194720.37092580844"/>
  </r>
  <r>
    <x v="1"/>
    <x v="8"/>
    <x v="1"/>
    <s v="Økologisk"/>
    <x v="0"/>
    <s v="Frugt"/>
    <n v="147.07005124321964"/>
    <n v="711.71609898131283"/>
    <n v="0"/>
    <n v="711.71609898131283"/>
  </r>
  <r>
    <x v="1"/>
    <x v="9"/>
    <x v="1"/>
    <s v="Økologisk"/>
    <x v="0"/>
    <s v="Øvrige"/>
    <n v="2026.0916342156638"/>
    <n v="34410.507769034302"/>
    <n v="0"/>
    <n v="34410.507769034302"/>
  </r>
  <r>
    <x v="1"/>
    <x v="10"/>
    <x v="1"/>
    <s v="Økologisk"/>
    <x v="0"/>
    <s v="Halm"/>
    <n v="2926.2955144008188"/>
    <n v="23833.654613450395"/>
    <n v="5711.1924295457902"/>
    <n v="5711.1924295457902"/>
  </r>
  <r>
    <x v="1"/>
    <x v="11"/>
    <x v="1"/>
    <s v="Økologisk"/>
    <x v="0"/>
    <s v="Juletræer"/>
    <n v="549.60873580248085"/>
    <n v="15663.848970370702"/>
    <n v="0"/>
    <n v="15663.848970370702"/>
  </r>
  <r>
    <x v="1"/>
    <x v="12"/>
    <x v="1"/>
    <s v="Økologisk"/>
    <x v="0"/>
    <s v="Pil &amp; poppel"/>
    <n v="211.34868064694092"/>
    <n v="2938.2621455794224"/>
    <n v="0"/>
    <n v="2938.2621455794224"/>
  </r>
  <r>
    <x v="1"/>
    <x v="13"/>
    <x v="1"/>
    <s v="Økologisk"/>
    <x v="0"/>
    <s v="Græs"/>
    <n v="5143.3444959965982"/>
    <n v="70926.720599793101"/>
    <n v="0"/>
    <n v="70926.720599793101"/>
  </r>
  <r>
    <x v="1"/>
    <x v="0"/>
    <x v="2"/>
    <s v="Økologisk"/>
    <x v="0"/>
    <s v="Halm"/>
    <n v="43499.46410878827"/>
    <n v="204303.93307974585"/>
    <n v="116300.01390564533"/>
    <n v="116300.01390564533"/>
  </r>
  <r>
    <x v="1"/>
    <x v="1"/>
    <x v="2"/>
    <s v="Økologisk"/>
    <x v="0"/>
    <s v="Halm"/>
    <n v="3565.529844982645"/>
    <n v="7844.8787649308142"/>
    <n v="4061.8282451837449"/>
    <n v="4061.8282451837449"/>
  </r>
  <r>
    <x v="1"/>
    <x v="2"/>
    <x v="2"/>
    <s v="Økologisk"/>
    <x v="0"/>
    <s v="Halm"/>
    <n v="5823.373860374013"/>
    <n v="14092.564742105114"/>
    <n v="13127.224057270912"/>
    <n v="13127.224057270912"/>
  </r>
  <r>
    <x v="1"/>
    <x v="3"/>
    <x v="2"/>
    <s v="Økologisk"/>
    <x v="0"/>
    <s v="Græs"/>
    <n v="14707.810610553412"/>
    <n v="569245.21874661499"/>
    <n v="0"/>
    <n v="569245.21874661499"/>
  </r>
  <r>
    <x v="1"/>
    <x v="4"/>
    <x v="2"/>
    <s v="Økologisk"/>
    <x v="0"/>
    <s v="Grøntsager"/>
    <n v="1337.073691868492"/>
    <n v="15814.239090574589"/>
    <n v="0"/>
    <n v="15814.239090574589"/>
  </r>
  <r>
    <x v="1"/>
    <x v="5"/>
    <x v="2"/>
    <s v="Økologisk"/>
    <x v="0"/>
    <s v="Kartofler"/>
    <n v="1951.8854685593769"/>
    <n v="47252.048962920031"/>
    <n v="0"/>
    <n v="47252.048962920031"/>
  </r>
  <r>
    <x v="1"/>
    <x v="6"/>
    <x v="2"/>
    <s v="Økologisk"/>
    <x v="0"/>
    <s v="Roer"/>
    <n v="4546.0505523528727"/>
    <n v="210548.63504470373"/>
    <n v="0"/>
    <n v="210548.63504470373"/>
  </r>
  <r>
    <x v="1"/>
    <x v="7"/>
    <x v="2"/>
    <s v="Økologisk"/>
    <x v="0"/>
    <s v="Majs"/>
    <n v="6485.6352589038734"/>
    <n v="239600.76906026347"/>
    <n v="0"/>
    <n v="239600.76906026347"/>
  </r>
  <r>
    <x v="1"/>
    <x v="8"/>
    <x v="2"/>
    <s v="Økologisk"/>
    <x v="0"/>
    <s v="Frugt"/>
    <n v="180.96769853131627"/>
    <n v="875.75698350259881"/>
    <n v="0"/>
    <n v="875.75698350259881"/>
  </r>
  <r>
    <x v="1"/>
    <x v="9"/>
    <x v="2"/>
    <s v="Økologisk"/>
    <x v="0"/>
    <s v="Øvrige"/>
    <n v="2493.0782097246743"/>
    <n v="42341.661974114584"/>
    <n v="0"/>
    <n v="42341.661974114584"/>
  </r>
  <r>
    <x v="1"/>
    <x v="10"/>
    <x v="2"/>
    <s v="Økologisk"/>
    <x v="0"/>
    <s v="Halm"/>
    <n v="3600.7668453712117"/>
    <n v="29326.987966118992"/>
    <n v="8497.0896017069826"/>
    <n v="8497.0896017069826"/>
  </r>
  <r>
    <x v="1"/>
    <x v="11"/>
    <x v="2"/>
    <s v="Økologisk"/>
    <x v="0"/>
    <s v="Juletræer"/>
    <n v="676.28607707761751"/>
    <n v="19274.153196712097"/>
    <n v="0"/>
    <n v="19274.153196712097"/>
  </r>
  <r>
    <x v="1"/>
    <x v="12"/>
    <x v="2"/>
    <s v="Økologisk"/>
    <x v="0"/>
    <s v="Pil &amp; poppel"/>
    <n v="260.06167809824814"/>
    <n v="3615.4916223414984"/>
    <n v="0"/>
    <n v="3615.4916223414984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671034.2204297939"/>
  </r>
  <r>
    <x v="1"/>
    <x v="0"/>
    <x v="1"/>
    <n v="604622.3741141489"/>
  </r>
  <r>
    <x v="2"/>
    <x v="0"/>
    <x v="1"/>
    <n v="502113.96933686273"/>
  </r>
  <r>
    <x v="3"/>
    <x v="0"/>
    <x v="1"/>
    <n v="13710703.682220671"/>
  </r>
  <r>
    <x v="4"/>
    <x v="0"/>
    <x v="1"/>
    <n v="596609.95089931972"/>
  </r>
  <r>
    <x v="5"/>
    <x v="0"/>
    <x v="1"/>
    <n v="1663123.8527888369"/>
  </r>
  <r>
    <x v="6"/>
    <x v="0"/>
    <x v="1"/>
    <n v="1881571.365060173"/>
  </r>
  <r>
    <x v="7"/>
    <x v="0"/>
    <x v="1"/>
    <n v="6011916.1321173599"/>
  </r>
  <r>
    <x v="8"/>
    <x v="0"/>
    <x v="1"/>
    <n v="30356.126950347429"/>
  </r>
  <r>
    <x v="9"/>
    <x v="0"/>
    <x v="1"/>
    <n v="1478250.7388156422"/>
  </r>
  <r>
    <x v="10"/>
    <x v="0"/>
    <x v="1"/>
    <n v="1047364.6229885011"/>
  </r>
  <r>
    <x v="11"/>
    <x v="0"/>
    <x v="1"/>
    <n v="673896.93223460356"/>
  </r>
  <r>
    <x v="12"/>
    <x v="0"/>
    <x v="1"/>
    <n v="140377.4029294425"/>
  </r>
  <r>
    <x v="0"/>
    <x v="0"/>
    <x v="2"/>
    <n v="5375910.9398724157"/>
  </r>
  <r>
    <x v="1"/>
    <x v="0"/>
    <x v="2"/>
    <n v="238133.0723831506"/>
  </r>
  <r>
    <x v="2"/>
    <x v="0"/>
    <x v="2"/>
    <n v="441660.78966818465"/>
  </r>
  <r>
    <x v="3"/>
    <x v="0"/>
    <x v="2"/>
    <n v="13129194.192919735"/>
  </r>
  <r>
    <x v="4"/>
    <x v="0"/>
    <x v="2"/>
    <n v="537202.63583168702"/>
  </r>
  <r>
    <x v="5"/>
    <x v="0"/>
    <x v="2"/>
    <n v="1434346.6525245206"/>
  </r>
  <r>
    <x v="6"/>
    <x v="0"/>
    <x v="2"/>
    <n v="6391251.5223829793"/>
  </r>
  <r>
    <x v="7"/>
    <x v="0"/>
    <x v="2"/>
    <n v="5240560.7680441895"/>
  </r>
  <r>
    <x v="8"/>
    <x v="0"/>
    <x v="2"/>
    <n v="26583.801661122692"/>
  </r>
  <r>
    <x v="9"/>
    <x v="0"/>
    <x v="2"/>
    <n v="1285290.7428957119"/>
  </r>
  <r>
    <x v="10"/>
    <x v="0"/>
    <x v="2"/>
    <n v="890227.36454961507"/>
  </r>
  <r>
    <x v="11"/>
    <x v="0"/>
    <x v="2"/>
    <n v="585071.28737725655"/>
  </r>
  <r>
    <x v="12"/>
    <x v="0"/>
    <x v="2"/>
    <n v="109749.06738553218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55805.0553705248"/>
  </r>
  <r>
    <x v="1"/>
    <x v="1"/>
    <x v="1"/>
    <n v="188257.45482871469"/>
  </r>
  <r>
    <x v="2"/>
    <x v="1"/>
    <x v="1"/>
    <n v="156722.18970302682"/>
  </r>
  <r>
    <x v="3"/>
    <x v="1"/>
    <x v="1"/>
    <n v="3971162.6567211794"/>
  </r>
  <r>
    <x v="4"/>
    <x v="1"/>
    <x v="1"/>
    <n v="187762.65694031972"/>
  </r>
  <r>
    <x v="5"/>
    <x v="1"/>
    <x v="1"/>
    <n v="504537.47763297328"/>
  </r>
  <r>
    <x v="6"/>
    <x v="1"/>
    <x v="1"/>
    <n v="600150.79865828564"/>
  </r>
  <r>
    <x v="7"/>
    <x v="1"/>
    <x v="1"/>
    <n v="1821828.198443895"/>
  </r>
  <r>
    <x v="8"/>
    <x v="1"/>
    <x v="1"/>
    <n v="9522.6453234358887"/>
  </r>
  <r>
    <x v="9"/>
    <x v="1"/>
    <x v="1"/>
    <n v="455734.52648995339"/>
  </r>
  <r>
    <x v="10"/>
    <x v="1"/>
    <x v="1"/>
    <n v="329676.22085490648"/>
  </r>
  <r>
    <x v="11"/>
    <x v="1"/>
    <x v="1"/>
    <n v="207015.6692365655"/>
  </r>
  <r>
    <x v="12"/>
    <x v="1"/>
    <x v="1"/>
    <n v="40402.059763463323"/>
  </r>
  <r>
    <x v="0"/>
    <x v="1"/>
    <x v="2"/>
    <n v="1888112.4783458344"/>
  </r>
  <r>
    <x v="1"/>
    <x v="1"/>
    <x v="2"/>
    <n v="83636.434922809407"/>
  </r>
  <r>
    <x v="2"/>
    <x v="1"/>
    <x v="2"/>
    <n v="155118.87333988555"/>
  </r>
  <r>
    <x v="3"/>
    <x v="1"/>
    <x v="2"/>
    <n v="4611199.043945794"/>
  </r>
  <r>
    <x v="4"/>
    <x v="1"/>
    <x v="2"/>
    <n v="188674.81464232618"/>
  </r>
  <r>
    <x v="5"/>
    <x v="1"/>
    <x v="2"/>
    <n v="503767.23930054478"/>
  </r>
  <r>
    <x v="6"/>
    <x v="1"/>
    <x v="2"/>
    <n v="2244717.5718920124"/>
  </r>
  <r>
    <x v="7"/>
    <x v="1"/>
    <x v="2"/>
    <n v="1840575.1676958946"/>
  </r>
  <r>
    <x v="8"/>
    <x v="1"/>
    <x v="2"/>
    <n v="9336.6888327632332"/>
  </r>
  <r>
    <x v="9"/>
    <x v="1"/>
    <x v="2"/>
    <n v="451416.23756538174"/>
  </r>
  <r>
    <x v="10"/>
    <x v="1"/>
    <x v="2"/>
    <n v="312663.17734254454"/>
  </r>
  <r>
    <x v="11"/>
    <x v="1"/>
    <x v="2"/>
    <n v="205487.10921261593"/>
  </r>
  <r>
    <x v="12"/>
    <x v="1"/>
    <x v="2"/>
    <n v="38545.76199924155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3032.5053733333"/>
  </r>
  <r>
    <x v="0"/>
    <x v="2"/>
    <x v="1"/>
    <s v="JB1-10"/>
    <n v="579103.092456814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0274.5935739079"/>
  </r>
  <r>
    <x v="0"/>
    <x v="2"/>
    <x v="2"/>
    <s v="JB1-10"/>
    <n v="831861.00425624021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603.49462666654"/>
  </r>
  <r>
    <x v="1"/>
    <x v="2"/>
    <x v="1"/>
    <s v="JB1-10"/>
    <n v="142796.90754318537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361.4064260922"/>
  </r>
  <r>
    <x v="1"/>
    <x v="2"/>
    <x v="2"/>
    <s v="JB1-10"/>
    <n v="170038.995743759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1912.4984348095"/>
  </r>
  <r>
    <x v="3"/>
    <s v="Vestdanmark"/>
    <x v="34"/>
    <x v="1"/>
    <n v="160676.47018779608"/>
  </r>
  <r>
    <x v="3"/>
    <s v="Vestdanmark"/>
    <x v="35"/>
    <x v="1"/>
    <n v="140377.4029294425"/>
  </r>
  <r>
    <x v="3"/>
    <s v="Vestdanmark"/>
    <x v="36"/>
    <x v="1"/>
    <n v="2234973.86545306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440.47585147235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213920.20342180214"/>
  </r>
  <r>
    <x v="3"/>
    <s v="Østdanmark"/>
    <x v="34"/>
    <x v="1"/>
    <n v="50151.10070496858"/>
  </r>
  <r>
    <x v="3"/>
    <s v="Østdanmark"/>
    <x v="35"/>
    <x v="1"/>
    <n v="40402.059763463323"/>
  </r>
  <r>
    <x v="3"/>
    <s v="Østdanmark"/>
    <x v="36"/>
    <x v="1"/>
    <n v="649227.9705829082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67.7897122995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84658.018505492248"/>
  </r>
  <r>
    <x v="3"/>
    <s v="Vestdanmark"/>
    <x v="34"/>
    <x v="2"/>
    <n v="141331.4526938191"/>
  </r>
  <r>
    <x v="3"/>
    <s v="Vestdanmark"/>
    <x v="35"/>
    <x v="2"/>
    <n v="109749.06738553218"/>
  </r>
  <r>
    <x v="3"/>
    <s v="Vestdanmark"/>
    <x v="36"/>
    <x v="2"/>
    <n v="2564024.4422885654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2391.026677246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33733.85437382606"/>
  </r>
  <r>
    <x v="3"/>
    <s v="Østdanmark"/>
    <x v="34"/>
    <x v="2"/>
    <n v="49638.039468763382"/>
  </r>
  <r>
    <x v="3"/>
    <s v="Østdanmark"/>
    <x v="35"/>
    <x v="2"/>
    <n v="38545.761999241557"/>
  </r>
  <r>
    <x v="3"/>
    <s v="Østdanmark"/>
    <x v="36"/>
    <x v="2"/>
    <n v="671679.24992986186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4965.0250238114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55777.04073422437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82144.3414813909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9415.54823135486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14230.43593569164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502113.96933686273"/>
  </r>
  <r>
    <x v="7"/>
    <s v="Vestdanmark"/>
    <x v="40"/>
    <x v="2"/>
    <n v="441660.78966818465"/>
  </r>
  <r>
    <x v="7"/>
    <s v="Østdanmark"/>
    <x v="40"/>
    <x v="0"/>
    <n v="193574.13238370849"/>
  </r>
  <r>
    <x v="7"/>
    <s v="Østdanmark"/>
    <x v="40"/>
    <x v="1"/>
    <n v="156722.18970302682"/>
  </r>
  <r>
    <x v="7"/>
    <s v="Østdanmark"/>
    <x v="40"/>
    <x v="2"/>
    <n v="155118.87333988555"/>
  </r>
  <r>
    <x v="8"/>
    <s v="Vestdanmark"/>
    <x v="22"/>
    <x v="0"/>
    <n v="0"/>
  </r>
  <r>
    <x v="8"/>
    <s v="Vestdanmark"/>
    <x v="22"/>
    <x v="1"/>
    <n v="1768314.655965107"/>
  </r>
  <r>
    <x v="8"/>
    <s v="Vestdanmark"/>
    <x v="22"/>
    <x v="2"/>
    <n v="1845545.6524628943"/>
  </r>
  <r>
    <x v="8"/>
    <s v="Østdanmark"/>
    <x v="22"/>
    <x v="0"/>
    <n v="0"/>
  </r>
  <r>
    <x v="8"/>
    <s v="Østdanmark"/>
    <x v="22"/>
    <x v="1"/>
    <n v="631685.34403489227"/>
  </r>
  <r>
    <x v="8"/>
    <s v="Østdanmark"/>
    <x v="22"/>
    <x v="2"/>
    <n v="754454.34753710544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90256.20734046004"/>
  </r>
  <r>
    <x v="3"/>
    <s v="Vestdanmark"/>
    <x v="42"/>
    <x v="1"/>
    <n v="247564.05183511501"/>
  </r>
  <r>
    <x v="3"/>
    <s v="Vestdanmark"/>
    <x v="41"/>
    <x v="2"/>
    <n v="1033505.5653792209"/>
  </r>
  <r>
    <x v="3"/>
    <s v="Vestdanmark"/>
    <x v="42"/>
    <x v="2"/>
    <n v="258376.3913448052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3743.79265953973"/>
  </r>
  <r>
    <x v="3"/>
    <s v="Østdanmark"/>
    <x v="42"/>
    <x v="1"/>
    <n v="88435.948164884932"/>
  </r>
  <r>
    <x v="3"/>
    <s v="Østdanmark"/>
    <x v="41"/>
    <x v="2"/>
    <n v="422494.43462077907"/>
  </r>
  <r>
    <x v="3"/>
    <s v="Østdanmark"/>
    <x v="42"/>
    <x v="2"/>
    <n v="105623.60865519477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3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29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28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27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2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2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30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2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2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30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2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6" zoomScale="55" zoomScaleNormal="55" workbookViewId="0">
      <selection activeCell="P42" sqref="P4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18">
        <v>20000000</v>
      </c>
      <c r="R35" s="341"/>
    </row>
    <row r="36" spans="16:20" ht="15.75" x14ac:dyDescent="0.25">
      <c r="P36" s="340">
        <f>År1</f>
        <v>2019</v>
      </c>
      <c r="Q36" s="419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19">
        <f>GETPIVOTDATA("Total",'CO2-pivot'!$A$1,"År",P37,"Sted2","CO2 - atmosfære")</f>
        <v>6057226.8675646102</v>
      </c>
      <c r="R37" s="341">
        <f t="shared" ref="R37:R38" si="0">1-Q37/$Q$35</f>
        <v>0.69713865662176944</v>
      </c>
      <c r="T37" s="416"/>
    </row>
    <row r="38" spans="16:20" ht="15.75" x14ac:dyDescent="0.25">
      <c r="P38" s="340">
        <f>År3</f>
        <v>2050</v>
      </c>
      <c r="Q38" s="419">
        <f>GETPIVOTDATA("Total",'CO2-pivot'!$A$1,"År",P38,"Sted2","CO2 - atmosfære")</f>
        <v>-129545.27456721739</v>
      </c>
      <c r="R38" s="341">
        <f t="shared" si="0"/>
        <v>1.0064772637283608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6" sqref="D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v>160000</v>
      </c>
      <c r="D5" s="9">
        <v>440000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2239636</v>
      </c>
      <c r="N6" s="18">
        <f t="shared" si="2"/>
        <v>78733.999999999971</v>
      </c>
      <c r="O6" s="18">
        <f t="shared" si="2"/>
        <v>0</v>
      </c>
      <c r="P6" s="18">
        <f t="shared" si="2"/>
        <v>1959636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0.53999720494724335</v>
      </c>
      <c r="V6" s="15">
        <f t="shared" si="1"/>
        <v>0.45644050031444344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721900</v>
      </c>
      <c r="N7" s="18">
        <f t="shared" si="4"/>
        <v>0</v>
      </c>
      <c r="O7" s="18">
        <f t="shared" si="4"/>
        <v>0</v>
      </c>
      <c r="P7" s="18">
        <f t="shared" si="4"/>
        <v>1001900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0.16814571541704515</v>
      </c>
      <c r="V7" s="15">
        <f t="shared" si="1"/>
        <v>0.23336361307153006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20">
        <f>4293300*0.25</f>
        <v>1073325</v>
      </c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1703032.5053733333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1450274.5935739079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579103.0924568146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831861.00425624021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3030352.3130941689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536603.49462666654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509361.4064260922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142796.90754318537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170038.99574375973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948927.68690583156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6" zoomScale="70" zoomScaleNormal="70" workbookViewId="0">
      <selection activeCell="C45" activeCellId="4" sqref="C32 C35 C38 C39 C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</v>
      </c>
      <c r="E18" s="3">
        <v>1.1499999999999999</v>
      </c>
      <c r="F18" s="12"/>
      <c r="G18" s="179"/>
    </row>
    <row r="20" spans="2:11" x14ac:dyDescent="0.25">
      <c r="B20" s="427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324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0.09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0.12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196830.69710397322</v>
      </c>
      <c r="E47" s="115" cm="1">
        <f t="array" ref="E47">SUMPRODUCT((E32:E45&gt;$C$32:$C$45)*(E32:E45-$C$32:$C$45))*Arealanvendelse!P6</f>
        <v>235530.71429875281</v>
      </c>
      <c r="K47" s="12"/>
    </row>
    <row r="48" spans="2:11" x14ac:dyDescent="0.25">
      <c r="B48" s="25" t="s">
        <v>241</v>
      </c>
      <c r="C48" s="109"/>
      <c r="D48" s="115">
        <f>1%*Arealanvendelse!M6</f>
        <v>22396.36</v>
      </c>
      <c r="E48" s="115">
        <f>1%*Arealanvendelse!P6</f>
        <v>19596.36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85" zoomScaleNormal="85"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0.39700000000000002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8.5999999999999993E-2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0.124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0.124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0.1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0.4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0.1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0.4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33542.139777940945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7480.8772446742651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36197.953349414602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8258.246652957776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85817.994564214561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71912.390704816804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12976.872690759956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11406.187181699272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7640.1433051856184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70018.909011868178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1024.0971378035795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11105.42772147406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83719.592504580927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12660.275028277863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7399.399501909641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991.82744991545599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33542.139777940945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7480.8772446742651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36197.953349414602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8258.246652957776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85823.118971497432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72147.688754652874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12977.559574581595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11444.551747300447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7635.0188979027434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70112.622860862291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1023.410253981941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11116.947955804713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83400.228812395406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12611.683489534364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7389.7512952649085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990.53418872713542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69740.093127355547</v>
      </c>
      <c r="E50" s="109">
        <f t="shared" ca="1" si="0"/>
        <v>0</v>
      </c>
      <c r="F50" s="109">
        <f t="shared" ca="1" si="0"/>
        <v>0</v>
      </c>
      <c r="G50" s="109">
        <f t="shared" ca="1" si="0"/>
        <v>15739.123897632042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85479.217024987593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93458.137869400176</v>
      </c>
      <c r="D51" s="109">
        <f t="shared" ca="1" si="0"/>
        <v>233050.29172317553</v>
      </c>
      <c r="E51" s="109">
        <f t="shared" ca="1" si="0"/>
        <v>0</v>
      </c>
      <c r="F51" s="109">
        <f t="shared" ca="1" si="0"/>
        <v>14000.969828563535</v>
      </c>
      <c r="G51" s="109">
        <f t="shared" ca="1" si="0"/>
        <v>36163.717381366652</v>
      </c>
      <c r="H51" s="109">
        <f t="shared" ca="1" si="2"/>
        <v>0</v>
      </c>
      <c r="I51" s="109">
        <f t="shared" ca="1" si="1"/>
        <v>107459.10769796371</v>
      </c>
      <c r="J51" s="109">
        <f t="shared" ca="1" si="1"/>
        <v>269214.0091045422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69740.093127355547</v>
      </c>
      <c r="E52" s="109">
        <f t="shared" ca="1" si="0"/>
        <v>0</v>
      </c>
      <c r="F52" s="109">
        <f t="shared" ca="1" si="0"/>
        <v>0</v>
      </c>
      <c r="G52" s="109">
        <f t="shared" ca="1" si="0"/>
        <v>15739.123897632042</v>
      </c>
      <c r="H52" s="109">
        <f t="shared" ca="1" si="2"/>
        <v>0</v>
      </c>
      <c r="I52" s="109">
        <f t="shared" ca="1" si="1"/>
        <v>0</v>
      </c>
      <c r="J52" s="109">
        <f t="shared" ca="1" si="1"/>
        <v>85479.217024987593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93458.137869400176</v>
      </c>
      <c r="D53" s="109">
        <f t="shared" ca="1" si="0"/>
        <v>233050.29172317547</v>
      </c>
      <c r="E53" s="109">
        <f t="shared" ca="1" si="0"/>
        <v>0</v>
      </c>
      <c r="F53" s="109">
        <f t="shared" ca="1" si="0"/>
        <v>14000.969828563537</v>
      </c>
      <c r="G53" s="109">
        <f t="shared" ca="1" si="0"/>
        <v>36163.71738136666</v>
      </c>
      <c r="H53" s="109">
        <f t="shared" ca="1" si="2"/>
        <v>0</v>
      </c>
      <c r="I53" s="109">
        <f t="shared" ca="1" si="1"/>
        <v>107459.10769796371</v>
      </c>
      <c r="J53" s="109">
        <f t="shared" ca="1" si="1"/>
        <v>269214.00910454214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2537.4814518528237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3801.2710108499518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2488.3808994082742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3752.1704584054023</v>
      </c>
      <c r="G14" s="168">
        <f ca="1">IF($C14-G$1&lt;År1,0,F13*(1-VLOOKUP($A14,[1]Hugst!$R$5:$W$9,MATCH(ROUNDUP((G$1)/10,0)*10,[1]Hugst!$R$4:$W$4,0))))</f>
        <v>3801.2710108499518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2443.1671642444776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3706.9567232416057</v>
      </c>
      <c r="G15" s="168">
        <f ca="1">IF($C15-G$1&lt;År1,0,F14*(1-VLOOKUP($A15,[1]Hugst!$R$5:$W$9,MATCH(ROUNDUP((G$1)/10,0)*10,[1]Hugst!$R$4:$W$4,0))))</f>
        <v>3752.1704584054023</v>
      </c>
      <c r="H15" s="168">
        <f ca="1">IF($C15-H$1&lt;År1,0,G14*(1-VLOOKUP($A15,[1]Hugst!$R$5:$W$9,MATCH(ROUNDUP((H$1)/10,0)*10,[1]Hugst!$R$4:$W$4,0))))</f>
        <v>3801.2710108499518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2401.4566808231775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3665.2462398203056</v>
      </c>
      <c r="G16" s="168">
        <f ca="1">IF($C16-G$1&lt;År1,0,F15*(1-VLOOKUP($A16,[1]Hugst!$R$5:$W$9,MATCH(ROUNDUP((G$1)/10,0)*10,[1]Hugst!$R$4:$W$4,0))))</f>
        <v>3706.9567232416057</v>
      </c>
      <c r="H16" s="168">
        <f ca="1">IF($C16-H$1&lt;År1,0,G15*(1-VLOOKUP($A16,[1]Hugst!$R$5:$W$9,MATCH(ROUNDUP((H$1)/10,0)*10,[1]Hugst!$R$4:$W$4,0))))</f>
        <v>3752.1704584054023</v>
      </c>
      <c r="I16" s="168">
        <f ca="1">IF($C16-I$1&lt;År1,0,H15*(1-VLOOKUP($A16,[1]Hugst!$R$5:$W$9,MATCH(ROUNDUP((I$1)/10,0)*10,[1]Hugst!$R$4:$W$4,0))))</f>
        <v>3801.2710108499518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2362.9042145789908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3626.6937735761189</v>
      </c>
      <c r="G17" s="168">
        <f ca="1">IF($C17-G$1&lt;År1,0,F16*(1-VLOOKUP($A17,[1]Hugst!$R$5:$W$9,MATCH(ROUNDUP((G$1)/10,0)*10,[1]Hugst!$R$4:$W$4,0))))</f>
        <v>3665.2462398203056</v>
      </c>
      <c r="H17" s="168">
        <f ca="1">IF($C17-H$1&lt;År1,0,G16*(1-VLOOKUP($A17,[1]Hugst!$R$5:$W$9,MATCH(ROUNDUP((H$1)/10,0)*10,[1]Hugst!$R$4:$W$4,0))))</f>
        <v>3706.9567232416057</v>
      </c>
      <c r="I17" s="168">
        <f ca="1">IF($C17-I$1&lt;År1,0,H16*(1-VLOOKUP($A17,[1]Hugst!$R$5:$W$9,MATCH(ROUNDUP((I$1)/10,0)*10,[1]Hugst!$R$4:$W$4,0))))</f>
        <v>3752.1704584054023</v>
      </c>
      <c r="J17" s="168">
        <f ca="1">IF($C17-J$1&lt;År1,0,I16*(1-VLOOKUP($A17,[1]Hugst!$R$5:$W$9,MATCH(ROUNDUP((J$1)/10,0)*10,[1]Hugst!$R$4:$W$4,0))))</f>
        <v>3801.2710108499518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2327.1990289500332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3590.9885879471612</v>
      </c>
      <c r="G18" s="168">
        <f ca="1">IF($C18-G$1&lt;År1,0,F17*(1-VLOOKUP($A18,[1]Hugst!$R$5:$W$9,MATCH(ROUNDUP((G$1)/10,0)*10,[1]Hugst!$R$4:$W$4,0))))</f>
        <v>3626.6937735761189</v>
      </c>
      <c r="H18" s="168">
        <f ca="1">IF($C18-H$1&lt;År1,0,G17*(1-VLOOKUP($A18,[1]Hugst!$R$5:$W$9,MATCH(ROUNDUP((H$1)/10,0)*10,[1]Hugst!$R$4:$W$4,0))))</f>
        <v>3665.2462398203056</v>
      </c>
      <c r="I18" s="168">
        <f ca="1">IF($C18-I$1&lt;År1,0,H17*(1-VLOOKUP($A18,[1]Hugst!$R$5:$W$9,MATCH(ROUNDUP((I$1)/10,0)*10,[1]Hugst!$R$4:$W$4,0))))</f>
        <v>3706.9567232416057</v>
      </c>
      <c r="J18" s="168">
        <f ca="1">IF($C18-J$1&lt;År1,0,I17*(1-VLOOKUP($A18,[1]Hugst!$R$5:$W$9,MATCH(ROUNDUP((J$1)/10,0)*10,[1]Hugst!$R$4:$W$4,0))))</f>
        <v>3752.1704584054023</v>
      </c>
      <c r="K18" s="168">
        <f ca="1">IF($C18-K$1&lt;År1,0,J17*(1-VLOOKUP($A18,[1]Hugst!$R$5:$W$9,MATCH(ROUNDUP((K$1)/10,0)*10,[1]Hugst!$R$4:$W$4,0))))</f>
        <v>3801.2710108499518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2294.0614357048266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3557.8509947019547</v>
      </c>
      <c r="G19" s="168">
        <f ca="1">IF($C19-G$1&lt;År1,0,F18*(1-VLOOKUP($A19,[1]Hugst!$R$5:$W$9,MATCH(ROUNDUP((G$1)/10,0)*10,[1]Hugst!$R$4:$W$4,0))))</f>
        <v>3590.9885879471612</v>
      </c>
      <c r="H19" s="168">
        <f ca="1">IF($C19-H$1&lt;År1,0,G18*(1-VLOOKUP($A19,[1]Hugst!$R$5:$W$9,MATCH(ROUNDUP((H$1)/10,0)*10,[1]Hugst!$R$4:$W$4,0))))</f>
        <v>3626.6937735761189</v>
      </c>
      <c r="I19" s="168">
        <f ca="1">IF($C19-I$1&lt;År1,0,H18*(1-VLOOKUP($A19,[1]Hugst!$R$5:$W$9,MATCH(ROUNDUP((I$1)/10,0)*10,[1]Hugst!$R$4:$W$4,0))))</f>
        <v>3665.2462398203056</v>
      </c>
      <c r="J19" s="168">
        <f ca="1">IF($C19-J$1&lt;År1,0,I18*(1-VLOOKUP($A19,[1]Hugst!$R$5:$W$9,MATCH(ROUNDUP((J$1)/10,0)*10,[1]Hugst!$R$4:$W$4,0))))</f>
        <v>3706.9567232416057</v>
      </c>
      <c r="K19" s="168">
        <f ca="1">IF($C19-K$1&lt;År1,0,J18*(1-VLOOKUP($A19,[1]Hugst!$R$5:$W$9,MATCH(ROUNDUP((K$1)/10,0)*10,[1]Hugst!$R$4:$W$4,0))))</f>
        <v>3752.1704584054023</v>
      </c>
      <c r="L19" s="168">
        <f ca="1">IF($C19-L$1&lt;År1,0,K18*(1-VLOOKUP($A19,[1]Hugst!$R$5:$W$9,MATCH(ROUNDUP((L$1)/10,0)*10,[1]Hugst!$R$4:$W$4,0))))</f>
        <v>3801.2710108499518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2263.2396902358937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3527.0292492330218</v>
      </c>
      <c r="G20" s="168">
        <f ca="1">IF($C20-G$1&lt;År1,0,F19*(1-VLOOKUP($A20,[1]Hugst!$R$5:$W$9,MATCH(ROUNDUP((G$1)/10,0)*10,[1]Hugst!$R$4:$W$4,0))))</f>
        <v>3557.8509947019547</v>
      </c>
      <c r="H20" s="168">
        <f ca="1">IF($C20-H$1&lt;År1,0,G19*(1-VLOOKUP($A20,[1]Hugst!$R$5:$W$9,MATCH(ROUNDUP((H$1)/10,0)*10,[1]Hugst!$R$4:$W$4,0))))</f>
        <v>3590.9885879471612</v>
      </c>
      <c r="I20" s="168">
        <f ca="1">IF($C20-I$1&lt;År1,0,H19*(1-VLOOKUP($A20,[1]Hugst!$R$5:$W$9,MATCH(ROUNDUP((I$1)/10,0)*10,[1]Hugst!$R$4:$W$4,0))))</f>
        <v>3626.6937735761189</v>
      </c>
      <c r="J20" s="168">
        <f ca="1">IF($C20-J$1&lt;År1,0,I19*(1-VLOOKUP($A20,[1]Hugst!$R$5:$W$9,MATCH(ROUNDUP((J$1)/10,0)*10,[1]Hugst!$R$4:$W$4,0))))</f>
        <v>3665.2462398203056</v>
      </c>
      <c r="K20" s="168">
        <f ca="1">IF($C20-K$1&lt;År1,0,J19*(1-VLOOKUP($A20,[1]Hugst!$R$5:$W$9,MATCH(ROUNDUP((K$1)/10,0)*10,[1]Hugst!$R$4:$W$4,0))))</f>
        <v>3706.9567232416057</v>
      </c>
      <c r="L20" s="168">
        <f ca="1">IF($C20-L$1&lt;År1,0,K19*(1-VLOOKUP($A20,[1]Hugst!$R$5:$W$9,MATCH(ROUNDUP((L$1)/10,0)*10,[1]Hugst!$R$4:$W$4,0))))</f>
        <v>3752.1704584054023</v>
      </c>
      <c r="M20" s="168">
        <f ca="1">IF($C20-M$1&lt;År1,0,L19*(1-VLOOKUP($A20,[1]Hugst!$R$5:$W$9,MATCH(ROUNDUP((M$1)/10,0)*10,[1]Hugst!$R$4:$W$4,0))))</f>
        <v>3801.2710108499518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2234.5071973233371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3498.2967563204652</v>
      </c>
      <c r="G21" s="168">
        <f ca="1">IF($C21-G$1&lt;År1,0,F20*(1-VLOOKUP($A21,[1]Hugst!$R$5:$W$9,MATCH(ROUNDUP((G$1)/10,0)*10,[1]Hugst!$R$4:$W$4,0))))</f>
        <v>3527.0292492330218</v>
      </c>
      <c r="H21" s="168">
        <f ca="1">IF($C21-H$1&lt;År1,0,G20*(1-VLOOKUP($A21,[1]Hugst!$R$5:$W$9,MATCH(ROUNDUP((H$1)/10,0)*10,[1]Hugst!$R$4:$W$4,0))))</f>
        <v>3557.8509947019547</v>
      </c>
      <c r="I21" s="168">
        <f ca="1">IF($C21-I$1&lt;År1,0,H20*(1-VLOOKUP($A21,[1]Hugst!$R$5:$W$9,MATCH(ROUNDUP((I$1)/10,0)*10,[1]Hugst!$R$4:$W$4,0))))</f>
        <v>3590.9885879471612</v>
      </c>
      <c r="J21" s="168">
        <f ca="1">IF($C21-J$1&lt;År1,0,I20*(1-VLOOKUP($A21,[1]Hugst!$R$5:$W$9,MATCH(ROUNDUP((J$1)/10,0)*10,[1]Hugst!$R$4:$W$4,0))))</f>
        <v>3626.6937735761189</v>
      </c>
      <c r="K21" s="168">
        <f ca="1">IF($C21-K$1&lt;År1,0,J20*(1-VLOOKUP($A21,[1]Hugst!$R$5:$W$9,MATCH(ROUNDUP((K$1)/10,0)*10,[1]Hugst!$R$4:$W$4,0))))</f>
        <v>3665.2462398203056</v>
      </c>
      <c r="L21" s="168">
        <f ca="1">IF($C21-L$1&lt;År1,0,K20*(1-VLOOKUP($A21,[1]Hugst!$R$5:$W$9,MATCH(ROUNDUP((L$1)/10,0)*10,[1]Hugst!$R$4:$W$4,0))))</f>
        <v>3706.9567232416057</v>
      </c>
      <c r="M21" s="168">
        <f ca="1">IF($C21-M$1&lt;År1,0,L20*(1-VLOOKUP($A21,[1]Hugst!$R$5:$W$9,MATCH(ROUNDUP((M$1)/10,0)*10,[1]Hugst!$R$4:$W$4,0))))</f>
        <v>3752.1704584054023</v>
      </c>
      <c r="N21" s="168">
        <f ca="1">IF($C21-N$1&lt;År1,0,M20*(1-VLOOKUP($A21,[1]Hugst!$R$5:$W$9,MATCH(ROUNDUP((N$1)/10,0)*10,[1]Hugst!$R$4:$W$4,0))))</f>
        <v>3801.2710108499518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2207.6599963214867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3471.4495553186148</v>
      </c>
      <c r="G22" s="168">
        <f ca="1">IF($C22-G$1&lt;År1,0,F21*(1-VLOOKUP($A22,[1]Hugst!$R$5:$W$9,MATCH(ROUNDUP((G$1)/10,0)*10,[1]Hugst!$R$4:$W$4,0))))</f>
        <v>3498.2967563204652</v>
      </c>
      <c r="H22" s="168">
        <f ca="1">IF($C22-H$1&lt;År1,0,G21*(1-VLOOKUP($A22,[1]Hugst!$R$5:$W$9,MATCH(ROUNDUP((H$1)/10,0)*10,[1]Hugst!$R$4:$W$4,0))))</f>
        <v>3527.0292492330218</v>
      </c>
      <c r="I22" s="168">
        <f ca="1">IF($C22-I$1&lt;År1,0,H21*(1-VLOOKUP($A22,[1]Hugst!$R$5:$W$9,MATCH(ROUNDUP((I$1)/10,0)*10,[1]Hugst!$R$4:$W$4,0))))</f>
        <v>3557.8509947019547</v>
      </c>
      <c r="J22" s="168">
        <f ca="1">IF($C22-J$1&lt;År1,0,I21*(1-VLOOKUP($A22,[1]Hugst!$R$5:$W$9,MATCH(ROUNDUP((J$1)/10,0)*10,[1]Hugst!$R$4:$W$4,0))))</f>
        <v>3590.9885879471612</v>
      </c>
      <c r="K22" s="168">
        <f ca="1">IF($C22-K$1&lt;År1,0,J21*(1-VLOOKUP($A22,[1]Hugst!$R$5:$W$9,MATCH(ROUNDUP((K$1)/10,0)*10,[1]Hugst!$R$4:$W$4,0))))</f>
        <v>3626.6937735761189</v>
      </c>
      <c r="L22" s="168">
        <f ca="1">IF($C22-L$1&lt;År1,0,K21*(1-VLOOKUP($A22,[1]Hugst!$R$5:$W$9,MATCH(ROUNDUP((L$1)/10,0)*10,[1]Hugst!$R$4:$W$4,0))))</f>
        <v>3665.2462398203056</v>
      </c>
      <c r="M22" s="168">
        <f ca="1">IF($C22-M$1&lt;År1,0,L21*(1-VLOOKUP($A22,[1]Hugst!$R$5:$W$9,MATCH(ROUNDUP((M$1)/10,0)*10,[1]Hugst!$R$4:$W$4,0))))</f>
        <v>3706.9567232416057</v>
      </c>
      <c r="N22" s="168">
        <f ca="1">IF($C22-N$1&lt;År1,0,M21*(1-VLOOKUP($A22,[1]Hugst!$R$5:$W$9,MATCH(ROUNDUP((N$1)/10,0)*10,[1]Hugst!$R$4:$W$4,0))))</f>
        <v>3752.1704584054023</v>
      </c>
      <c r="O22" s="168">
        <f ca="1">IF($C22-O$1&lt;År1,0,N21*(1-VLOOKUP($A22,[1]Hugst!$R$5:$W$9,MATCH(ROUNDUP((O$1)/10,0)*10,[1]Hugst!$R$4:$W$4,0))))</f>
        <v>3801.2710108499518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2182.5144978261701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3446.3040568232982</v>
      </c>
      <c r="G23" s="168">
        <f ca="1">IF($C23-G$1&lt;År1,0,F22*(1-VLOOKUP($A23,[1]Hugst!$R$5:$W$9,MATCH(ROUNDUP((G$1)/10,0)*10,[1]Hugst!$R$4:$W$4,0))))</f>
        <v>3471.4495553186148</v>
      </c>
      <c r="H23" s="168">
        <f ca="1">IF($C23-H$1&lt;År1,0,G22*(1-VLOOKUP($A23,[1]Hugst!$R$5:$W$9,MATCH(ROUNDUP((H$1)/10,0)*10,[1]Hugst!$R$4:$W$4,0))))</f>
        <v>3498.2967563204652</v>
      </c>
      <c r="I23" s="168">
        <f ca="1">IF($C23-I$1&lt;År1,0,H22*(1-VLOOKUP($A23,[1]Hugst!$R$5:$W$9,MATCH(ROUNDUP((I$1)/10,0)*10,[1]Hugst!$R$4:$W$4,0))))</f>
        <v>3527.0292492330218</v>
      </c>
      <c r="J23" s="168">
        <f ca="1">IF($C23-J$1&lt;År1,0,I22*(1-VLOOKUP($A23,[1]Hugst!$R$5:$W$9,MATCH(ROUNDUP((J$1)/10,0)*10,[1]Hugst!$R$4:$W$4,0))))</f>
        <v>3557.8509947019547</v>
      </c>
      <c r="K23" s="168">
        <f ca="1">IF($C23-K$1&lt;År1,0,J22*(1-VLOOKUP($A23,[1]Hugst!$R$5:$W$9,MATCH(ROUNDUP((K$1)/10,0)*10,[1]Hugst!$R$4:$W$4,0))))</f>
        <v>3590.9885879471612</v>
      </c>
      <c r="L23" s="168">
        <f ca="1">IF($C23-L$1&lt;År1,0,K22*(1-VLOOKUP($A23,[1]Hugst!$R$5:$W$9,MATCH(ROUNDUP((L$1)/10,0)*10,[1]Hugst!$R$4:$W$4,0))))</f>
        <v>3626.6937735761189</v>
      </c>
      <c r="M23" s="168">
        <f ca="1">IF($C23-M$1&lt;År1,0,L22*(1-VLOOKUP($A23,[1]Hugst!$R$5:$W$9,MATCH(ROUNDUP((M$1)/10,0)*10,[1]Hugst!$R$4:$W$4,0))))</f>
        <v>3665.2462398203056</v>
      </c>
      <c r="N23" s="168">
        <f ca="1">IF($C23-N$1&lt;År1,0,M22*(1-VLOOKUP($A23,[1]Hugst!$R$5:$W$9,MATCH(ROUNDUP((N$1)/10,0)*10,[1]Hugst!$R$4:$W$4,0))))</f>
        <v>3706.9567232416057</v>
      </c>
      <c r="O23" s="168">
        <f ca="1">IF($C23-O$1&lt;År1,0,N22*(1-VLOOKUP($A23,[1]Hugst!$R$5:$W$9,MATCH(ROUNDUP((O$1)/10,0)*10,[1]Hugst!$R$4:$W$4,0))))</f>
        <v>3752.1704584054023</v>
      </c>
      <c r="P23" s="168">
        <f ca="1">IF($C23-P$1&lt;År1,0,O22*(1-VLOOKUP($A23,[1]Hugst!$R$5:$W$9,MATCH(ROUNDUP((P$1)/10,0)*10,[1]Hugst!$R$4:$W$4,0))))</f>
        <v>3801.2710108499518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2158.905446674707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3422.6950056718351</v>
      </c>
      <c r="G24" s="168">
        <f ca="1">IF($C24-G$1&lt;År1,0,F23*(1-VLOOKUP($A24,[1]Hugst!$R$5:$W$9,MATCH(ROUNDUP((G$1)/10,0)*10,[1]Hugst!$R$4:$W$4,0))))</f>
        <v>3446.3040568232982</v>
      </c>
      <c r="H24" s="168">
        <f ca="1">IF($C24-H$1&lt;År1,0,G23*(1-VLOOKUP($A24,[1]Hugst!$R$5:$W$9,MATCH(ROUNDUP((H$1)/10,0)*10,[1]Hugst!$R$4:$W$4,0))))</f>
        <v>3471.4495553186148</v>
      </c>
      <c r="I24" s="168">
        <f ca="1">IF($C24-I$1&lt;År1,0,H23*(1-VLOOKUP($A24,[1]Hugst!$R$5:$W$9,MATCH(ROUNDUP((I$1)/10,0)*10,[1]Hugst!$R$4:$W$4,0))))</f>
        <v>3498.2967563204652</v>
      </c>
      <c r="J24" s="168">
        <f ca="1">IF($C24-J$1&lt;År1,0,I23*(1-VLOOKUP($A24,[1]Hugst!$R$5:$W$9,MATCH(ROUNDUP((J$1)/10,0)*10,[1]Hugst!$R$4:$W$4,0))))</f>
        <v>3527.0292492330218</v>
      </c>
      <c r="K24" s="168">
        <f ca="1">IF($C24-K$1&lt;År1,0,J23*(1-VLOOKUP($A24,[1]Hugst!$R$5:$W$9,MATCH(ROUNDUP((K$1)/10,0)*10,[1]Hugst!$R$4:$W$4,0))))</f>
        <v>3557.8509947019547</v>
      </c>
      <c r="L24" s="168">
        <f ca="1">IF($C24-L$1&lt;År1,0,K23*(1-VLOOKUP($A24,[1]Hugst!$R$5:$W$9,MATCH(ROUNDUP((L$1)/10,0)*10,[1]Hugst!$R$4:$W$4,0))))</f>
        <v>3590.9885879471612</v>
      </c>
      <c r="M24" s="168">
        <f ca="1">IF($C24-M$1&lt;År1,0,L23*(1-VLOOKUP($A24,[1]Hugst!$R$5:$W$9,MATCH(ROUNDUP((M$1)/10,0)*10,[1]Hugst!$R$4:$W$4,0))))</f>
        <v>3626.6937735761189</v>
      </c>
      <c r="N24" s="168">
        <f ca="1">IF($C24-N$1&lt;År1,0,M23*(1-VLOOKUP($A24,[1]Hugst!$R$5:$W$9,MATCH(ROUNDUP((N$1)/10,0)*10,[1]Hugst!$R$4:$W$4,0))))</f>
        <v>3665.2462398203056</v>
      </c>
      <c r="O24" s="168">
        <f ca="1">IF($C24-O$1&lt;År1,0,N23*(1-VLOOKUP($A24,[1]Hugst!$R$5:$W$9,MATCH(ROUNDUP((O$1)/10,0)*10,[1]Hugst!$R$4:$W$4,0))))</f>
        <v>3706.9567232416057</v>
      </c>
      <c r="P24" s="168">
        <f ca="1">IF($C24-P$1&lt;År1,0,O23*(1-VLOOKUP($A24,[1]Hugst!$R$5:$W$9,MATCH(ROUNDUP((P$1)/10,0)*10,[1]Hugst!$R$4:$W$4,0))))</f>
        <v>3752.1704584054023</v>
      </c>
      <c r="Q24" s="168">
        <f ca="1">IF($C24-Q$1&lt;År1,0,P23*(1-VLOOKUP($A24,[1]Hugst!$R$5:$W$9,MATCH(ROUNDUP((Q$1)/10,0)*10,[1]Hugst!$R$4:$W$4,0))))</f>
        <v>3801.2710108499518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2136.6840886452233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3400.4736476423514</v>
      </c>
      <c r="G25" s="168">
        <f ca="1">IF($C25-G$1&lt;År1,0,F24*(1-VLOOKUP($A25,[1]Hugst!$R$5:$W$9,MATCH(ROUNDUP((G$1)/10,0)*10,[1]Hugst!$R$4:$W$4,0))))</f>
        <v>3422.6950056718351</v>
      </c>
      <c r="H25" s="168">
        <f ca="1">IF($C25-H$1&lt;År1,0,G24*(1-VLOOKUP($A25,[1]Hugst!$R$5:$W$9,MATCH(ROUNDUP((H$1)/10,0)*10,[1]Hugst!$R$4:$W$4,0))))</f>
        <v>3446.3040568232982</v>
      </c>
      <c r="I25" s="168">
        <f ca="1">IF($C25-I$1&lt;År1,0,H24*(1-VLOOKUP($A25,[1]Hugst!$R$5:$W$9,MATCH(ROUNDUP((I$1)/10,0)*10,[1]Hugst!$R$4:$W$4,0))))</f>
        <v>3471.4495553186148</v>
      </c>
      <c r="J25" s="168">
        <f ca="1">IF($C25-J$1&lt;År1,0,I24*(1-VLOOKUP($A25,[1]Hugst!$R$5:$W$9,MATCH(ROUNDUP((J$1)/10,0)*10,[1]Hugst!$R$4:$W$4,0))))</f>
        <v>3498.2967563204652</v>
      </c>
      <c r="K25" s="168">
        <f ca="1">IF($C25-K$1&lt;År1,0,J24*(1-VLOOKUP($A25,[1]Hugst!$R$5:$W$9,MATCH(ROUNDUP((K$1)/10,0)*10,[1]Hugst!$R$4:$W$4,0))))</f>
        <v>3527.0292492330218</v>
      </c>
      <c r="L25" s="168">
        <f ca="1">IF($C25-L$1&lt;År1,0,K24*(1-VLOOKUP($A25,[1]Hugst!$R$5:$W$9,MATCH(ROUNDUP((L$1)/10,0)*10,[1]Hugst!$R$4:$W$4,0))))</f>
        <v>3557.8509947019547</v>
      </c>
      <c r="M25" s="168">
        <f ca="1">IF($C25-M$1&lt;År1,0,L24*(1-VLOOKUP($A25,[1]Hugst!$R$5:$W$9,MATCH(ROUNDUP((M$1)/10,0)*10,[1]Hugst!$R$4:$W$4,0))))</f>
        <v>3590.9885879471612</v>
      </c>
      <c r="N25" s="168">
        <f ca="1">IF($C25-N$1&lt;År1,0,M24*(1-VLOOKUP($A25,[1]Hugst!$R$5:$W$9,MATCH(ROUNDUP((N$1)/10,0)*10,[1]Hugst!$R$4:$W$4,0))))</f>
        <v>3626.6937735761189</v>
      </c>
      <c r="O25" s="168">
        <f ca="1">IF($C25-O$1&lt;År1,0,N24*(1-VLOOKUP($A25,[1]Hugst!$R$5:$W$9,MATCH(ROUNDUP((O$1)/10,0)*10,[1]Hugst!$R$4:$W$4,0))))</f>
        <v>3665.2462398203056</v>
      </c>
      <c r="P25" s="168">
        <f ca="1">IF($C25-P$1&lt;År1,0,O24*(1-VLOOKUP($A25,[1]Hugst!$R$5:$W$9,MATCH(ROUNDUP((P$1)/10,0)*10,[1]Hugst!$R$4:$W$4,0))))</f>
        <v>3706.9567232416057</v>
      </c>
      <c r="Q25" s="168">
        <f ca="1">IF($C25-Q$1&lt;År1,0,P24*(1-VLOOKUP($A25,[1]Hugst!$R$5:$W$9,MATCH(ROUNDUP((Q$1)/10,0)*10,[1]Hugst!$R$4:$W$4,0))))</f>
        <v>3752.1704584054023</v>
      </c>
      <c r="R25" s="168">
        <f ca="1">IF($C25-R$1&lt;År1,0,Q24*(1-VLOOKUP($A25,[1]Hugst!$R$5:$W$9,MATCH(ROUNDUP((R$1)/10,0)*10,[1]Hugst!$R$4:$W$4,0))))</f>
        <v>3801.2710108499518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2115.7165204855019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3379.50607948263</v>
      </c>
      <c r="G26" s="168">
        <f ca="1">IF($C26-G$1&lt;År1,0,F25*(1-VLOOKUP($A26,[1]Hugst!$R$5:$W$9,MATCH(ROUNDUP((G$1)/10,0)*10,[1]Hugst!$R$4:$W$4,0))))</f>
        <v>3400.4736476423514</v>
      </c>
      <c r="H26" s="168">
        <f ca="1">IF($C26-H$1&lt;År1,0,G25*(1-VLOOKUP($A26,[1]Hugst!$R$5:$W$9,MATCH(ROUNDUP((H$1)/10,0)*10,[1]Hugst!$R$4:$W$4,0))))</f>
        <v>3422.6950056718351</v>
      </c>
      <c r="I26" s="168">
        <f ca="1">IF($C26-I$1&lt;År1,0,H25*(1-VLOOKUP($A26,[1]Hugst!$R$5:$W$9,MATCH(ROUNDUP((I$1)/10,0)*10,[1]Hugst!$R$4:$W$4,0))))</f>
        <v>3446.3040568232982</v>
      </c>
      <c r="J26" s="168">
        <f ca="1">IF($C26-J$1&lt;År1,0,I25*(1-VLOOKUP($A26,[1]Hugst!$R$5:$W$9,MATCH(ROUNDUP((J$1)/10,0)*10,[1]Hugst!$R$4:$W$4,0))))</f>
        <v>3471.4495553186148</v>
      </c>
      <c r="K26" s="168">
        <f ca="1">IF($C26-K$1&lt;År1,0,J25*(1-VLOOKUP($A26,[1]Hugst!$R$5:$W$9,MATCH(ROUNDUP((K$1)/10,0)*10,[1]Hugst!$R$4:$W$4,0))))</f>
        <v>3498.2967563204652</v>
      </c>
      <c r="L26" s="168">
        <f ca="1">IF($C26-L$1&lt;År1,0,K25*(1-VLOOKUP($A26,[1]Hugst!$R$5:$W$9,MATCH(ROUNDUP((L$1)/10,0)*10,[1]Hugst!$R$4:$W$4,0))))</f>
        <v>3527.0292492330218</v>
      </c>
      <c r="M26" s="168">
        <f ca="1">IF($C26-M$1&lt;År1,0,L25*(1-VLOOKUP($A26,[1]Hugst!$R$5:$W$9,MATCH(ROUNDUP((M$1)/10,0)*10,[1]Hugst!$R$4:$W$4,0))))</f>
        <v>3557.8509947019547</v>
      </c>
      <c r="N26" s="168">
        <f ca="1">IF($C26-N$1&lt;År1,0,M25*(1-VLOOKUP($A26,[1]Hugst!$R$5:$W$9,MATCH(ROUNDUP((N$1)/10,0)*10,[1]Hugst!$R$4:$W$4,0))))</f>
        <v>3590.9885879471612</v>
      </c>
      <c r="O26" s="168">
        <f ca="1">IF($C26-O$1&lt;År1,0,N25*(1-VLOOKUP($A26,[1]Hugst!$R$5:$W$9,MATCH(ROUNDUP((O$1)/10,0)*10,[1]Hugst!$R$4:$W$4,0))))</f>
        <v>3626.6937735761189</v>
      </c>
      <c r="P26" s="168">
        <f ca="1">IF($C26-P$1&lt;År1,0,O25*(1-VLOOKUP($A26,[1]Hugst!$R$5:$W$9,MATCH(ROUNDUP((P$1)/10,0)*10,[1]Hugst!$R$4:$W$4,0))))</f>
        <v>3665.2462398203056</v>
      </c>
      <c r="Q26" s="168">
        <f ca="1">IF($C26-Q$1&lt;År1,0,P25*(1-VLOOKUP($A26,[1]Hugst!$R$5:$W$9,MATCH(ROUNDUP((Q$1)/10,0)*10,[1]Hugst!$R$4:$W$4,0))))</f>
        <v>3706.9567232416057</v>
      </c>
      <c r="R26" s="168">
        <f ca="1">IF($C26-R$1&lt;År1,0,Q25*(1-VLOOKUP($A26,[1]Hugst!$R$5:$W$9,MATCH(ROUNDUP((R$1)/10,0)*10,[1]Hugst!$R$4:$W$4,0))))</f>
        <v>3752.1704584054023</v>
      </c>
      <c r="S26" s="168">
        <f ca="1">IF($C26-S$1&lt;År1,0,R25*(1-VLOOKUP($A26,[1]Hugst!$R$5:$W$9,MATCH(ROUNDUP((S$1)/10,0)*10,[1]Hugst!$R$4:$W$4,0))))</f>
        <v>3801.2710108499518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2095.882204938227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3359.6717639353551</v>
      </c>
      <c r="G27" s="168">
        <f ca="1">IF($C27-G$1&lt;År1,0,F26*(1-VLOOKUP($A27,[1]Hugst!$R$5:$W$9,MATCH(ROUNDUP((G$1)/10,0)*10,[1]Hugst!$R$4:$W$4,0))))</f>
        <v>3379.50607948263</v>
      </c>
      <c r="H27" s="168">
        <f ca="1">IF($C27-H$1&lt;År1,0,G26*(1-VLOOKUP($A27,[1]Hugst!$R$5:$W$9,MATCH(ROUNDUP((H$1)/10,0)*10,[1]Hugst!$R$4:$W$4,0))))</f>
        <v>3400.4736476423514</v>
      </c>
      <c r="I27" s="168">
        <f ca="1">IF($C27-I$1&lt;År1,0,H26*(1-VLOOKUP($A27,[1]Hugst!$R$5:$W$9,MATCH(ROUNDUP((I$1)/10,0)*10,[1]Hugst!$R$4:$W$4,0))))</f>
        <v>3422.6950056718351</v>
      </c>
      <c r="J27" s="168">
        <f ca="1">IF($C27-J$1&lt;År1,0,I26*(1-VLOOKUP($A27,[1]Hugst!$R$5:$W$9,MATCH(ROUNDUP((J$1)/10,0)*10,[1]Hugst!$R$4:$W$4,0))))</f>
        <v>3446.3040568232982</v>
      </c>
      <c r="K27" s="168">
        <f ca="1">IF($C27-K$1&lt;År1,0,J26*(1-VLOOKUP($A27,[1]Hugst!$R$5:$W$9,MATCH(ROUNDUP((K$1)/10,0)*10,[1]Hugst!$R$4:$W$4,0))))</f>
        <v>3471.4495553186148</v>
      </c>
      <c r="L27" s="168">
        <f ca="1">IF($C27-L$1&lt;År1,0,K26*(1-VLOOKUP($A27,[1]Hugst!$R$5:$W$9,MATCH(ROUNDUP((L$1)/10,0)*10,[1]Hugst!$R$4:$W$4,0))))</f>
        <v>3498.2967563204652</v>
      </c>
      <c r="M27" s="168">
        <f ca="1">IF($C27-M$1&lt;År1,0,L26*(1-VLOOKUP($A27,[1]Hugst!$R$5:$W$9,MATCH(ROUNDUP((M$1)/10,0)*10,[1]Hugst!$R$4:$W$4,0))))</f>
        <v>3527.0292492330218</v>
      </c>
      <c r="N27" s="168">
        <f ca="1">IF($C27-N$1&lt;År1,0,M26*(1-VLOOKUP($A27,[1]Hugst!$R$5:$W$9,MATCH(ROUNDUP((N$1)/10,0)*10,[1]Hugst!$R$4:$W$4,0))))</f>
        <v>3557.8509947019547</v>
      </c>
      <c r="O27" s="168">
        <f ca="1">IF($C27-O$1&lt;År1,0,N26*(1-VLOOKUP($A27,[1]Hugst!$R$5:$W$9,MATCH(ROUNDUP((O$1)/10,0)*10,[1]Hugst!$R$4:$W$4,0))))</f>
        <v>3590.9885879471612</v>
      </c>
      <c r="P27" s="168">
        <f ca="1">IF($C27-P$1&lt;År1,0,O26*(1-VLOOKUP($A27,[1]Hugst!$R$5:$W$9,MATCH(ROUNDUP((P$1)/10,0)*10,[1]Hugst!$R$4:$W$4,0))))</f>
        <v>3626.6937735761189</v>
      </c>
      <c r="Q27" s="168">
        <f ca="1">IF($C27-Q$1&lt;År1,0,P26*(1-VLOOKUP($A27,[1]Hugst!$R$5:$W$9,MATCH(ROUNDUP((Q$1)/10,0)*10,[1]Hugst!$R$4:$W$4,0))))</f>
        <v>3665.2462398203056</v>
      </c>
      <c r="R27" s="168">
        <f ca="1">IF($C27-R$1&lt;År1,0,Q26*(1-VLOOKUP($A27,[1]Hugst!$R$5:$W$9,MATCH(ROUNDUP((R$1)/10,0)*10,[1]Hugst!$R$4:$W$4,0))))</f>
        <v>3706.9567232416057</v>
      </c>
      <c r="S27" s="168">
        <f ca="1">IF($C27-S$1&lt;År1,0,R26*(1-VLOOKUP($A27,[1]Hugst!$R$5:$W$9,MATCH(ROUNDUP((S$1)/10,0)*10,[1]Hugst!$R$4:$W$4,0))))</f>
        <v>3752.1704584054023</v>
      </c>
      <c r="T27" s="168">
        <f ca="1">IF($C27-T$1&lt;År1,0,S26*(1-VLOOKUP($A27,[1]Hugst!$R$5:$W$9,MATCH(ROUNDUP((T$1)/10,0)*10,[1]Hugst!$R$4:$W$4,0))))</f>
        <v>3801.2710108499518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2077.0726342631797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3340.8621932603078</v>
      </c>
      <c r="G28" s="168">
        <f ca="1">IF($C28-G$1&lt;År1,0,F27*(1-VLOOKUP($A28,[1]Hugst!$R$5:$W$9,MATCH(ROUNDUP((G$1)/10,0)*10,[1]Hugst!$R$4:$W$4,0))))</f>
        <v>3359.6717639353551</v>
      </c>
      <c r="H28" s="168">
        <f ca="1">IF($C28-H$1&lt;År1,0,G27*(1-VLOOKUP($A28,[1]Hugst!$R$5:$W$9,MATCH(ROUNDUP((H$1)/10,0)*10,[1]Hugst!$R$4:$W$4,0))))</f>
        <v>3379.50607948263</v>
      </c>
      <c r="I28" s="168">
        <f ca="1">IF($C28-I$1&lt;År1,0,H27*(1-VLOOKUP($A28,[1]Hugst!$R$5:$W$9,MATCH(ROUNDUP((I$1)/10,0)*10,[1]Hugst!$R$4:$W$4,0))))</f>
        <v>3400.4736476423514</v>
      </c>
      <c r="J28" s="168">
        <f ca="1">IF($C28-J$1&lt;År1,0,I27*(1-VLOOKUP($A28,[1]Hugst!$R$5:$W$9,MATCH(ROUNDUP((J$1)/10,0)*10,[1]Hugst!$R$4:$W$4,0))))</f>
        <v>3422.6950056718351</v>
      </c>
      <c r="K28" s="168">
        <f ca="1">IF($C28-K$1&lt;År1,0,J27*(1-VLOOKUP($A28,[1]Hugst!$R$5:$W$9,MATCH(ROUNDUP((K$1)/10,0)*10,[1]Hugst!$R$4:$W$4,0))))</f>
        <v>3446.3040568232982</v>
      </c>
      <c r="L28" s="168">
        <f ca="1">IF($C28-L$1&lt;År1,0,K27*(1-VLOOKUP($A28,[1]Hugst!$R$5:$W$9,MATCH(ROUNDUP((L$1)/10,0)*10,[1]Hugst!$R$4:$W$4,0))))</f>
        <v>3471.4495553186148</v>
      </c>
      <c r="M28" s="168">
        <f ca="1">IF($C28-M$1&lt;År1,0,L27*(1-VLOOKUP($A28,[1]Hugst!$R$5:$W$9,MATCH(ROUNDUP((M$1)/10,0)*10,[1]Hugst!$R$4:$W$4,0))))</f>
        <v>3498.2967563204652</v>
      </c>
      <c r="N28" s="168">
        <f ca="1">IF($C28-N$1&lt;År1,0,M27*(1-VLOOKUP($A28,[1]Hugst!$R$5:$W$9,MATCH(ROUNDUP((N$1)/10,0)*10,[1]Hugst!$R$4:$W$4,0))))</f>
        <v>3527.0292492330218</v>
      </c>
      <c r="O28" s="168">
        <f ca="1">IF($C28-O$1&lt;År1,0,N27*(1-VLOOKUP($A28,[1]Hugst!$R$5:$W$9,MATCH(ROUNDUP((O$1)/10,0)*10,[1]Hugst!$R$4:$W$4,0))))</f>
        <v>3557.8509947019547</v>
      </c>
      <c r="P28" s="168">
        <f ca="1">IF($C28-P$1&lt;År1,0,O27*(1-VLOOKUP($A28,[1]Hugst!$R$5:$W$9,MATCH(ROUNDUP((P$1)/10,0)*10,[1]Hugst!$R$4:$W$4,0))))</f>
        <v>3590.9885879471612</v>
      </c>
      <c r="Q28" s="168">
        <f ca="1">IF($C28-Q$1&lt;År1,0,P27*(1-VLOOKUP($A28,[1]Hugst!$R$5:$W$9,MATCH(ROUNDUP((Q$1)/10,0)*10,[1]Hugst!$R$4:$W$4,0))))</f>
        <v>3626.6937735761189</v>
      </c>
      <c r="R28" s="168">
        <f ca="1">IF($C28-R$1&lt;År1,0,Q27*(1-VLOOKUP($A28,[1]Hugst!$R$5:$W$9,MATCH(ROUNDUP((R$1)/10,0)*10,[1]Hugst!$R$4:$W$4,0))))</f>
        <v>3665.2462398203056</v>
      </c>
      <c r="S28" s="168">
        <f ca="1">IF($C28-S$1&lt;År1,0,R27*(1-VLOOKUP($A28,[1]Hugst!$R$5:$W$9,MATCH(ROUNDUP((S$1)/10,0)*10,[1]Hugst!$R$4:$W$4,0))))</f>
        <v>3706.9567232416057</v>
      </c>
      <c r="T28" s="168">
        <f ca="1">IF($C28-T$1&lt;År1,0,S27*(1-VLOOKUP($A28,[1]Hugst!$R$5:$W$9,MATCH(ROUNDUP((T$1)/10,0)*10,[1]Hugst!$R$4:$W$4,0))))</f>
        <v>3752.1704584054023</v>
      </c>
      <c r="U28" s="168">
        <f ca="1">IF($C28-U$1&lt;År1,0,T27*(1-VLOOKUP($A28,[1]Hugst!$R$5:$W$9,MATCH(ROUNDUP((U$1)/10,0)*10,[1]Hugst!$R$4:$W$4,0))))</f>
        <v>3801.2710108499518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2059.1901274065326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3322.9796864036607</v>
      </c>
      <c r="G29" s="168">
        <f ca="1">IF($C29-G$1&lt;År1,0,F28*(1-VLOOKUP($A29,[1]Hugst!$R$5:$W$9,MATCH(ROUNDUP((G$1)/10,0)*10,[1]Hugst!$R$4:$W$4,0))))</f>
        <v>3340.8621932603078</v>
      </c>
      <c r="H29" s="168">
        <f ca="1">IF($C29-H$1&lt;År1,0,G28*(1-VLOOKUP($A29,[1]Hugst!$R$5:$W$9,MATCH(ROUNDUP((H$1)/10,0)*10,[1]Hugst!$R$4:$W$4,0))))</f>
        <v>3359.6717639353551</v>
      </c>
      <c r="I29" s="168">
        <f ca="1">IF($C29-I$1&lt;År1,0,H28*(1-VLOOKUP($A29,[1]Hugst!$R$5:$W$9,MATCH(ROUNDUP((I$1)/10,0)*10,[1]Hugst!$R$4:$W$4,0))))</f>
        <v>3379.50607948263</v>
      </c>
      <c r="J29" s="168">
        <f ca="1">IF($C29-J$1&lt;År1,0,I28*(1-VLOOKUP($A29,[1]Hugst!$R$5:$W$9,MATCH(ROUNDUP((J$1)/10,0)*10,[1]Hugst!$R$4:$W$4,0))))</f>
        <v>3400.4736476423514</v>
      </c>
      <c r="K29" s="168">
        <f ca="1">IF($C29-K$1&lt;År1,0,J28*(1-VLOOKUP($A29,[1]Hugst!$R$5:$W$9,MATCH(ROUNDUP((K$1)/10,0)*10,[1]Hugst!$R$4:$W$4,0))))</f>
        <v>3422.6950056718351</v>
      </c>
      <c r="L29" s="168">
        <f ca="1">IF($C29-L$1&lt;År1,0,K28*(1-VLOOKUP($A29,[1]Hugst!$R$5:$W$9,MATCH(ROUNDUP((L$1)/10,0)*10,[1]Hugst!$R$4:$W$4,0))))</f>
        <v>3446.3040568232982</v>
      </c>
      <c r="M29" s="168">
        <f ca="1">IF($C29-M$1&lt;År1,0,L28*(1-VLOOKUP($A29,[1]Hugst!$R$5:$W$9,MATCH(ROUNDUP((M$1)/10,0)*10,[1]Hugst!$R$4:$W$4,0))))</f>
        <v>3471.4495553186148</v>
      </c>
      <c r="N29" s="168">
        <f ca="1">IF($C29-N$1&lt;År1,0,M28*(1-VLOOKUP($A29,[1]Hugst!$R$5:$W$9,MATCH(ROUNDUP((N$1)/10,0)*10,[1]Hugst!$R$4:$W$4,0))))</f>
        <v>3498.2967563204652</v>
      </c>
      <c r="O29" s="168">
        <f ca="1">IF($C29-O$1&lt;År1,0,N28*(1-VLOOKUP($A29,[1]Hugst!$R$5:$W$9,MATCH(ROUNDUP((O$1)/10,0)*10,[1]Hugst!$R$4:$W$4,0))))</f>
        <v>3527.0292492330218</v>
      </c>
      <c r="P29" s="168">
        <f ca="1">IF($C29-P$1&lt;År1,0,O28*(1-VLOOKUP($A29,[1]Hugst!$R$5:$W$9,MATCH(ROUNDUP((P$1)/10,0)*10,[1]Hugst!$R$4:$W$4,0))))</f>
        <v>3557.8509947019547</v>
      </c>
      <c r="Q29" s="168">
        <f ca="1">IF($C29-Q$1&lt;År1,0,P28*(1-VLOOKUP($A29,[1]Hugst!$R$5:$W$9,MATCH(ROUNDUP((Q$1)/10,0)*10,[1]Hugst!$R$4:$W$4,0))))</f>
        <v>3590.9885879471612</v>
      </c>
      <c r="R29" s="168">
        <f ca="1">IF($C29-R$1&lt;År1,0,Q28*(1-VLOOKUP($A29,[1]Hugst!$R$5:$W$9,MATCH(ROUNDUP((R$1)/10,0)*10,[1]Hugst!$R$4:$W$4,0))))</f>
        <v>3626.6937735761189</v>
      </c>
      <c r="S29" s="168">
        <f ca="1">IF($C29-S$1&lt;År1,0,R28*(1-VLOOKUP($A29,[1]Hugst!$R$5:$W$9,MATCH(ROUNDUP((S$1)/10,0)*10,[1]Hugst!$R$4:$W$4,0))))</f>
        <v>3665.2462398203056</v>
      </c>
      <c r="T29" s="168">
        <f ca="1">IF($C29-T$1&lt;År1,0,S28*(1-VLOOKUP($A29,[1]Hugst!$R$5:$W$9,MATCH(ROUNDUP((T$1)/10,0)*10,[1]Hugst!$R$4:$W$4,0))))</f>
        <v>3706.9567232416057</v>
      </c>
      <c r="U29" s="168">
        <f ca="1">IF($C29-U$1&lt;År1,0,T28*(1-VLOOKUP($A29,[1]Hugst!$R$5:$W$9,MATCH(ROUNDUP((U$1)/10,0)*10,[1]Hugst!$R$4:$W$4,0))))</f>
        <v>3752.1704584054023</v>
      </c>
      <c r="V29" s="168">
        <f ca="1">IF($C29-V$1&lt;År1,0,U28*(1-VLOOKUP($A29,[1]Hugst!$R$5:$W$9,MATCH(ROUNDUP((V$1)/10,0)*10,[1]Hugst!$R$4:$W$4,0))))</f>
        <v>3801.2710108499518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2042.1467474527062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3305.9363064498343</v>
      </c>
      <c r="G30" s="168">
        <f ca="1">IF($C30-G$1&lt;År1,0,F29*(1-VLOOKUP($A30,[1]Hugst!$R$5:$W$9,MATCH(ROUNDUP((G$1)/10,0)*10,[1]Hugst!$R$4:$W$4,0))))</f>
        <v>3322.9796864036607</v>
      </c>
      <c r="H30" s="168">
        <f ca="1">IF($C30-H$1&lt;År1,0,G29*(1-VLOOKUP($A30,[1]Hugst!$R$5:$W$9,MATCH(ROUNDUP((H$1)/10,0)*10,[1]Hugst!$R$4:$W$4,0))))</f>
        <v>3340.8621932603078</v>
      </c>
      <c r="I30" s="168">
        <f ca="1">IF($C30-I$1&lt;År1,0,H29*(1-VLOOKUP($A30,[1]Hugst!$R$5:$W$9,MATCH(ROUNDUP((I$1)/10,0)*10,[1]Hugst!$R$4:$W$4,0))))</f>
        <v>3359.6717639353551</v>
      </c>
      <c r="J30" s="168">
        <f ca="1">IF($C30-J$1&lt;År1,0,I29*(1-VLOOKUP($A30,[1]Hugst!$R$5:$W$9,MATCH(ROUNDUP((J$1)/10,0)*10,[1]Hugst!$R$4:$W$4,0))))</f>
        <v>3379.50607948263</v>
      </c>
      <c r="K30" s="168">
        <f ca="1">IF($C30-K$1&lt;År1,0,J29*(1-VLOOKUP($A30,[1]Hugst!$R$5:$W$9,MATCH(ROUNDUP((K$1)/10,0)*10,[1]Hugst!$R$4:$W$4,0))))</f>
        <v>3400.4736476423514</v>
      </c>
      <c r="L30" s="168">
        <f ca="1">IF($C30-L$1&lt;År1,0,K29*(1-VLOOKUP($A30,[1]Hugst!$R$5:$W$9,MATCH(ROUNDUP((L$1)/10,0)*10,[1]Hugst!$R$4:$W$4,0))))</f>
        <v>3422.6950056718351</v>
      </c>
      <c r="M30" s="168">
        <f ca="1">IF($C30-M$1&lt;År1,0,L29*(1-VLOOKUP($A30,[1]Hugst!$R$5:$W$9,MATCH(ROUNDUP((M$1)/10,0)*10,[1]Hugst!$R$4:$W$4,0))))</f>
        <v>3446.3040568232982</v>
      </c>
      <c r="N30" s="168">
        <f ca="1">IF($C30-N$1&lt;År1,0,M29*(1-VLOOKUP($A30,[1]Hugst!$R$5:$W$9,MATCH(ROUNDUP((N$1)/10,0)*10,[1]Hugst!$R$4:$W$4,0))))</f>
        <v>3471.4495553186148</v>
      </c>
      <c r="O30" s="168">
        <f ca="1">IF($C30-O$1&lt;År1,0,N29*(1-VLOOKUP($A30,[1]Hugst!$R$5:$W$9,MATCH(ROUNDUP((O$1)/10,0)*10,[1]Hugst!$R$4:$W$4,0))))</f>
        <v>3498.2967563204652</v>
      </c>
      <c r="P30" s="168">
        <f ca="1">IF($C30-P$1&lt;År1,0,O29*(1-VLOOKUP($A30,[1]Hugst!$R$5:$W$9,MATCH(ROUNDUP((P$1)/10,0)*10,[1]Hugst!$R$4:$W$4,0))))</f>
        <v>3527.0292492330218</v>
      </c>
      <c r="Q30" s="168">
        <f ca="1">IF($C30-Q$1&lt;År1,0,P29*(1-VLOOKUP($A30,[1]Hugst!$R$5:$W$9,MATCH(ROUNDUP((Q$1)/10,0)*10,[1]Hugst!$R$4:$W$4,0))))</f>
        <v>3557.8509947019547</v>
      </c>
      <c r="R30" s="168">
        <f ca="1">IF($C30-R$1&lt;År1,0,Q29*(1-VLOOKUP($A30,[1]Hugst!$R$5:$W$9,MATCH(ROUNDUP((R$1)/10,0)*10,[1]Hugst!$R$4:$W$4,0))))</f>
        <v>3590.9885879471612</v>
      </c>
      <c r="S30" s="168">
        <f ca="1">IF($C30-S$1&lt;År1,0,R29*(1-VLOOKUP($A30,[1]Hugst!$R$5:$W$9,MATCH(ROUNDUP((S$1)/10,0)*10,[1]Hugst!$R$4:$W$4,0))))</f>
        <v>3626.6937735761189</v>
      </c>
      <c r="T30" s="168">
        <f ca="1">IF($C30-T$1&lt;År1,0,S29*(1-VLOOKUP($A30,[1]Hugst!$R$5:$W$9,MATCH(ROUNDUP((T$1)/10,0)*10,[1]Hugst!$R$4:$W$4,0))))</f>
        <v>3665.2462398203056</v>
      </c>
      <c r="U30" s="168">
        <f ca="1">IF($C30-U$1&lt;År1,0,T29*(1-VLOOKUP($A30,[1]Hugst!$R$5:$W$9,MATCH(ROUNDUP((U$1)/10,0)*10,[1]Hugst!$R$4:$W$4,0))))</f>
        <v>3706.9567232416057</v>
      </c>
      <c r="V30" s="168">
        <f ca="1">IF($C30-V$1&lt;År1,0,U29*(1-VLOOKUP($A30,[1]Hugst!$R$5:$W$9,MATCH(ROUNDUP((V$1)/10,0)*10,[1]Hugst!$R$4:$W$4,0))))</f>
        <v>3752.1704584054023</v>
      </c>
      <c r="W30" s="168">
        <f ca="1">IF($C30-W$1&lt;År1,0,V29*(1-VLOOKUP($A30,[1]Hugst!$R$5:$W$9,MATCH(ROUNDUP((W$1)/10,0)*10,[1]Hugst!$R$4:$W$4,0))))</f>
        <v>3801.2710108499518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2025.8633273303342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3289.6528863274625</v>
      </c>
      <c r="G31" s="168">
        <f ca="1">IF($C31-G$1&lt;År1,0,F30*(1-VLOOKUP($A31,[1]Hugst!$R$5:$W$9,MATCH(ROUNDUP((G$1)/10,0)*10,[1]Hugst!$R$4:$W$4,0))))</f>
        <v>3305.9363064498343</v>
      </c>
      <c r="H31" s="168">
        <f ca="1">IF($C31-H$1&lt;År1,0,G30*(1-VLOOKUP($A31,[1]Hugst!$R$5:$W$9,MATCH(ROUNDUP((H$1)/10,0)*10,[1]Hugst!$R$4:$W$4,0))))</f>
        <v>3322.9796864036607</v>
      </c>
      <c r="I31" s="168">
        <f ca="1">IF($C31-I$1&lt;År1,0,H30*(1-VLOOKUP($A31,[1]Hugst!$R$5:$W$9,MATCH(ROUNDUP((I$1)/10,0)*10,[1]Hugst!$R$4:$W$4,0))))</f>
        <v>3340.8621932603078</v>
      </c>
      <c r="J31" s="168">
        <f ca="1">IF($C31-J$1&lt;År1,0,I30*(1-VLOOKUP($A31,[1]Hugst!$R$5:$W$9,MATCH(ROUNDUP((J$1)/10,0)*10,[1]Hugst!$R$4:$W$4,0))))</f>
        <v>3359.6717639353551</v>
      </c>
      <c r="K31" s="168">
        <f ca="1">IF($C31-K$1&lt;År1,0,J30*(1-VLOOKUP($A31,[1]Hugst!$R$5:$W$9,MATCH(ROUNDUP((K$1)/10,0)*10,[1]Hugst!$R$4:$W$4,0))))</f>
        <v>3379.50607948263</v>
      </c>
      <c r="L31" s="168">
        <f ca="1">IF($C31-L$1&lt;År1,0,K30*(1-VLOOKUP($A31,[1]Hugst!$R$5:$W$9,MATCH(ROUNDUP((L$1)/10,0)*10,[1]Hugst!$R$4:$W$4,0))))</f>
        <v>3400.4736476423514</v>
      </c>
      <c r="M31" s="168">
        <f ca="1">IF($C31-M$1&lt;År1,0,L30*(1-VLOOKUP($A31,[1]Hugst!$R$5:$W$9,MATCH(ROUNDUP((M$1)/10,0)*10,[1]Hugst!$R$4:$W$4,0))))</f>
        <v>3422.6950056718351</v>
      </c>
      <c r="N31" s="168">
        <f ca="1">IF($C31-N$1&lt;År1,0,M30*(1-VLOOKUP($A31,[1]Hugst!$R$5:$W$9,MATCH(ROUNDUP((N$1)/10,0)*10,[1]Hugst!$R$4:$W$4,0))))</f>
        <v>3446.3040568232982</v>
      </c>
      <c r="O31" s="168">
        <f ca="1">IF($C31-O$1&lt;År1,0,N30*(1-VLOOKUP($A31,[1]Hugst!$R$5:$W$9,MATCH(ROUNDUP((O$1)/10,0)*10,[1]Hugst!$R$4:$W$4,0))))</f>
        <v>3471.4495553186148</v>
      </c>
      <c r="P31" s="168">
        <f ca="1">IF($C31-P$1&lt;År1,0,O30*(1-VLOOKUP($A31,[1]Hugst!$R$5:$W$9,MATCH(ROUNDUP((P$1)/10,0)*10,[1]Hugst!$R$4:$W$4,0))))</f>
        <v>3498.2967563204652</v>
      </c>
      <c r="Q31" s="168">
        <f ca="1">IF($C31-Q$1&lt;År1,0,P30*(1-VLOOKUP($A31,[1]Hugst!$R$5:$W$9,MATCH(ROUNDUP((Q$1)/10,0)*10,[1]Hugst!$R$4:$W$4,0))))</f>
        <v>3527.0292492330218</v>
      </c>
      <c r="R31" s="168">
        <f ca="1">IF($C31-R$1&lt;År1,0,Q30*(1-VLOOKUP($A31,[1]Hugst!$R$5:$W$9,MATCH(ROUNDUP((R$1)/10,0)*10,[1]Hugst!$R$4:$W$4,0))))</f>
        <v>3557.8509947019547</v>
      </c>
      <c r="S31" s="168">
        <f ca="1">IF($C31-S$1&lt;År1,0,R30*(1-VLOOKUP($A31,[1]Hugst!$R$5:$W$9,MATCH(ROUNDUP((S$1)/10,0)*10,[1]Hugst!$R$4:$W$4,0))))</f>
        <v>3590.9885879471612</v>
      </c>
      <c r="T31" s="168">
        <f ca="1">IF($C31-T$1&lt;År1,0,S30*(1-VLOOKUP($A31,[1]Hugst!$R$5:$W$9,MATCH(ROUNDUP((T$1)/10,0)*10,[1]Hugst!$R$4:$W$4,0))))</f>
        <v>3626.6937735761189</v>
      </c>
      <c r="U31" s="168">
        <f ca="1">IF($C31-U$1&lt;År1,0,T30*(1-VLOOKUP($A31,[1]Hugst!$R$5:$W$9,MATCH(ROUNDUP((U$1)/10,0)*10,[1]Hugst!$R$4:$W$4,0))))</f>
        <v>3665.2462398203056</v>
      </c>
      <c r="V31" s="168">
        <f ca="1">IF($C31-V$1&lt;År1,0,U30*(1-VLOOKUP($A31,[1]Hugst!$R$5:$W$9,MATCH(ROUNDUP((V$1)/10,0)*10,[1]Hugst!$R$4:$W$4,0))))</f>
        <v>3706.9567232416057</v>
      </c>
      <c r="W31" s="168">
        <f ca="1">IF($C31-W$1&lt;År1,0,V30*(1-VLOOKUP($A31,[1]Hugst!$R$5:$W$9,MATCH(ROUNDUP((W$1)/10,0)*10,[1]Hugst!$R$4:$W$4,0))))</f>
        <v>3752.1704584054023</v>
      </c>
      <c r="X31" s="168">
        <f ca="1">IF($C31-X$1&lt;År1,0,W30*(1-VLOOKUP($A31,[1]Hugst!$R$5:$W$9,MATCH(ROUNDUP((X$1)/10,0)*10,[1]Hugst!$R$4:$W$4,0))))</f>
        <v>3801.2710108499518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2010.2685929470813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3274.0581519442094</v>
      </c>
      <c r="G32" s="168">
        <f ca="1">IF($C32-G$1&lt;År1,0,F31*(1-VLOOKUP($A32,[1]Hugst!$R$5:$W$9,MATCH(ROUNDUP((G$1)/10,0)*10,[1]Hugst!$R$4:$W$4,0))))</f>
        <v>3289.6528863274625</v>
      </c>
      <c r="H32" s="168">
        <f ca="1">IF($C32-H$1&lt;År1,0,G31*(1-VLOOKUP($A32,[1]Hugst!$R$5:$W$9,MATCH(ROUNDUP((H$1)/10,0)*10,[1]Hugst!$R$4:$W$4,0))))</f>
        <v>3305.9363064498343</v>
      </c>
      <c r="I32" s="168">
        <f ca="1">IF($C32-I$1&lt;År1,0,H31*(1-VLOOKUP($A32,[1]Hugst!$R$5:$W$9,MATCH(ROUNDUP((I$1)/10,0)*10,[1]Hugst!$R$4:$W$4,0))))</f>
        <v>3322.9796864036607</v>
      </c>
      <c r="J32" s="168">
        <f ca="1">IF($C32-J$1&lt;År1,0,I31*(1-VLOOKUP($A32,[1]Hugst!$R$5:$W$9,MATCH(ROUNDUP((J$1)/10,0)*10,[1]Hugst!$R$4:$W$4,0))))</f>
        <v>3340.8621932603078</v>
      </c>
      <c r="K32" s="168">
        <f ca="1">IF($C32-K$1&lt;År1,0,J31*(1-VLOOKUP($A32,[1]Hugst!$R$5:$W$9,MATCH(ROUNDUP((K$1)/10,0)*10,[1]Hugst!$R$4:$W$4,0))))</f>
        <v>3359.6717639353551</v>
      </c>
      <c r="L32" s="168">
        <f ca="1">IF($C32-L$1&lt;År1,0,K31*(1-VLOOKUP($A32,[1]Hugst!$R$5:$W$9,MATCH(ROUNDUP((L$1)/10,0)*10,[1]Hugst!$R$4:$W$4,0))))</f>
        <v>3379.50607948263</v>
      </c>
      <c r="M32" s="168">
        <f ca="1">IF($C32-M$1&lt;År1,0,L31*(1-VLOOKUP($A32,[1]Hugst!$R$5:$W$9,MATCH(ROUNDUP((M$1)/10,0)*10,[1]Hugst!$R$4:$W$4,0))))</f>
        <v>3400.4736476423514</v>
      </c>
      <c r="N32" s="168">
        <f ca="1">IF($C32-N$1&lt;År1,0,M31*(1-VLOOKUP($A32,[1]Hugst!$R$5:$W$9,MATCH(ROUNDUP((N$1)/10,0)*10,[1]Hugst!$R$4:$W$4,0))))</f>
        <v>3422.6950056718351</v>
      </c>
      <c r="O32" s="168">
        <f ca="1">IF($C32-O$1&lt;År1,0,N31*(1-VLOOKUP($A32,[1]Hugst!$R$5:$W$9,MATCH(ROUNDUP((O$1)/10,0)*10,[1]Hugst!$R$4:$W$4,0))))</f>
        <v>3446.3040568232982</v>
      </c>
      <c r="P32" s="168">
        <f ca="1">IF($C32-P$1&lt;År1,0,O31*(1-VLOOKUP($A32,[1]Hugst!$R$5:$W$9,MATCH(ROUNDUP((P$1)/10,0)*10,[1]Hugst!$R$4:$W$4,0))))</f>
        <v>3471.4495553186148</v>
      </c>
      <c r="Q32" s="168">
        <f ca="1">IF($C32-Q$1&lt;År1,0,P31*(1-VLOOKUP($A32,[1]Hugst!$R$5:$W$9,MATCH(ROUNDUP((Q$1)/10,0)*10,[1]Hugst!$R$4:$W$4,0))))</f>
        <v>3498.2967563204652</v>
      </c>
      <c r="R32" s="168">
        <f ca="1">IF($C32-R$1&lt;År1,0,Q31*(1-VLOOKUP($A32,[1]Hugst!$R$5:$W$9,MATCH(ROUNDUP((R$1)/10,0)*10,[1]Hugst!$R$4:$W$4,0))))</f>
        <v>3527.0292492330218</v>
      </c>
      <c r="S32" s="168">
        <f ca="1">IF($C32-S$1&lt;År1,0,R31*(1-VLOOKUP($A32,[1]Hugst!$R$5:$W$9,MATCH(ROUNDUP((S$1)/10,0)*10,[1]Hugst!$R$4:$W$4,0))))</f>
        <v>3557.8509947019547</v>
      </c>
      <c r="T32" s="168">
        <f ca="1">IF($C32-T$1&lt;År1,0,S31*(1-VLOOKUP($A32,[1]Hugst!$R$5:$W$9,MATCH(ROUNDUP((T$1)/10,0)*10,[1]Hugst!$R$4:$W$4,0))))</f>
        <v>3590.9885879471612</v>
      </c>
      <c r="U32" s="168">
        <f ca="1">IF($C32-U$1&lt;År1,0,T31*(1-VLOOKUP($A32,[1]Hugst!$R$5:$W$9,MATCH(ROUNDUP((U$1)/10,0)*10,[1]Hugst!$R$4:$W$4,0))))</f>
        <v>3626.6937735761189</v>
      </c>
      <c r="V32" s="168">
        <f ca="1">IF($C32-V$1&lt;År1,0,U31*(1-VLOOKUP($A32,[1]Hugst!$R$5:$W$9,MATCH(ROUNDUP((V$1)/10,0)*10,[1]Hugst!$R$4:$W$4,0))))</f>
        <v>3665.2462398203056</v>
      </c>
      <c r="W32" s="168">
        <f ca="1">IF($C32-W$1&lt;År1,0,V31*(1-VLOOKUP($A32,[1]Hugst!$R$5:$W$9,MATCH(ROUNDUP((W$1)/10,0)*10,[1]Hugst!$R$4:$W$4,0))))</f>
        <v>3706.9567232416057</v>
      </c>
      <c r="X32" s="168">
        <f ca="1">IF($C32-X$1&lt;År1,0,W31*(1-VLOOKUP($A32,[1]Hugst!$R$5:$W$9,MATCH(ROUNDUP((X$1)/10,0)*10,[1]Hugst!$R$4:$W$4,0))))</f>
        <v>3752.1704584054023</v>
      </c>
      <c r="Y32" s="168">
        <f ca="1">IF($C32-Y$1&lt;År1,0,X31*(1-VLOOKUP($A32,[1]Hugst!$R$5:$W$9,MATCH(ROUNDUP((Y$1)/10,0)*10,[1]Hugst!$R$4:$W$4,0))))</f>
        <v>3801.2710108499518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69740.093127355532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742.73302762839455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878.94346863126634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728.36105972741314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864.57150073028492</v>
      </c>
      <c r="G45" s="168">
        <f ca="1">IF($C45-G$1&lt;År1,0,F44*(1-VLOOKUP($A45,[1]Hugst!$R$5:$W$9,MATCH(ROUNDUP((G$1)/10,0)*10,[1]Hugst!$R$4:$W$4,0))))</f>
        <v>878.94346863126634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715.12678194222019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851.33722294509198</v>
      </c>
      <c r="G46" s="168">
        <f ca="1">IF($C46-G$1&lt;År1,0,F45*(1-VLOOKUP($A46,[1]Hugst!$R$5:$W$9,MATCH(ROUNDUP((G$1)/10,0)*10,[1]Hugst!$R$4:$W$4,0))))</f>
        <v>864.57150073028492</v>
      </c>
      <c r="H46" s="168">
        <f ca="1">IF($C46-H$1&lt;År1,0,G45*(1-VLOOKUP($A46,[1]Hugst!$R$5:$W$9,MATCH(ROUNDUP((H$1)/10,0)*10,[1]Hugst!$R$4:$W$4,0))))</f>
        <v>878.94346863126634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702.91792279460867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839.12836379748046</v>
      </c>
      <c r="G47" s="168">
        <f ca="1">IF($C47-G$1&lt;År1,0,F46*(1-VLOOKUP($A47,[1]Hugst!$R$5:$W$9,MATCH(ROUNDUP((G$1)/10,0)*10,[1]Hugst!$R$4:$W$4,0))))</f>
        <v>851.33722294509198</v>
      </c>
      <c r="H47" s="168">
        <f ca="1">IF($C47-H$1&lt;År1,0,G46*(1-VLOOKUP($A47,[1]Hugst!$R$5:$W$9,MATCH(ROUNDUP((H$1)/10,0)*10,[1]Hugst!$R$4:$W$4,0))))</f>
        <v>864.57150073028492</v>
      </c>
      <c r="I47" s="168">
        <f ca="1">IF($C47-I$1&lt;År1,0,H46*(1-VLOOKUP($A47,[1]Hugst!$R$5:$W$9,MATCH(ROUNDUP((I$1)/10,0)*10,[1]Hugst!$R$4:$W$4,0))))</f>
        <v>878.94346863126634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691.63343046652722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827.84387146939901</v>
      </c>
      <c r="G48" s="168">
        <f ca="1">IF($C48-G$1&lt;År1,0,F47*(1-VLOOKUP($A48,[1]Hugst!$R$5:$W$9,MATCH(ROUNDUP((G$1)/10,0)*10,[1]Hugst!$R$4:$W$4,0))))</f>
        <v>839.12836379748046</v>
      </c>
      <c r="H48" s="168">
        <f ca="1">IF($C48-H$1&lt;År1,0,G47*(1-VLOOKUP($A48,[1]Hugst!$R$5:$W$9,MATCH(ROUNDUP((H$1)/10,0)*10,[1]Hugst!$R$4:$W$4,0))))</f>
        <v>851.33722294509198</v>
      </c>
      <c r="I48" s="168">
        <f ca="1">IF($C48-I$1&lt;År1,0,H47*(1-VLOOKUP($A48,[1]Hugst!$R$5:$W$9,MATCH(ROUNDUP((I$1)/10,0)*10,[1]Hugst!$R$4:$W$4,0))))</f>
        <v>864.57150073028492</v>
      </c>
      <c r="J48" s="168">
        <f ca="1">IF($C48-J$1&lt;År1,0,I47*(1-VLOOKUP($A48,[1]Hugst!$R$5:$W$9,MATCH(ROUNDUP((J$1)/10,0)*10,[1]Hugst!$R$4:$W$4,0))))</f>
        <v>878.94346863126634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681.18235087149446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817.39279187436625</v>
      </c>
      <c r="G49" s="168">
        <f ca="1">IF($C49-G$1&lt;År1,0,F48*(1-VLOOKUP($A49,[1]Hugst!$R$5:$W$9,MATCH(ROUNDUP((G$1)/10,0)*10,[1]Hugst!$R$4:$W$4,0))))</f>
        <v>827.84387146939901</v>
      </c>
      <c r="H49" s="168">
        <f ca="1">IF($C49-H$1&lt;År1,0,G48*(1-VLOOKUP($A49,[1]Hugst!$R$5:$W$9,MATCH(ROUNDUP((H$1)/10,0)*10,[1]Hugst!$R$4:$W$4,0))))</f>
        <v>839.12836379748046</v>
      </c>
      <c r="I49" s="168">
        <f ca="1">IF($C49-I$1&lt;År1,0,H48*(1-VLOOKUP($A49,[1]Hugst!$R$5:$W$9,MATCH(ROUNDUP((I$1)/10,0)*10,[1]Hugst!$R$4:$W$4,0))))</f>
        <v>851.33722294509198</v>
      </c>
      <c r="J49" s="168">
        <f ca="1">IF($C49-J$1&lt;År1,0,I48*(1-VLOOKUP($A49,[1]Hugst!$R$5:$W$9,MATCH(ROUNDUP((J$1)/10,0)*10,[1]Hugst!$R$4:$W$4,0))))</f>
        <v>864.57150073028492</v>
      </c>
      <c r="K49" s="168">
        <f ca="1">IF($C49-K$1&lt;År1,0,J48*(1-VLOOKUP($A49,[1]Hugst!$R$5:$W$9,MATCH(ROUNDUP((K$1)/10,0)*10,[1]Hugst!$R$4:$W$4,0))))</f>
        <v>878.94346863126634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671.48281791870841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807.6932589215802</v>
      </c>
      <c r="G50" s="168">
        <f ca="1">IF($C50-G$1&lt;År1,0,F49*(1-VLOOKUP($A50,[1]Hugst!$R$5:$W$9,MATCH(ROUNDUP((G$1)/10,0)*10,[1]Hugst!$R$4:$W$4,0))))</f>
        <v>817.39279187436625</v>
      </c>
      <c r="H50" s="168">
        <f ca="1">IF($C50-H$1&lt;År1,0,G49*(1-VLOOKUP($A50,[1]Hugst!$R$5:$W$9,MATCH(ROUNDUP((H$1)/10,0)*10,[1]Hugst!$R$4:$W$4,0))))</f>
        <v>827.84387146939901</v>
      </c>
      <c r="I50" s="168">
        <f ca="1">IF($C50-I$1&lt;År1,0,H49*(1-VLOOKUP($A50,[1]Hugst!$R$5:$W$9,MATCH(ROUNDUP((I$1)/10,0)*10,[1]Hugst!$R$4:$W$4,0))))</f>
        <v>839.12836379748046</v>
      </c>
      <c r="J50" s="168">
        <f ca="1">IF($C50-J$1&lt;År1,0,I49*(1-VLOOKUP($A50,[1]Hugst!$R$5:$W$9,MATCH(ROUNDUP((J$1)/10,0)*10,[1]Hugst!$R$4:$W$4,0))))</f>
        <v>851.33722294509198</v>
      </c>
      <c r="K50" s="168">
        <f ca="1">IF($C50-K$1&lt;År1,0,J49*(1-VLOOKUP($A50,[1]Hugst!$R$5:$W$9,MATCH(ROUNDUP((K$1)/10,0)*10,[1]Hugst!$R$4:$W$4,0))))</f>
        <v>864.57150073028492</v>
      </c>
      <c r="L50" s="168">
        <f ca="1">IF($C50-L$1&lt;År1,0,K49*(1-VLOOKUP($A50,[1]Hugst!$R$5:$W$9,MATCH(ROUNDUP((L$1)/10,0)*10,[1]Hugst!$R$4:$W$4,0))))</f>
        <v>878.94346863126634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662.46114475052991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798.6715857534017</v>
      </c>
      <c r="G51" s="168">
        <f ca="1">IF($C51-G$1&lt;År1,0,F50*(1-VLOOKUP($A51,[1]Hugst!$R$5:$W$9,MATCH(ROUNDUP((G$1)/10,0)*10,[1]Hugst!$R$4:$W$4,0))))</f>
        <v>807.6932589215802</v>
      </c>
      <c r="H51" s="168">
        <f ca="1">IF($C51-H$1&lt;År1,0,G50*(1-VLOOKUP($A51,[1]Hugst!$R$5:$W$9,MATCH(ROUNDUP((H$1)/10,0)*10,[1]Hugst!$R$4:$W$4,0))))</f>
        <v>817.39279187436625</v>
      </c>
      <c r="I51" s="168">
        <f ca="1">IF($C51-I$1&lt;År1,0,H50*(1-VLOOKUP($A51,[1]Hugst!$R$5:$W$9,MATCH(ROUNDUP((I$1)/10,0)*10,[1]Hugst!$R$4:$W$4,0))))</f>
        <v>827.84387146939901</v>
      </c>
      <c r="J51" s="168">
        <f ca="1">IF($C51-J$1&lt;År1,0,I50*(1-VLOOKUP($A51,[1]Hugst!$R$5:$W$9,MATCH(ROUNDUP((J$1)/10,0)*10,[1]Hugst!$R$4:$W$4,0))))</f>
        <v>839.12836379748046</v>
      </c>
      <c r="K51" s="168">
        <f ca="1">IF($C51-K$1&lt;År1,0,J50*(1-VLOOKUP($A51,[1]Hugst!$R$5:$W$9,MATCH(ROUNDUP((K$1)/10,0)*10,[1]Hugst!$R$4:$W$4,0))))</f>
        <v>851.33722294509198</v>
      </c>
      <c r="L51" s="168">
        <f ca="1">IF($C51-L$1&lt;År1,0,K50*(1-VLOOKUP($A51,[1]Hugst!$R$5:$W$9,MATCH(ROUNDUP((L$1)/10,0)*10,[1]Hugst!$R$4:$W$4,0))))</f>
        <v>864.57150073028492</v>
      </c>
      <c r="M51" s="168">
        <f ca="1">IF($C51-M$1&lt;År1,0,L50*(1-VLOOKUP($A51,[1]Hugst!$R$5:$W$9,MATCH(ROUNDUP((M$1)/10,0)*10,[1]Hugst!$R$4:$W$4,0))))</f>
        <v>878.94346863126634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654.05100585604907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790.26144685892086</v>
      </c>
      <c r="G52" s="168">
        <f ca="1">IF($C52-G$1&lt;År1,0,F51*(1-VLOOKUP($A52,[1]Hugst!$R$5:$W$9,MATCH(ROUNDUP((G$1)/10,0)*10,[1]Hugst!$R$4:$W$4,0))))</f>
        <v>798.6715857534017</v>
      </c>
      <c r="H52" s="168">
        <f ca="1">IF($C52-H$1&lt;År1,0,G51*(1-VLOOKUP($A52,[1]Hugst!$R$5:$W$9,MATCH(ROUNDUP((H$1)/10,0)*10,[1]Hugst!$R$4:$W$4,0))))</f>
        <v>807.6932589215802</v>
      </c>
      <c r="I52" s="168">
        <f ca="1">IF($C52-I$1&lt;År1,0,H51*(1-VLOOKUP($A52,[1]Hugst!$R$5:$W$9,MATCH(ROUNDUP((I$1)/10,0)*10,[1]Hugst!$R$4:$W$4,0))))</f>
        <v>817.39279187436625</v>
      </c>
      <c r="J52" s="168">
        <f ca="1">IF($C52-J$1&lt;År1,0,I51*(1-VLOOKUP($A52,[1]Hugst!$R$5:$W$9,MATCH(ROUNDUP((J$1)/10,0)*10,[1]Hugst!$R$4:$W$4,0))))</f>
        <v>827.84387146939901</v>
      </c>
      <c r="K52" s="168">
        <f ca="1">IF($C52-K$1&lt;År1,0,J51*(1-VLOOKUP($A52,[1]Hugst!$R$5:$W$9,MATCH(ROUNDUP((K$1)/10,0)*10,[1]Hugst!$R$4:$W$4,0))))</f>
        <v>839.12836379748046</v>
      </c>
      <c r="L52" s="168">
        <f ca="1">IF($C52-L$1&lt;År1,0,K51*(1-VLOOKUP($A52,[1]Hugst!$R$5:$W$9,MATCH(ROUNDUP((L$1)/10,0)*10,[1]Hugst!$R$4:$W$4,0))))</f>
        <v>851.33722294509198</v>
      </c>
      <c r="M52" s="168">
        <f ca="1">IF($C52-M$1&lt;År1,0,L51*(1-VLOOKUP($A52,[1]Hugst!$R$5:$W$9,MATCH(ROUNDUP((M$1)/10,0)*10,[1]Hugst!$R$4:$W$4,0))))</f>
        <v>864.57150073028492</v>
      </c>
      <c r="N52" s="168">
        <f ca="1">IF($C52-N$1&lt;År1,0,M51*(1-VLOOKUP($A52,[1]Hugst!$R$5:$W$9,MATCH(ROUNDUP((N$1)/10,0)*10,[1]Hugst!$R$4:$W$4,0))))</f>
        <v>878.94346863126634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646.19270097311301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782.40314197598479</v>
      </c>
      <c r="G53" s="168">
        <f ca="1">IF($C53-G$1&lt;År1,0,F52*(1-VLOOKUP($A53,[1]Hugst!$R$5:$W$9,MATCH(ROUNDUP((G$1)/10,0)*10,[1]Hugst!$R$4:$W$4,0))))</f>
        <v>790.26144685892086</v>
      </c>
      <c r="H53" s="168">
        <f ca="1">IF($C53-H$1&lt;År1,0,G52*(1-VLOOKUP($A53,[1]Hugst!$R$5:$W$9,MATCH(ROUNDUP((H$1)/10,0)*10,[1]Hugst!$R$4:$W$4,0))))</f>
        <v>798.6715857534017</v>
      </c>
      <c r="I53" s="168">
        <f ca="1">IF($C53-I$1&lt;År1,0,H52*(1-VLOOKUP($A53,[1]Hugst!$R$5:$W$9,MATCH(ROUNDUP((I$1)/10,0)*10,[1]Hugst!$R$4:$W$4,0))))</f>
        <v>807.6932589215802</v>
      </c>
      <c r="J53" s="168">
        <f ca="1">IF($C53-J$1&lt;År1,0,I52*(1-VLOOKUP($A53,[1]Hugst!$R$5:$W$9,MATCH(ROUNDUP((J$1)/10,0)*10,[1]Hugst!$R$4:$W$4,0))))</f>
        <v>817.39279187436625</v>
      </c>
      <c r="K53" s="168">
        <f ca="1">IF($C53-K$1&lt;År1,0,J52*(1-VLOOKUP($A53,[1]Hugst!$R$5:$W$9,MATCH(ROUNDUP((K$1)/10,0)*10,[1]Hugst!$R$4:$W$4,0))))</f>
        <v>827.84387146939901</v>
      </c>
      <c r="L53" s="168">
        <f ca="1">IF($C53-L$1&lt;År1,0,K52*(1-VLOOKUP($A53,[1]Hugst!$R$5:$W$9,MATCH(ROUNDUP((L$1)/10,0)*10,[1]Hugst!$R$4:$W$4,0))))</f>
        <v>839.12836379748046</v>
      </c>
      <c r="M53" s="168">
        <f ca="1">IF($C53-M$1&lt;År1,0,L52*(1-VLOOKUP($A53,[1]Hugst!$R$5:$W$9,MATCH(ROUNDUP((M$1)/10,0)*10,[1]Hugst!$R$4:$W$4,0))))</f>
        <v>851.33722294509198</v>
      </c>
      <c r="N53" s="168">
        <f ca="1">IF($C53-N$1&lt;År1,0,M52*(1-VLOOKUP($A53,[1]Hugst!$R$5:$W$9,MATCH(ROUNDUP((N$1)/10,0)*10,[1]Hugst!$R$4:$W$4,0))))</f>
        <v>864.57150073028492</v>
      </c>
      <c r="O53" s="168">
        <f ca="1">IF($C53-O$1&lt;År1,0,N52*(1-VLOOKUP($A53,[1]Hugst!$R$5:$W$9,MATCH(ROUNDUP((O$1)/10,0)*10,[1]Hugst!$R$4:$W$4,0))))</f>
        <v>878.94346863126634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638.83249259995739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775.04293360282918</v>
      </c>
      <c r="G54" s="168">
        <f ca="1">IF($C54-G$1&lt;År1,0,F53*(1-VLOOKUP($A54,[1]Hugst!$R$5:$W$9,MATCH(ROUNDUP((G$1)/10,0)*10,[1]Hugst!$R$4:$W$4,0))))</f>
        <v>782.40314197598479</v>
      </c>
      <c r="H54" s="168">
        <f ca="1">IF($C54-H$1&lt;År1,0,G53*(1-VLOOKUP($A54,[1]Hugst!$R$5:$W$9,MATCH(ROUNDUP((H$1)/10,0)*10,[1]Hugst!$R$4:$W$4,0))))</f>
        <v>790.26144685892086</v>
      </c>
      <c r="I54" s="168">
        <f ca="1">IF($C54-I$1&lt;År1,0,H53*(1-VLOOKUP($A54,[1]Hugst!$R$5:$W$9,MATCH(ROUNDUP((I$1)/10,0)*10,[1]Hugst!$R$4:$W$4,0))))</f>
        <v>798.6715857534017</v>
      </c>
      <c r="J54" s="168">
        <f ca="1">IF($C54-J$1&lt;År1,0,I53*(1-VLOOKUP($A54,[1]Hugst!$R$5:$W$9,MATCH(ROUNDUP((J$1)/10,0)*10,[1]Hugst!$R$4:$W$4,0))))</f>
        <v>807.6932589215802</v>
      </c>
      <c r="K54" s="168">
        <f ca="1">IF($C54-K$1&lt;År1,0,J53*(1-VLOOKUP($A54,[1]Hugst!$R$5:$W$9,MATCH(ROUNDUP((K$1)/10,0)*10,[1]Hugst!$R$4:$W$4,0))))</f>
        <v>817.39279187436625</v>
      </c>
      <c r="L54" s="168">
        <f ca="1">IF($C54-L$1&lt;År1,0,K53*(1-VLOOKUP($A54,[1]Hugst!$R$5:$W$9,MATCH(ROUNDUP((L$1)/10,0)*10,[1]Hugst!$R$4:$W$4,0))))</f>
        <v>827.84387146939901</v>
      </c>
      <c r="M54" s="168">
        <f ca="1">IF($C54-M$1&lt;År1,0,L53*(1-VLOOKUP($A54,[1]Hugst!$R$5:$W$9,MATCH(ROUNDUP((M$1)/10,0)*10,[1]Hugst!$R$4:$W$4,0))))</f>
        <v>839.12836379748046</v>
      </c>
      <c r="N54" s="168">
        <f ca="1">IF($C54-N$1&lt;År1,0,M53*(1-VLOOKUP($A54,[1]Hugst!$R$5:$W$9,MATCH(ROUNDUP((N$1)/10,0)*10,[1]Hugst!$R$4:$W$4,0))))</f>
        <v>851.33722294509198</v>
      </c>
      <c r="O54" s="168">
        <f ca="1">IF($C54-O$1&lt;År1,0,N53*(1-VLOOKUP($A54,[1]Hugst!$R$5:$W$9,MATCH(ROUNDUP((O$1)/10,0)*10,[1]Hugst!$R$4:$W$4,0))))</f>
        <v>864.57150073028492</v>
      </c>
      <c r="P54" s="168">
        <f ca="1">IF($C54-P$1&lt;År1,0,O53*(1-VLOOKUP($A54,[1]Hugst!$R$5:$W$9,MATCH(ROUNDUP((P$1)/10,0)*10,[1]Hugst!$R$4:$W$4,0))))</f>
        <v>878.94346863126634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631.92200975549929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768.13245075837108</v>
      </c>
      <c r="G55" s="168">
        <f ca="1">IF($C55-G$1&lt;År1,0,F54*(1-VLOOKUP($A55,[1]Hugst!$R$5:$W$9,MATCH(ROUNDUP((G$1)/10,0)*10,[1]Hugst!$R$4:$W$4,0))))</f>
        <v>775.04293360282918</v>
      </c>
      <c r="H55" s="168">
        <f ca="1">IF($C55-H$1&lt;År1,0,G54*(1-VLOOKUP($A55,[1]Hugst!$R$5:$W$9,MATCH(ROUNDUP((H$1)/10,0)*10,[1]Hugst!$R$4:$W$4,0))))</f>
        <v>782.40314197598479</v>
      </c>
      <c r="I55" s="168">
        <f ca="1">IF($C55-I$1&lt;År1,0,H54*(1-VLOOKUP($A55,[1]Hugst!$R$5:$W$9,MATCH(ROUNDUP((I$1)/10,0)*10,[1]Hugst!$R$4:$W$4,0))))</f>
        <v>790.26144685892086</v>
      </c>
      <c r="J55" s="168">
        <f ca="1">IF($C55-J$1&lt;År1,0,I54*(1-VLOOKUP($A55,[1]Hugst!$R$5:$W$9,MATCH(ROUNDUP((J$1)/10,0)*10,[1]Hugst!$R$4:$W$4,0))))</f>
        <v>798.6715857534017</v>
      </c>
      <c r="K55" s="168">
        <f ca="1">IF($C55-K$1&lt;År1,0,J54*(1-VLOOKUP($A55,[1]Hugst!$R$5:$W$9,MATCH(ROUNDUP((K$1)/10,0)*10,[1]Hugst!$R$4:$W$4,0))))</f>
        <v>807.6932589215802</v>
      </c>
      <c r="L55" s="168">
        <f ca="1">IF($C55-L$1&lt;År1,0,K54*(1-VLOOKUP($A55,[1]Hugst!$R$5:$W$9,MATCH(ROUNDUP((L$1)/10,0)*10,[1]Hugst!$R$4:$W$4,0))))</f>
        <v>817.39279187436625</v>
      </c>
      <c r="M55" s="168">
        <f ca="1">IF($C55-M$1&lt;År1,0,L54*(1-VLOOKUP($A55,[1]Hugst!$R$5:$W$9,MATCH(ROUNDUP((M$1)/10,0)*10,[1]Hugst!$R$4:$W$4,0))))</f>
        <v>827.84387146939901</v>
      </c>
      <c r="N55" s="168">
        <f ca="1">IF($C55-N$1&lt;År1,0,M54*(1-VLOOKUP($A55,[1]Hugst!$R$5:$W$9,MATCH(ROUNDUP((N$1)/10,0)*10,[1]Hugst!$R$4:$W$4,0))))</f>
        <v>839.12836379748046</v>
      </c>
      <c r="O55" s="168">
        <f ca="1">IF($C55-O$1&lt;År1,0,N54*(1-VLOOKUP($A55,[1]Hugst!$R$5:$W$9,MATCH(ROUNDUP((O$1)/10,0)*10,[1]Hugst!$R$4:$W$4,0))))</f>
        <v>851.33722294509198</v>
      </c>
      <c r="P55" s="168">
        <f ca="1">IF($C55-P$1&lt;År1,0,O54*(1-VLOOKUP($A55,[1]Hugst!$R$5:$W$9,MATCH(ROUNDUP((P$1)/10,0)*10,[1]Hugst!$R$4:$W$4,0))))</f>
        <v>864.57150073028492</v>
      </c>
      <c r="Q55" s="168">
        <f ca="1">IF($C55-Q$1&lt;År1,0,P54*(1-VLOOKUP($A55,[1]Hugst!$R$5:$W$9,MATCH(ROUNDUP((Q$1)/10,0)*10,[1]Hugst!$R$4:$W$4,0))))</f>
        <v>878.94346863126634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625.41771136340628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761.62815236627807</v>
      </c>
      <c r="G56" s="168">
        <f ca="1">IF($C56-G$1&lt;År1,0,F55*(1-VLOOKUP($A56,[1]Hugst!$R$5:$W$9,MATCH(ROUNDUP((G$1)/10,0)*10,[1]Hugst!$R$4:$W$4,0))))</f>
        <v>768.13245075837108</v>
      </c>
      <c r="H56" s="168">
        <f ca="1">IF($C56-H$1&lt;År1,0,G55*(1-VLOOKUP($A56,[1]Hugst!$R$5:$W$9,MATCH(ROUNDUP((H$1)/10,0)*10,[1]Hugst!$R$4:$W$4,0))))</f>
        <v>775.04293360282918</v>
      </c>
      <c r="I56" s="168">
        <f ca="1">IF($C56-I$1&lt;År1,0,H55*(1-VLOOKUP($A56,[1]Hugst!$R$5:$W$9,MATCH(ROUNDUP((I$1)/10,0)*10,[1]Hugst!$R$4:$W$4,0))))</f>
        <v>782.40314197598479</v>
      </c>
      <c r="J56" s="168">
        <f ca="1">IF($C56-J$1&lt;År1,0,I55*(1-VLOOKUP($A56,[1]Hugst!$R$5:$W$9,MATCH(ROUNDUP((J$1)/10,0)*10,[1]Hugst!$R$4:$W$4,0))))</f>
        <v>790.26144685892086</v>
      </c>
      <c r="K56" s="168">
        <f ca="1">IF($C56-K$1&lt;År1,0,J55*(1-VLOOKUP($A56,[1]Hugst!$R$5:$W$9,MATCH(ROUNDUP((K$1)/10,0)*10,[1]Hugst!$R$4:$W$4,0))))</f>
        <v>798.6715857534017</v>
      </c>
      <c r="L56" s="168">
        <f ca="1">IF($C56-L$1&lt;År1,0,K55*(1-VLOOKUP($A56,[1]Hugst!$R$5:$W$9,MATCH(ROUNDUP((L$1)/10,0)*10,[1]Hugst!$R$4:$W$4,0))))</f>
        <v>807.6932589215802</v>
      </c>
      <c r="M56" s="168">
        <f ca="1">IF($C56-M$1&lt;År1,0,L55*(1-VLOOKUP($A56,[1]Hugst!$R$5:$W$9,MATCH(ROUNDUP((M$1)/10,0)*10,[1]Hugst!$R$4:$W$4,0))))</f>
        <v>817.39279187436625</v>
      </c>
      <c r="N56" s="168">
        <f ca="1">IF($C56-N$1&lt;År1,0,M55*(1-VLOOKUP($A56,[1]Hugst!$R$5:$W$9,MATCH(ROUNDUP((N$1)/10,0)*10,[1]Hugst!$R$4:$W$4,0))))</f>
        <v>827.84387146939901</v>
      </c>
      <c r="O56" s="168">
        <f ca="1">IF($C56-O$1&lt;År1,0,N55*(1-VLOOKUP($A56,[1]Hugst!$R$5:$W$9,MATCH(ROUNDUP((O$1)/10,0)*10,[1]Hugst!$R$4:$W$4,0))))</f>
        <v>839.12836379748046</v>
      </c>
      <c r="P56" s="168">
        <f ca="1">IF($C56-P$1&lt;År1,0,O55*(1-VLOOKUP($A56,[1]Hugst!$R$5:$W$9,MATCH(ROUNDUP((P$1)/10,0)*10,[1]Hugst!$R$4:$W$4,0))))</f>
        <v>851.33722294509198</v>
      </c>
      <c r="Q56" s="168">
        <f ca="1">IF($C56-Q$1&lt;År1,0,P55*(1-VLOOKUP($A56,[1]Hugst!$R$5:$W$9,MATCH(ROUNDUP((Q$1)/10,0)*10,[1]Hugst!$R$4:$W$4,0))))</f>
        <v>864.57150073028492</v>
      </c>
      <c r="R56" s="168">
        <f ca="1">IF($C56-R$1&lt;År1,0,Q55*(1-VLOOKUP($A56,[1]Hugst!$R$5:$W$9,MATCH(ROUNDUP((R$1)/10,0)*10,[1]Hugst!$R$4:$W$4,0))))</f>
        <v>878.94346863126634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619.28040329760643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755.49084430047822</v>
      </c>
      <c r="G57" s="168">
        <f ca="1">IF($C57-G$1&lt;År1,0,F56*(1-VLOOKUP($A57,[1]Hugst!$R$5:$W$9,MATCH(ROUNDUP((G$1)/10,0)*10,[1]Hugst!$R$4:$W$4,0))))</f>
        <v>761.62815236627807</v>
      </c>
      <c r="H57" s="168">
        <f ca="1">IF($C57-H$1&lt;År1,0,G56*(1-VLOOKUP($A57,[1]Hugst!$R$5:$W$9,MATCH(ROUNDUP((H$1)/10,0)*10,[1]Hugst!$R$4:$W$4,0))))</f>
        <v>768.13245075837108</v>
      </c>
      <c r="I57" s="168">
        <f ca="1">IF($C57-I$1&lt;År1,0,H56*(1-VLOOKUP($A57,[1]Hugst!$R$5:$W$9,MATCH(ROUNDUP((I$1)/10,0)*10,[1]Hugst!$R$4:$W$4,0))))</f>
        <v>775.04293360282918</v>
      </c>
      <c r="J57" s="168">
        <f ca="1">IF($C57-J$1&lt;År1,0,I56*(1-VLOOKUP($A57,[1]Hugst!$R$5:$W$9,MATCH(ROUNDUP((J$1)/10,0)*10,[1]Hugst!$R$4:$W$4,0))))</f>
        <v>782.40314197598479</v>
      </c>
      <c r="K57" s="168">
        <f ca="1">IF($C57-K$1&lt;År1,0,J56*(1-VLOOKUP($A57,[1]Hugst!$R$5:$W$9,MATCH(ROUNDUP((K$1)/10,0)*10,[1]Hugst!$R$4:$W$4,0))))</f>
        <v>790.26144685892086</v>
      </c>
      <c r="L57" s="168">
        <f ca="1">IF($C57-L$1&lt;År1,0,K56*(1-VLOOKUP($A57,[1]Hugst!$R$5:$W$9,MATCH(ROUNDUP((L$1)/10,0)*10,[1]Hugst!$R$4:$W$4,0))))</f>
        <v>798.6715857534017</v>
      </c>
      <c r="M57" s="168">
        <f ca="1">IF($C57-M$1&lt;År1,0,L56*(1-VLOOKUP($A57,[1]Hugst!$R$5:$W$9,MATCH(ROUNDUP((M$1)/10,0)*10,[1]Hugst!$R$4:$W$4,0))))</f>
        <v>807.6932589215802</v>
      </c>
      <c r="N57" s="168">
        <f ca="1">IF($C57-N$1&lt;År1,0,M56*(1-VLOOKUP($A57,[1]Hugst!$R$5:$W$9,MATCH(ROUNDUP((N$1)/10,0)*10,[1]Hugst!$R$4:$W$4,0))))</f>
        <v>817.39279187436625</v>
      </c>
      <c r="O57" s="168">
        <f ca="1">IF($C57-O$1&lt;År1,0,N56*(1-VLOOKUP($A57,[1]Hugst!$R$5:$W$9,MATCH(ROUNDUP((O$1)/10,0)*10,[1]Hugst!$R$4:$W$4,0))))</f>
        <v>827.84387146939901</v>
      </c>
      <c r="P57" s="168">
        <f ca="1">IF($C57-P$1&lt;År1,0,O56*(1-VLOOKUP($A57,[1]Hugst!$R$5:$W$9,MATCH(ROUNDUP((P$1)/10,0)*10,[1]Hugst!$R$4:$W$4,0))))</f>
        <v>839.12836379748046</v>
      </c>
      <c r="Q57" s="168">
        <f ca="1">IF($C57-Q$1&lt;År1,0,P56*(1-VLOOKUP($A57,[1]Hugst!$R$5:$W$9,MATCH(ROUNDUP((Q$1)/10,0)*10,[1]Hugst!$R$4:$W$4,0))))</f>
        <v>851.33722294509198</v>
      </c>
      <c r="R57" s="168">
        <f ca="1">IF($C57-R$1&lt;År1,0,Q56*(1-VLOOKUP($A57,[1]Hugst!$R$5:$W$9,MATCH(ROUNDUP((R$1)/10,0)*10,[1]Hugst!$R$4:$W$4,0))))</f>
        <v>864.57150073028492</v>
      </c>
      <c r="S57" s="168">
        <f ca="1">IF($C57-S$1&lt;År1,0,R56*(1-VLOOKUP($A57,[1]Hugst!$R$5:$W$9,MATCH(ROUNDUP((S$1)/10,0)*10,[1]Hugst!$R$4:$W$4,0))))</f>
        <v>878.94346863126634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613.47480372303255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749.68524472590434</v>
      </c>
      <c r="G58" s="168">
        <f ca="1">IF($C58-G$1&lt;År1,0,F57*(1-VLOOKUP($A58,[1]Hugst!$R$5:$W$9,MATCH(ROUNDUP((G$1)/10,0)*10,[1]Hugst!$R$4:$W$4,0))))</f>
        <v>755.49084430047822</v>
      </c>
      <c r="H58" s="168">
        <f ca="1">IF($C58-H$1&lt;År1,0,G57*(1-VLOOKUP($A58,[1]Hugst!$R$5:$W$9,MATCH(ROUNDUP((H$1)/10,0)*10,[1]Hugst!$R$4:$W$4,0))))</f>
        <v>761.62815236627807</v>
      </c>
      <c r="I58" s="168">
        <f ca="1">IF($C58-I$1&lt;År1,0,H57*(1-VLOOKUP($A58,[1]Hugst!$R$5:$W$9,MATCH(ROUNDUP((I$1)/10,0)*10,[1]Hugst!$R$4:$W$4,0))))</f>
        <v>768.13245075837108</v>
      </c>
      <c r="J58" s="168">
        <f ca="1">IF($C58-J$1&lt;År1,0,I57*(1-VLOOKUP($A58,[1]Hugst!$R$5:$W$9,MATCH(ROUNDUP((J$1)/10,0)*10,[1]Hugst!$R$4:$W$4,0))))</f>
        <v>775.04293360282918</v>
      </c>
      <c r="K58" s="168">
        <f ca="1">IF($C58-K$1&lt;År1,0,J57*(1-VLOOKUP($A58,[1]Hugst!$R$5:$W$9,MATCH(ROUNDUP((K$1)/10,0)*10,[1]Hugst!$R$4:$W$4,0))))</f>
        <v>782.40314197598479</v>
      </c>
      <c r="L58" s="168">
        <f ca="1">IF($C58-L$1&lt;År1,0,K57*(1-VLOOKUP($A58,[1]Hugst!$R$5:$W$9,MATCH(ROUNDUP((L$1)/10,0)*10,[1]Hugst!$R$4:$W$4,0))))</f>
        <v>790.26144685892086</v>
      </c>
      <c r="M58" s="168">
        <f ca="1">IF($C58-M$1&lt;År1,0,L57*(1-VLOOKUP($A58,[1]Hugst!$R$5:$W$9,MATCH(ROUNDUP((M$1)/10,0)*10,[1]Hugst!$R$4:$W$4,0))))</f>
        <v>798.6715857534017</v>
      </c>
      <c r="N58" s="168">
        <f ca="1">IF($C58-N$1&lt;År1,0,M57*(1-VLOOKUP($A58,[1]Hugst!$R$5:$W$9,MATCH(ROUNDUP((N$1)/10,0)*10,[1]Hugst!$R$4:$W$4,0))))</f>
        <v>807.6932589215802</v>
      </c>
      <c r="O58" s="168">
        <f ca="1">IF($C58-O$1&lt;År1,0,N57*(1-VLOOKUP($A58,[1]Hugst!$R$5:$W$9,MATCH(ROUNDUP((O$1)/10,0)*10,[1]Hugst!$R$4:$W$4,0))))</f>
        <v>817.39279187436625</v>
      </c>
      <c r="P58" s="168">
        <f ca="1">IF($C58-P$1&lt;År1,0,O57*(1-VLOOKUP($A58,[1]Hugst!$R$5:$W$9,MATCH(ROUNDUP((P$1)/10,0)*10,[1]Hugst!$R$4:$W$4,0))))</f>
        <v>827.84387146939901</v>
      </c>
      <c r="Q58" s="168">
        <f ca="1">IF($C58-Q$1&lt;År1,0,P57*(1-VLOOKUP($A58,[1]Hugst!$R$5:$W$9,MATCH(ROUNDUP((Q$1)/10,0)*10,[1]Hugst!$R$4:$W$4,0))))</f>
        <v>839.12836379748046</v>
      </c>
      <c r="R58" s="168">
        <f ca="1">IF($C58-R$1&lt;År1,0,Q57*(1-VLOOKUP($A58,[1]Hugst!$R$5:$W$9,MATCH(ROUNDUP((R$1)/10,0)*10,[1]Hugst!$R$4:$W$4,0))))</f>
        <v>851.33722294509198</v>
      </c>
      <c r="S58" s="168">
        <f ca="1">IF($C58-S$1&lt;År1,0,R57*(1-VLOOKUP($A58,[1]Hugst!$R$5:$W$9,MATCH(ROUNDUP((S$1)/10,0)*10,[1]Hugst!$R$4:$W$4,0))))</f>
        <v>864.57150073028492</v>
      </c>
      <c r="T58" s="168">
        <f ca="1">IF($C58-T$1&lt;År1,0,S57*(1-VLOOKUP($A58,[1]Hugst!$R$5:$W$9,MATCH(ROUNDUP((T$1)/10,0)*10,[1]Hugst!$R$4:$W$4,0))))</f>
        <v>878.94346863126634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607.96915190214338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744.17959290501517</v>
      </c>
      <c r="G59" s="168">
        <f ca="1">IF($C59-G$1&lt;År1,0,F58*(1-VLOOKUP($A59,[1]Hugst!$R$5:$W$9,MATCH(ROUNDUP((G$1)/10,0)*10,[1]Hugst!$R$4:$W$4,0))))</f>
        <v>749.68524472590434</v>
      </c>
      <c r="H59" s="168">
        <f ca="1">IF($C59-H$1&lt;År1,0,G58*(1-VLOOKUP($A59,[1]Hugst!$R$5:$W$9,MATCH(ROUNDUP((H$1)/10,0)*10,[1]Hugst!$R$4:$W$4,0))))</f>
        <v>755.49084430047822</v>
      </c>
      <c r="I59" s="168">
        <f ca="1">IF($C59-I$1&lt;År1,0,H58*(1-VLOOKUP($A59,[1]Hugst!$R$5:$W$9,MATCH(ROUNDUP((I$1)/10,0)*10,[1]Hugst!$R$4:$W$4,0))))</f>
        <v>761.62815236627807</v>
      </c>
      <c r="J59" s="168">
        <f ca="1">IF($C59-J$1&lt;År1,0,I58*(1-VLOOKUP($A59,[1]Hugst!$R$5:$W$9,MATCH(ROUNDUP((J$1)/10,0)*10,[1]Hugst!$R$4:$W$4,0))))</f>
        <v>768.13245075837108</v>
      </c>
      <c r="K59" s="168">
        <f ca="1">IF($C59-K$1&lt;År1,0,J58*(1-VLOOKUP($A59,[1]Hugst!$R$5:$W$9,MATCH(ROUNDUP((K$1)/10,0)*10,[1]Hugst!$R$4:$W$4,0))))</f>
        <v>775.04293360282918</v>
      </c>
      <c r="L59" s="168">
        <f ca="1">IF($C59-L$1&lt;År1,0,K58*(1-VLOOKUP($A59,[1]Hugst!$R$5:$W$9,MATCH(ROUNDUP((L$1)/10,0)*10,[1]Hugst!$R$4:$W$4,0))))</f>
        <v>782.40314197598479</v>
      </c>
      <c r="M59" s="168">
        <f ca="1">IF($C59-M$1&lt;År1,0,L58*(1-VLOOKUP($A59,[1]Hugst!$R$5:$W$9,MATCH(ROUNDUP((M$1)/10,0)*10,[1]Hugst!$R$4:$W$4,0))))</f>
        <v>790.26144685892086</v>
      </c>
      <c r="N59" s="168">
        <f ca="1">IF($C59-N$1&lt;År1,0,M58*(1-VLOOKUP($A59,[1]Hugst!$R$5:$W$9,MATCH(ROUNDUP((N$1)/10,0)*10,[1]Hugst!$R$4:$W$4,0))))</f>
        <v>798.6715857534017</v>
      </c>
      <c r="O59" s="168">
        <f ca="1">IF($C59-O$1&lt;År1,0,N58*(1-VLOOKUP($A59,[1]Hugst!$R$5:$W$9,MATCH(ROUNDUP((O$1)/10,0)*10,[1]Hugst!$R$4:$W$4,0))))</f>
        <v>807.6932589215802</v>
      </c>
      <c r="P59" s="168">
        <f ca="1">IF($C59-P$1&lt;År1,0,O58*(1-VLOOKUP($A59,[1]Hugst!$R$5:$W$9,MATCH(ROUNDUP((P$1)/10,0)*10,[1]Hugst!$R$4:$W$4,0))))</f>
        <v>817.39279187436625</v>
      </c>
      <c r="Q59" s="168">
        <f ca="1">IF($C59-Q$1&lt;År1,0,P58*(1-VLOOKUP($A59,[1]Hugst!$R$5:$W$9,MATCH(ROUNDUP((Q$1)/10,0)*10,[1]Hugst!$R$4:$W$4,0))))</f>
        <v>827.84387146939901</v>
      </c>
      <c r="R59" s="168">
        <f ca="1">IF($C59-R$1&lt;År1,0,Q58*(1-VLOOKUP($A59,[1]Hugst!$R$5:$W$9,MATCH(ROUNDUP((R$1)/10,0)*10,[1]Hugst!$R$4:$W$4,0))))</f>
        <v>839.12836379748046</v>
      </c>
      <c r="S59" s="168">
        <f ca="1">IF($C59-S$1&lt;År1,0,R58*(1-VLOOKUP($A59,[1]Hugst!$R$5:$W$9,MATCH(ROUNDUP((S$1)/10,0)*10,[1]Hugst!$R$4:$W$4,0))))</f>
        <v>851.33722294509198</v>
      </c>
      <c r="T59" s="168">
        <f ca="1">IF($C59-T$1&lt;År1,0,S58*(1-VLOOKUP($A59,[1]Hugst!$R$5:$W$9,MATCH(ROUNDUP((T$1)/10,0)*10,[1]Hugst!$R$4:$W$4,0))))</f>
        <v>864.57150073028492</v>
      </c>
      <c r="U59" s="168">
        <f ca="1">IF($C59-U$1&lt;År1,0,T58*(1-VLOOKUP($A59,[1]Hugst!$R$5:$W$9,MATCH(ROUNDUP((U$1)/10,0)*10,[1]Hugst!$R$4:$W$4,0))))</f>
        <v>878.94346863126634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602.73485612058118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738.94529712345297</v>
      </c>
      <c r="G60" s="168">
        <f ca="1">IF($C60-G$1&lt;År1,0,F59*(1-VLOOKUP($A60,[1]Hugst!$R$5:$W$9,MATCH(ROUNDUP((G$1)/10,0)*10,[1]Hugst!$R$4:$W$4,0))))</f>
        <v>744.17959290501517</v>
      </c>
      <c r="H60" s="168">
        <f ca="1">IF($C60-H$1&lt;År1,0,G59*(1-VLOOKUP($A60,[1]Hugst!$R$5:$W$9,MATCH(ROUNDUP((H$1)/10,0)*10,[1]Hugst!$R$4:$W$4,0))))</f>
        <v>749.68524472590434</v>
      </c>
      <c r="I60" s="168">
        <f ca="1">IF($C60-I$1&lt;År1,0,H59*(1-VLOOKUP($A60,[1]Hugst!$R$5:$W$9,MATCH(ROUNDUP((I$1)/10,0)*10,[1]Hugst!$R$4:$W$4,0))))</f>
        <v>755.49084430047822</v>
      </c>
      <c r="J60" s="168">
        <f ca="1">IF($C60-J$1&lt;År1,0,I59*(1-VLOOKUP($A60,[1]Hugst!$R$5:$W$9,MATCH(ROUNDUP((J$1)/10,0)*10,[1]Hugst!$R$4:$W$4,0))))</f>
        <v>761.62815236627807</v>
      </c>
      <c r="K60" s="168">
        <f ca="1">IF($C60-K$1&lt;År1,0,J59*(1-VLOOKUP($A60,[1]Hugst!$R$5:$W$9,MATCH(ROUNDUP((K$1)/10,0)*10,[1]Hugst!$R$4:$W$4,0))))</f>
        <v>768.13245075837108</v>
      </c>
      <c r="L60" s="168">
        <f ca="1">IF($C60-L$1&lt;År1,0,K59*(1-VLOOKUP($A60,[1]Hugst!$R$5:$W$9,MATCH(ROUNDUP((L$1)/10,0)*10,[1]Hugst!$R$4:$W$4,0))))</f>
        <v>775.04293360282918</v>
      </c>
      <c r="M60" s="168">
        <f ca="1">IF($C60-M$1&lt;År1,0,L59*(1-VLOOKUP($A60,[1]Hugst!$R$5:$W$9,MATCH(ROUNDUP((M$1)/10,0)*10,[1]Hugst!$R$4:$W$4,0))))</f>
        <v>782.40314197598479</v>
      </c>
      <c r="N60" s="168">
        <f ca="1">IF($C60-N$1&lt;År1,0,M59*(1-VLOOKUP($A60,[1]Hugst!$R$5:$W$9,MATCH(ROUNDUP((N$1)/10,0)*10,[1]Hugst!$R$4:$W$4,0))))</f>
        <v>790.26144685892086</v>
      </c>
      <c r="O60" s="168">
        <f ca="1">IF($C60-O$1&lt;År1,0,N59*(1-VLOOKUP($A60,[1]Hugst!$R$5:$W$9,MATCH(ROUNDUP((O$1)/10,0)*10,[1]Hugst!$R$4:$W$4,0))))</f>
        <v>798.6715857534017</v>
      </c>
      <c r="P60" s="168">
        <f ca="1">IF($C60-P$1&lt;År1,0,O59*(1-VLOOKUP($A60,[1]Hugst!$R$5:$W$9,MATCH(ROUNDUP((P$1)/10,0)*10,[1]Hugst!$R$4:$W$4,0))))</f>
        <v>807.6932589215802</v>
      </c>
      <c r="Q60" s="168">
        <f ca="1">IF($C60-Q$1&lt;År1,0,P59*(1-VLOOKUP($A60,[1]Hugst!$R$5:$W$9,MATCH(ROUNDUP((Q$1)/10,0)*10,[1]Hugst!$R$4:$W$4,0))))</f>
        <v>817.39279187436625</v>
      </c>
      <c r="R60" s="168">
        <f ca="1">IF($C60-R$1&lt;År1,0,Q59*(1-VLOOKUP($A60,[1]Hugst!$R$5:$W$9,MATCH(ROUNDUP((R$1)/10,0)*10,[1]Hugst!$R$4:$W$4,0))))</f>
        <v>827.84387146939901</v>
      </c>
      <c r="S60" s="168">
        <f ca="1">IF($C60-S$1&lt;År1,0,R59*(1-VLOOKUP($A60,[1]Hugst!$R$5:$W$9,MATCH(ROUNDUP((S$1)/10,0)*10,[1]Hugst!$R$4:$W$4,0))))</f>
        <v>839.12836379748046</v>
      </c>
      <c r="T60" s="168">
        <f ca="1">IF($C60-T$1&lt;År1,0,S59*(1-VLOOKUP($A60,[1]Hugst!$R$5:$W$9,MATCH(ROUNDUP((T$1)/10,0)*10,[1]Hugst!$R$4:$W$4,0))))</f>
        <v>851.33722294509198</v>
      </c>
      <c r="U60" s="168">
        <f ca="1">IF($C60-U$1&lt;År1,0,T59*(1-VLOOKUP($A60,[1]Hugst!$R$5:$W$9,MATCH(ROUNDUP((U$1)/10,0)*10,[1]Hugst!$R$4:$W$4,0))))</f>
        <v>864.57150073028492</v>
      </c>
      <c r="V60" s="168">
        <f ca="1">IF($C60-V$1&lt;År1,0,U59*(1-VLOOKUP($A60,[1]Hugst!$R$5:$W$9,MATCH(ROUNDUP((V$1)/10,0)*10,[1]Hugst!$R$4:$W$4,0))))</f>
        <v>878.94346863126634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597.74617682013377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733.95661782300556</v>
      </c>
      <c r="G61" s="168">
        <f ca="1">IF($C61-G$1&lt;År1,0,F60*(1-VLOOKUP($A61,[1]Hugst!$R$5:$W$9,MATCH(ROUNDUP((G$1)/10,0)*10,[1]Hugst!$R$4:$W$4,0))))</f>
        <v>738.94529712345297</v>
      </c>
      <c r="H61" s="168">
        <f ca="1">IF($C61-H$1&lt;År1,0,G60*(1-VLOOKUP($A61,[1]Hugst!$R$5:$W$9,MATCH(ROUNDUP((H$1)/10,0)*10,[1]Hugst!$R$4:$W$4,0))))</f>
        <v>744.17959290501517</v>
      </c>
      <c r="I61" s="168">
        <f ca="1">IF($C61-I$1&lt;År1,0,H60*(1-VLOOKUP($A61,[1]Hugst!$R$5:$W$9,MATCH(ROUNDUP((I$1)/10,0)*10,[1]Hugst!$R$4:$W$4,0))))</f>
        <v>749.68524472590434</v>
      </c>
      <c r="J61" s="168">
        <f ca="1">IF($C61-J$1&lt;År1,0,I60*(1-VLOOKUP($A61,[1]Hugst!$R$5:$W$9,MATCH(ROUNDUP((J$1)/10,0)*10,[1]Hugst!$R$4:$W$4,0))))</f>
        <v>755.49084430047822</v>
      </c>
      <c r="K61" s="168">
        <f ca="1">IF($C61-K$1&lt;År1,0,J60*(1-VLOOKUP($A61,[1]Hugst!$R$5:$W$9,MATCH(ROUNDUP((K$1)/10,0)*10,[1]Hugst!$R$4:$W$4,0))))</f>
        <v>761.62815236627807</v>
      </c>
      <c r="L61" s="168">
        <f ca="1">IF($C61-L$1&lt;År1,0,K60*(1-VLOOKUP($A61,[1]Hugst!$R$5:$W$9,MATCH(ROUNDUP((L$1)/10,0)*10,[1]Hugst!$R$4:$W$4,0))))</f>
        <v>768.13245075837108</v>
      </c>
      <c r="M61" s="168">
        <f ca="1">IF($C61-M$1&lt;År1,0,L60*(1-VLOOKUP($A61,[1]Hugst!$R$5:$W$9,MATCH(ROUNDUP((M$1)/10,0)*10,[1]Hugst!$R$4:$W$4,0))))</f>
        <v>775.04293360282918</v>
      </c>
      <c r="N61" s="168">
        <f ca="1">IF($C61-N$1&lt;År1,0,M60*(1-VLOOKUP($A61,[1]Hugst!$R$5:$W$9,MATCH(ROUNDUP((N$1)/10,0)*10,[1]Hugst!$R$4:$W$4,0))))</f>
        <v>782.40314197598479</v>
      </c>
      <c r="O61" s="168">
        <f ca="1">IF($C61-O$1&lt;År1,0,N60*(1-VLOOKUP($A61,[1]Hugst!$R$5:$W$9,MATCH(ROUNDUP((O$1)/10,0)*10,[1]Hugst!$R$4:$W$4,0))))</f>
        <v>790.26144685892086</v>
      </c>
      <c r="P61" s="168">
        <f ca="1">IF($C61-P$1&lt;År1,0,O60*(1-VLOOKUP($A61,[1]Hugst!$R$5:$W$9,MATCH(ROUNDUP((P$1)/10,0)*10,[1]Hugst!$R$4:$W$4,0))))</f>
        <v>798.6715857534017</v>
      </c>
      <c r="Q61" s="168">
        <f ca="1">IF($C61-Q$1&lt;År1,0,P60*(1-VLOOKUP($A61,[1]Hugst!$R$5:$W$9,MATCH(ROUNDUP((Q$1)/10,0)*10,[1]Hugst!$R$4:$W$4,0))))</f>
        <v>807.6932589215802</v>
      </c>
      <c r="R61" s="168">
        <f ca="1">IF($C61-R$1&lt;År1,0,Q60*(1-VLOOKUP($A61,[1]Hugst!$R$5:$W$9,MATCH(ROUNDUP((R$1)/10,0)*10,[1]Hugst!$R$4:$W$4,0))))</f>
        <v>817.39279187436625</v>
      </c>
      <c r="S61" s="168">
        <f ca="1">IF($C61-S$1&lt;År1,0,R60*(1-VLOOKUP($A61,[1]Hugst!$R$5:$W$9,MATCH(ROUNDUP((S$1)/10,0)*10,[1]Hugst!$R$4:$W$4,0))))</f>
        <v>827.84387146939901</v>
      </c>
      <c r="T61" s="168">
        <f ca="1">IF($C61-T$1&lt;År1,0,S60*(1-VLOOKUP($A61,[1]Hugst!$R$5:$W$9,MATCH(ROUNDUP((T$1)/10,0)*10,[1]Hugst!$R$4:$W$4,0))))</f>
        <v>839.12836379748046</v>
      </c>
      <c r="U61" s="168">
        <f ca="1">IF($C61-U$1&lt;År1,0,T60*(1-VLOOKUP($A61,[1]Hugst!$R$5:$W$9,MATCH(ROUNDUP((U$1)/10,0)*10,[1]Hugst!$R$4:$W$4,0))))</f>
        <v>851.33722294509198</v>
      </c>
      <c r="V61" s="168">
        <f ca="1">IF($C61-V$1&lt;År1,0,U60*(1-VLOOKUP($A61,[1]Hugst!$R$5:$W$9,MATCH(ROUNDUP((V$1)/10,0)*10,[1]Hugst!$R$4:$W$4,0))))</f>
        <v>864.57150073028492</v>
      </c>
      <c r="W61" s="168">
        <f ca="1">IF($C61-W$1&lt;År1,0,V60*(1-VLOOKUP($A61,[1]Hugst!$R$5:$W$9,MATCH(ROUNDUP((W$1)/10,0)*10,[1]Hugst!$R$4:$W$4,0))))</f>
        <v>878.94346863126634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592.97994141817492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729.19038242104671</v>
      </c>
      <c r="G62" s="168">
        <f ca="1">IF($C62-G$1&lt;År1,0,F61*(1-VLOOKUP($A62,[1]Hugst!$R$5:$W$9,MATCH(ROUNDUP((G$1)/10,0)*10,[1]Hugst!$R$4:$W$4,0))))</f>
        <v>733.95661782300556</v>
      </c>
      <c r="H62" s="168">
        <f ca="1">IF($C62-H$1&lt;År1,0,G61*(1-VLOOKUP($A62,[1]Hugst!$R$5:$W$9,MATCH(ROUNDUP((H$1)/10,0)*10,[1]Hugst!$R$4:$W$4,0))))</f>
        <v>738.94529712345297</v>
      </c>
      <c r="I62" s="168">
        <f ca="1">IF($C62-I$1&lt;År1,0,H61*(1-VLOOKUP($A62,[1]Hugst!$R$5:$W$9,MATCH(ROUNDUP((I$1)/10,0)*10,[1]Hugst!$R$4:$W$4,0))))</f>
        <v>744.17959290501517</v>
      </c>
      <c r="J62" s="168">
        <f ca="1">IF($C62-J$1&lt;År1,0,I61*(1-VLOOKUP($A62,[1]Hugst!$R$5:$W$9,MATCH(ROUNDUP((J$1)/10,0)*10,[1]Hugst!$R$4:$W$4,0))))</f>
        <v>749.68524472590434</v>
      </c>
      <c r="K62" s="168">
        <f ca="1">IF($C62-K$1&lt;År1,0,J61*(1-VLOOKUP($A62,[1]Hugst!$R$5:$W$9,MATCH(ROUNDUP((K$1)/10,0)*10,[1]Hugst!$R$4:$W$4,0))))</f>
        <v>755.49084430047822</v>
      </c>
      <c r="L62" s="168">
        <f ca="1">IF($C62-L$1&lt;År1,0,K61*(1-VLOOKUP($A62,[1]Hugst!$R$5:$W$9,MATCH(ROUNDUP((L$1)/10,0)*10,[1]Hugst!$R$4:$W$4,0))))</f>
        <v>761.62815236627807</v>
      </c>
      <c r="M62" s="168">
        <f ca="1">IF($C62-M$1&lt;År1,0,L61*(1-VLOOKUP($A62,[1]Hugst!$R$5:$W$9,MATCH(ROUNDUP((M$1)/10,0)*10,[1]Hugst!$R$4:$W$4,0))))</f>
        <v>768.13245075837108</v>
      </c>
      <c r="N62" s="168">
        <f ca="1">IF($C62-N$1&lt;År1,0,M61*(1-VLOOKUP($A62,[1]Hugst!$R$5:$W$9,MATCH(ROUNDUP((N$1)/10,0)*10,[1]Hugst!$R$4:$W$4,0))))</f>
        <v>775.04293360282918</v>
      </c>
      <c r="O62" s="168">
        <f ca="1">IF($C62-O$1&lt;År1,0,N61*(1-VLOOKUP($A62,[1]Hugst!$R$5:$W$9,MATCH(ROUNDUP((O$1)/10,0)*10,[1]Hugst!$R$4:$W$4,0))))</f>
        <v>782.40314197598479</v>
      </c>
      <c r="P62" s="168">
        <f ca="1">IF($C62-P$1&lt;År1,0,O61*(1-VLOOKUP($A62,[1]Hugst!$R$5:$W$9,MATCH(ROUNDUP((P$1)/10,0)*10,[1]Hugst!$R$4:$W$4,0))))</f>
        <v>790.26144685892086</v>
      </c>
      <c r="Q62" s="168">
        <f ca="1">IF($C62-Q$1&lt;År1,0,P61*(1-VLOOKUP($A62,[1]Hugst!$R$5:$W$9,MATCH(ROUNDUP((Q$1)/10,0)*10,[1]Hugst!$R$4:$W$4,0))))</f>
        <v>798.6715857534017</v>
      </c>
      <c r="R62" s="168">
        <f ca="1">IF($C62-R$1&lt;År1,0,Q61*(1-VLOOKUP($A62,[1]Hugst!$R$5:$W$9,MATCH(ROUNDUP((R$1)/10,0)*10,[1]Hugst!$R$4:$W$4,0))))</f>
        <v>807.6932589215802</v>
      </c>
      <c r="S62" s="168">
        <f ca="1">IF($C62-S$1&lt;År1,0,R61*(1-VLOOKUP($A62,[1]Hugst!$R$5:$W$9,MATCH(ROUNDUP((S$1)/10,0)*10,[1]Hugst!$R$4:$W$4,0))))</f>
        <v>817.39279187436625</v>
      </c>
      <c r="T62" s="168">
        <f ca="1">IF($C62-T$1&lt;År1,0,S61*(1-VLOOKUP($A62,[1]Hugst!$R$5:$W$9,MATCH(ROUNDUP((T$1)/10,0)*10,[1]Hugst!$R$4:$W$4,0))))</f>
        <v>827.84387146939901</v>
      </c>
      <c r="U62" s="168">
        <f ca="1">IF($C62-U$1&lt;År1,0,T61*(1-VLOOKUP($A62,[1]Hugst!$R$5:$W$9,MATCH(ROUNDUP((U$1)/10,0)*10,[1]Hugst!$R$4:$W$4,0))))</f>
        <v>839.12836379748046</v>
      </c>
      <c r="V62" s="168">
        <f ca="1">IF($C62-V$1&lt;År1,0,U61*(1-VLOOKUP($A62,[1]Hugst!$R$5:$W$9,MATCH(ROUNDUP((V$1)/10,0)*10,[1]Hugst!$R$4:$W$4,0))))</f>
        <v>851.33722294509198</v>
      </c>
      <c r="W62" s="168">
        <f ca="1">IF($C62-W$1&lt;År1,0,V61*(1-VLOOKUP($A62,[1]Hugst!$R$5:$W$9,MATCH(ROUNDUP((W$1)/10,0)*10,[1]Hugst!$R$4:$W$4,0))))</f>
        <v>864.57150073028492</v>
      </c>
      <c r="X62" s="168">
        <f ca="1">IF($C62-X$1&lt;År1,0,W61*(1-VLOOKUP($A62,[1]Hugst!$R$5:$W$9,MATCH(ROUNDUP((X$1)/10,0)*10,[1]Hugst!$R$4:$W$4,0))))</f>
        <v>878.94346863126634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588.41528764501163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724.62572864788342</v>
      </c>
      <c r="G63" s="168">
        <f ca="1">IF($C63-G$1&lt;År1,0,F62*(1-VLOOKUP($A63,[1]Hugst!$R$5:$W$9,MATCH(ROUNDUP((G$1)/10,0)*10,[1]Hugst!$R$4:$W$4,0))))</f>
        <v>729.19038242104671</v>
      </c>
      <c r="H63" s="168">
        <f ca="1">IF($C63-H$1&lt;År1,0,G62*(1-VLOOKUP($A63,[1]Hugst!$R$5:$W$9,MATCH(ROUNDUP((H$1)/10,0)*10,[1]Hugst!$R$4:$W$4,0))))</f>
        <v>733.95661782300556</v>
      </c>
      <c r="I63" s="168">
        <f ca="1">IF($C63-I$1&lt;År1,0,H62*(1-VLOOKUP($A63,[1]Hugst!$R$5:$W$9,MATCH(ROUNDUP((I$1)/10,0)*10,[1]Hugst!$R$4:$W$4,0))))</f>
        <v>738.94529712345297</v>
      </c>
      <c r="J63" s="168">
        <f ca="1">IF($C63-J$1&lt;År1,0,I62*(1-VLOOKUP($A63,[1]Hugst!$R$5:$W$9,MATCH(ROUNDUP((J$1)/10,0)*10,[1]Hugst!$R$4:$W$4,0))))</f>
        <v>744.17959290501517</v>
      </c>
      <c r="K63" s="168">
        <f ca="1">IF($C63-K$1&lt;År1,0,J62*(1-VLOOKUP($A63,[1]Hugst!$R$5:$W$9,MATCH(ROUNDUP((K$1)/10,0)*10,[1]Hugst!$R$4:$W$4,0))))</f>
        <v>749.68524472590434</v>
      </c>
      <c r="L63" s="168">
        <f ca="1">IF($C63-L$1&lt;År1,0,K62*(1-VLOOKUP($A63,[1]Hugst!$R$5:$W$9,MATCH(ROUNDUP((L$1)/10,0)*10,[1]Hugst!$R$4:$W$4,0))))</f>
        <v>755.49084430047822</v>
      </c>
      <c r="M63" s="168">
        <f ca="1">IF($C63-M$1&lt;År1,0,L62*(1-VLOOKUP($A63,[1]Hugst!$R$5:$W$9,MATCH(ROUNDUP((M$1)/10,0)*10,[1]Hugst!$R$4:$W$4,0))))</f>
        <v>761.62815236627807</v>
      </c>
      <c r="N63" s="168">
        <f ca="1">IF($C63-N$1&lt;År1,0,M62*(1-VLOOKUP($A63,[1]Hugst!$R$5:$W$9,MATCH(ROUNDUP((N$1)/10,0)*10,[1]Hugst!$R$4:$W$4,0))))</f>
        <v>768.13245075837108</v>
      </c>
      <c r="O63" s="168">
        <f ca="1">IF($C63-O$1&lt;År1,0,N62*(1-VLOOKUP($A63,[1]Hugst!$R$5:$W$9,MATCH(ROUNDUP((O$1)/10,0)*10,[1]Hugst!$R$4:$W$4,0))))</f>
        <v>775.04293360282918</v>
      </c>
      <c r="P63" s="168">
        <f ca="1">IF($C63-P$1&lt;År1,0,O62*(1-VLOOKUP($A63,[1]Hugst!$R$5:$W$9,MATCH(ROUNDUP((P$1)/10,0)*10,[1]Hugst!$R$4:$W$4,0))))</f>
        <v>782.40314197598479</v>
      </c>
      <c r="Q63" s="168">
        <f ca="1">IF($C63-Q$1&lt;År1,0,P62*(1-VLOOKUP($A63,[1]Hugst!$R$5:$W$9,MATCH(ROUNDUP((Q$1)/10,0)*10,[1]Hugst!$R$4:$W$4,0))))</f>
        <v>790.26144685892086</v>
      </c>
      <c r="R63" s="168">
        <f ca="1">IF($C63-R$1&lt;År1,0,Q62*(1-VLOOKUP($A63,[1]Hugst!$R$5:$W$9,MATCH(ROUNDUP((R$1)/10,0)*10,[1]Hugst!$R$4:$W$4,0))))</f>
        <v>798.6715857534017</v>
      </c>
      <c r="S63" s="168">
        <f ca="1">IF($C63-S$1&lt;År1,0,R62*(1-VLOOKUP($A63,[1]Hugst!$R$5:$W$9,MATCH(ROUNDUP((S$1)/10,0)*10,[1]Hugst!$R$4:$W$4,0))))</f>
        <v>807.6932589215802</v>
      </c>
      <c r="T63" s="168">
        <f ca="1">IF($C63-T$1&lt;År1,0,S62*(1-VLOOKUP($A63,[1]Hugst!$R$5:$W$9,MATCH(ROUNDUP((T$1)/10,0)*10,[1]Hugst!$R$4:$W$4,0))))</f>
        <v>817.39279187436625</v>
      </c>
      <c r="U63" s="168">
        <f ca="1">IF($C63-U$1&lt;År1,0,T62*(1-VLOOKUP($A63,[1]Hugst!$R$5:$W$9,MATCH(ROUNDUP((U$1)/10,0)*10,[1]Hugst!$R$4:$W$4,0))))</f>
        <v>827.84387146939901</v>
      </c>
      <c r="V63" s="168">
        <f ca="1">IF($C63-V$1&lt;År1,0,U62*(1-VLOOKUP($A63,[1]Hugst!$R$5:$W$9,MATCH(ROUNDUP((V$1)/10,0)*10,[1]Hugst!$R$4:$W$4,0))))</f>
        <v>839.12836379748046</v>
      </c>
      <c r="W63" s="168">
        <f ca="1">IF($C63-W$1&lt;År1,0,V62*(1-VLOOKUP($A63,[1]Hugst!$R$5:$W$9,MATCH(ROUNDUP((W$1)/10,0)*10,[1]Hugst!$R$4:$W$4,0))))</f>
        <v>851.33722294509198</v>
      </c>
      <c r="X63" s="168">
        <f ca="1">IF($C63-X$1&lt;År1,0,W62*(1-VLOOKUP($A63,[1]Hugst!$R$5:$W$9,MATCH(ROUNDUP((X$1)/10,0)*10,[1]Hugst!$R$4:$W$4,0))))</f>
        <v>864.57150073028492</v>
      </c>
      <c r="Y63" s="168">
        <f ca="1">IF($C63-Y$1&lt;År1,0,X62*(1-VLOOKUP($A63,[1]Hugst!$R$5:$W$9,MATCH(ROUNDUP((Y$1)/10,0)*10,[1]Hugst!$R$4:$W$4,0))))</f>
        <v>878.94346863126634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15739.123897632042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7651.8155662188337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8189.7196912188347</v>
      </c>
      <c r="G65" s="168">
        <f ca="1">IF($C65-G$1&lt;År1,0,F64*(1-VLOOKUP($A65,[1]Hugst!$R$5:$W$9,MATCH(ROUNDUP((G$1)/10,0)*10,[1]Hugst!$R$4:$W$4,0))))</f>
        <v>7651.8155662188337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8453.265545593862</v>
      </c>
      <c r="G66" s="168">
        <f ca="1">IF($C66-G$1&lt;År1,0,F65*(1-VLOOKUP($A66,[1]Hugst!$R$5:$W$9,MATCH(ROUNDUP((G$1)/10,0)*10,[1]Hugst!$R$4:$W$4,0))))</f>
        <v>8189.7196912188347</v>
      </c>
      <c r="H66" s="168">
        <f ca="1">IF($C66-H$1&lt;År1,0,G65*(1-VLOOKUP($A66,[1]Hugst!$R$5:$W$9,MATCH(ROUNDUP((H$1)/10,0)*10,[1]Hugst!$R$4:$W$4,0))))</f>
        <v>7651.8155662188337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8579.6592956969507</v>
      </c>
      <c r="G67" s="168">
        <f ca="1">IF($C67-G$1&lt;År1,0,F66*(1-VLOOKUP($A67,[1]Hugst!$R$5:$W$9,MATCH(ROUNDUP((G$1)/10,0)*10,[1]Hugst!$R$4:$W$4,0))))</f>
        <v>8453.265545593862</v>
      </c>
      <c r="H67" s="168">
        <f ca="1">IF($C67-H$1&lt;År1,0,G66*(1-VLOOKUP($A67,[1]Hugst!$R$5:$W$9,MATCH(ROUNDUP((H$1)/10,0)*10,[1]Hugst!$R$4:$W$4,0))))</f>
        <v>8189.7196912188347</v>
      </c>
      <c r="I67" s="168">
        <f ca="1">IF($C67-I$1&lt;År1,0,H66*(1-VLOOKUP($A67,[1]Hugst!$R$5:$W$9,MATCH(ROUNDUP((I$1)/10,0)*10,[1]Hugst!$R$4:$W$4,0))))</f>
        <v>7651.8155662188337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8637.5038895495709</v>
      </c>
      <c r="G68" s="168">
        <f ca="1">IF($C68-G$1&lt;År1,0,F67*(1-VLOOKUP($A68,[1]Hugst!$R$5:$W$9,MATCH(ROUNDUP((G$1)/10,0)*10,[1]Hugst!$R$4:$W$4,0))))</f>
        <v>8579.6592956969507</v>
      </c>
      <c r="H68" s="168">
        <f ca="1">IF($C68-H$1&lt;År1,0,G67*(1-VLOOKUP($A68,[1]Hugst!$R$5:$W$9,MATCH(ROUNDUP((H$1)/10,0)*10,[1]Hugst!$R$4:$W$4,0))))</f>
        <v>8453.265545593862</v>
      </c>
      <c r="I68" s="168">
        <f ca="1">IF($C68-I$1&lt;År1,0,H67*(1-VLOOKUP($A68,[1]Hugst!$R$5:$W$9,MATCH(ROUNDUP((I$1)/10,0)*10,[1]Hugst!$R$4:$W$4,0))))</f>
        <v>8189.7196912188347</v>
      </c>
      <c r="J68" s="168">
        <f ca="1">IF($C68-J$1&lt;År1,0,I67*(1-VLOOKUP($A68,[1]Hugst!$R$5:$W$9,MATCH(ROUNDUP((J$1)/10,0)*10,[1]Hugst!$R$4:$W$4,0))))</f>
        <v>7651.8155662188337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8661.1006666829126</v>
      </c>
      <c r="G69" s="168">
        <f ca="1">IF($C69-G$1&lt;År1,0,F68*(1-VLOOKUP($A69,[1]Hugst!$R$5:$W$9,MATCH(ROUNDUP((G$1)/10,0)*10,[1]Hugst!$R$4:$W$4,0))))</f>
        <v>8637.5038895495709</v>
      </c>
      <c r="H69" s="168">
        <f ca="1">IF($C69-H$1&lt;År1,0,G68*(1-VLOOKUP($A69,[1]Hugst!$R$5:$W$9,MATCH(ROUNDUP((H$1)/10,0)*10,[1]Hugst!$R$4:$W$4,0))))</f>
        <v>8579.6592956969507</v>
      </c>
      <c r="I69" s="168">
        <f ca="1">IF($C69-I$1&lt;År1,0,H68*(1-VLOOKUP($A69,[1]Hugst!$R$5:$W$9,MATCH(ROUNDUP((I$1)/10,0)*10,[1]Hugst!$R$4:$W$4,0))))</f>
        <v>8453.265545593862</v>
      </c>
      <c r="J69" s="168">
        <f ca="1">IF($C69-J$1&lt;År1,0,I68*(1-VLOOKUP($A69,[1]Hugst!$R$5:$W$9,MATCH(ROUNDUP((J$1)/10,0)*10,[1]Hugst!$R$4:$W$4,0))))</f>
        <v>8189.7196912188347</v>
      </c>
      <c r="K69" s="168">
        <f ca="1">IF($C69-K$1&lt;År1,0,J68*(1-VLOOKUP($A69,[1]Hugst!$R$5:$W$9,MATCH(ROUNDUP((K$1)/10,0)*10,[1]Hugst!$R$4:$W$4,0))))</f>
        <v>7651.8155662188337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8667.6001630556166</v>
      </c>
      <c r="G70" s="168">
        <f ca="1">IF($C70-G$1&lt;År1,0,F69*(1-VLOOKUP($A70,[1]Hugst!$R$5:$W$9,MATCH(ROUNDUP((G$1)/10,0)*10,[1]Hugst!$R$4:$W$4,0))))</f>
        <v>8661.1006666829126</v>
      </c>
      <c r="H70" s="168">
        <f ca="1">IF($C70-H$1&lt;År1,0,G69*(1-VLOOKUP($A70,[1]Hugst!$R$5:$W$9,MATCH(ROUNDUP((H$1)/10,0)*10,[1]Hugst!$R$4:$W$4,0))))</f>
        <v>8637.5038895495709</v>
      </c>
      <c r="I70" s="168">
        <f ca="1">IF($C70-I$1&lt;År1,0,H69*(1-VLOOKUP($A70,[1]Hugst!$R$5:$W$9,MATCH(ROUNDUP((I$1)/10,0)*10,[1]Hugst!$R$4:$W$4,0))))</f>
        <v>8579.6592956969507</v>
      </c>
      <c r="J70" s="168">
        <f ca="1">IF($C70-J$1&lt;År1,0,I69*(1-VLOOKUP($A70,[1]Hugst!$R$5:$W$9,MATCH(ROUNDUP((J$1)/10,0)*10,[1]Hugst!$R$4:$W$4,0))))</f>
        <v>8453.265545593862</v>
      </c>
      <c r="K70" s="168">
        <f ca="1">IF($C70-K$1&lt;År1,0,J69*(1-VLOOKUP($A70,[1]Hugst!$R$5:$W$9,MATCH(ROUNDUP((K$1)/10,0)*10,[1]Hugst!$R$4:$W$4,0))))</f>
        <v>8189.7196912188347</v>
      </c>
      <c r="L70" s="168">
        <f ca="1">IF($C70-L$1&lt;År1,0,K69*(1-VLOOKUP($A70,[1]Hugst!$R$5:$W$9,MATCH(ROUNDUP((L$1)/10,0)*10,[1]Hugst!$R$4:$W$4,0))))</f>
        <v>7651.8155662188337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8665.5775135089352</v>
      </c>
      <c r="G71" s="168">
        <f ca="1">IF($C71-G$1&lt;År1,0,F70*(1-VLOOKUP($A71,[1]Hugst!$R$5:$W$9,MATCH(ROUNDUP((G$1)/10,0)*10,[1]Hugst!$R$4:$W$4,0))))</f>
        <v>8667.6001630556166</v>
      </c>
      <c r="H71" s="168">
        <f ca="1">IF($C71-H$1&lt;År1,0,G70*(1-VLOOKUP($A71,[1]Hugst!$R$5:$W$9,MATCH(ROUNDUP((H$1)/10,0)*10,[1]Hugst!$R$4:$W$4,0))))</f>
        <v>8661.1006666829126</v>
      </c>
      <c r="I71" s="168">
        <f ca="1">IF($C71-I$1&lt;År1,0,H70*(1-VLOOKUP($A71,[1]Hugst!$R$5:$W$9,MATCH(ROUNDUP((I$1)/10,0)*10,[1]Hugst!$R$4:$W$4,0))))</f>
        <v>8637.5038895495709</v>
      </c>
      <c r="J71" s="168">
        <f ca="1">IF($C71-J$1&lt;År1,0,I70*(1-VLOOKUP($A71,[1]Hugst!$R$5:$W$9,MATCH(ROUNDUP((J$1)/10,0)*10,[1]Hugst!$R$4:$W$4,0))))</f>
        <v>8579.6592956969507</v>
      </c>
      <c r="K71" s="168">
        <f ca="1">IF($C71-K$1&lt;År1,0,J70*(1-VLOOKUP($A71,[1]Hugst!$R$5:$W$9,MATCH(ROUNDUP((K$1)/10,0)*10,[1]Hugst!$R$4:$W$4,0))))</f>
        <v>8453.265545593862</v>
      </c>
      <c r="L71" s="168">
        <f ca="1">IF($C71-L$1&lt;År1,0,K70*(1-VLOOKUP($A71,[1]Hugst!$R$5:$W$9,MATCH(ROUNDUP((L$1)/10,0)*10,[1]Hugst!$R$4:$W$4,0))))</f>
        <v>8189.7196912188347</v>
      </c>
      <c r="M71" s="168">
        <f ca="1">IF($C71-M$1&lt;År1,0,L70*(1-VLOOKUP($A71,[1]Hugst!$R$5:$W$9,MATCH(ROUNDUP((M$1)/10,0)*10,[1]Hugst!$R$4:$W$4,0))))</f>
        <v>7651.8155662188337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8659.3201529912185</v>
      </c>
      <c r="G72" s="168">
        <f ca="1">IF($C72-G$1&lt;År1,0,F71*(1-VLOOKUP($A72,[1]Hugst!$R$5:$W$9,MATCH(ROUNDUP((G$1)/10,0)*10,[1]Hugst!$R$4:$W$4,0))))</f>
        <v>8665.5775135089352</v>
      </c>
      <c r="H72" s="168">
        <f ca="1">IF($C72-H$1&lt;År1,0,G71*(1-VLOOKUP($A72,[1]Hugst!$R$5:$W$9,MATCH(ROUNDUP((H$1)/10,0)*10,[1]Hugst!$R$4:$W$4,0))))</f>
        <v>8667.6001630556166</v>
      </c>
      <c r="I72" s="168">
        <f ca="1">IF($C72-I$1&lt;År1,0,H71*(1-VLOOKUP($A72,[1]Hugst!$R$5:$W$9,MATCH(ROUNDUP((I$1)/10,0)*10,[1]Hugst!$R$4:$W$4,0))))</f>
        <v>8661.1006666829126</v>
      </c>
      <c r="J72" s="168">
        <f ca="1">IF($C72-J$1&lt;År1,0,I71*(1-VLOOKUP($A72,[1]Hugst!$R$5:$W$9,MATCH(ROUNDUP((J$1)/10,0)*10,[1]Hugst!$R$4:$W$4,0))))</f>
        <v>8637.5038895495709</v>
      </c>
      <c r="K72" s="168">
        <f ca="1">IF($C72-K$1&lt;År1,0,J71*(1-VLOOKUP($A72,[1]Hugst!$R$5:$W$9,MATCH(ROUNDUP((K$1)/10,0)*10,[1]Hugst!$R$4:$W$4,0))))</f>
        <v>8579.6592956969507</v>
      </c>
      <c r="L72" s="168">
        <f ca="1">IF($C72-L$1&lt;År1,0,K71*(1-VLOOKUP($A72,[1]Hugst!$R$5:$W$9,MATCH(ROUNDUP((L$1)/10,0)*10,[1]Hugst!$R$4:$W$4,0))))</f>
        <v>8453.265545593862</v>
      </c>
      <c r="M72" s="168">
        <f ca="1">IF($C72-M$1&lt;År1,0,L71*(1-VLOOKUP($A72,[1]Hugst!$R$5:$W$9,MATCH(ROUNDUP((M$1)/10,0)*10,[1]Hugst!$R$4:$W$4,0))))</f>
        <v>8189.7196912188347</v>
      </c>
      <c r="N72" s="168">
        <f ca="1">IF($C72-N$1&lt;År1,0,M71*(1-VLOOKUP($A72,[1]Hugst!$R$5:$W$9,MATCH(ROUNDUP((N$1)/10,0)*10,[1]Hugst!$R$4:$W$4,0))))</f>
        <v>7651.8155662188337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8650.9716671667229</v>
      </c>
      <c r="G73" s="168">
        <f ca="1">IF($C73-G$1&lt;År1,0,F72*(1-VLOOKUP($A73,[1]Hugst!$R$5:$W$9,MATCH(ROUNDUP((G$1)/10,0)*10,[1]Hugst!$R$4:$W$4,0))))</f>
        <v>8659.3201529912185</v>
      </c>
      <c r="H73" s="168">
        <f ca="1">IF($C73-H$1&lt;År1,0,G72*(1-VLOOKUP($A73,[1]Hugst!$R$5:$W$9,MATCH(ROUNDUP((H$1)/10,0)*10,[1]Hugst!$R$4:$W$4,0))))</f>
        <v>8665.5775135089352</v>
      </c>
      <c r="I73" s="168">
        <f ca="1">IF($C73-I$1&lt;År1,0,H72*(1-VLOOKUP($A73,[1]Hugst!$R$5:$W$9,MATCH(ROUNDUP((I$1)/10,0)*10,[1]Hugst!$R$4:$W$4,0))))</f>
        <v>8667.6001630556166</v>
      </c>
      <c r="J73" s="168">
        <f ca="1">IF($C73-J$1&lt;År1,0,I72*(1-VLOOKUP($A73,[1]Hugst!$R$5:$W$9,MATCH(ROUNDUP((J$1)/10,0)*10,[1]Hugst!$R$4:$W$4,0))))</f>
        <v>8661.1006666829126</v>
      </c>
      <c r="K73" s="168">
        <f ca="1">IF($C73-K$1&lt;År1,0,J72*(1-VLOOKUP($A73,[1]Hugst!$R$5:$W$9,MATCH(ROUNDUP((K$1)/10,0)*10,[1]Hugst!$R$4:$W$4,0))))</f>
        <v>8637.5038895495709</v>
      </c>
      <c r="L73" s="168">
        <f ca="1">IF($C73-L$1&lt;År1,0,K72*(1-VLOOKUP($A73,[1]Hugst!$R$5:$W$9,MATCH(ROUNDUP((L$1)/10,0)*10,[1]Hugst!$R$4:$W$4,0))))</f>
        <v>8579.6592956969507</v>
      </c>
      <c r="M73" s="168">
        <f ca="1">IF($C73-M$1&lt;År1,0,L72*(1-VLOOKUP($A73,[1]Hugst!$R$5:$W$9,MATCH(ROUNDUP((M$1)/10,0)*10,[1]Hugst!$R$4:$W$4,0))))</f>
        <v>8453.265545593862</v>
      </c>
      <c r="N73" s="168">
        <f ca="1">IF($C73-N$1&lt;År1,0,M72*(1-VLOOKUP($A73,[1]Hugst!$R$5:$W$9,MATCH(ROUNDUP((N$1)/10,0)*10,[1]Hugst!$R$4:$W$4,0))))</f>
        <v>8189.7196912188347</v>
      </c>
      <c r="O73" s="168">
        <f ca="1">IF($C73-O$1&lt;År1,0,N72*(1-VLOOKUP($A73,[1]Hugst!$R$5:$W$9,MATCH(ROUNDUP((O$1)/10,0)*10,[1]Hugst!$R$4:$W$4,0))))</f>
        <v>7651.8155662188337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11.67226103322173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8653.2759787499272</v>
      </c>
      <c r="G74" s="168">
        <f ca="1">IF($C74-G$1&lt;År1,0,F73*(1-VLOOKUP($A74,[1]Hugst!$R$5:$W$9,MATCH(ROUNDUP((G$1)/10,0)*10,[1]Hugst!$R$4:$W$4,0))))</f>
        <v>8650.9716671667229</v>
      </c>
      <c r="H74" s="168">
        <f ca="1">IF($C74-H$1&lt;År1,0,G73*(1-VLOOKUP($A74,[1]Hugst!$R$5:$W$9,MATCH(ROUNDUP((H$1)/10,0)*10,[1]Hugst!$R$4:$W$4,0))))</f>
        <v>8659.3201529912185</v>
      </c>
      <c r="I74" s="168">
        <f ca="1">IF($C74-I$1&lt;År1,0,H73*(1-VLOOKUP($A74,[1]Hugst!$R$5:$W$9,MATCH(ROUNDUP((I$1)/10,0)*10,[1]Hugst!$R$4:$W$4,0))))</f>
        <v>8665.5775135089352</v>
      </c>
      <c r="J74" s="168">
        <f ca="1">IF($C74-J$1&lt;År1,0,I73*(1-VLOOKUP($A74,[1]Hugst!$R$5:$W$9,MATCH(ROUNDUP((J$1)/10,0)*10,[1]Hugst!$R$4:$W$4,0))))</f>
        <v>8667.6001630556166</v>
      </c>
      <c r="K74" s="168">
        <f ca="1">IF($C74-K$1&lt;År1,0,J73*(1-VLOOKUP($A74,[1]Hugst!$R$5:$W$9,MATCH(ROUNDUP((K$1)/10,0)*10,[1]Hugst!$R$4:$W$4,0))))</f>
        <v>8661.1006666829126</v>
      </c>
      <c r="L74" s="168">
        <f ca="1">IF($C74-L$1&lt;År1,0,K73*(1-VLOOKUP($A74,[1]Hugst!$R$5:$W$9,MATCH(ROUNDUP((L$1)/10,0)*10,[1]Hugst!$R$4:$W$4,0))))</f>
        <v>8637.5038895495709</v>
      </c>
      <c r="M74" s="168">
        <f ca="1">IF($C74-M$1&lt;År1,0,L73*(1-VLOOKUP($A74,[1]Hugst!$R$5:$W$9,MATCH(ROUNDUP((M$1)/10,0)*10,[1]Hugst!$R$4:$W$4,0))))</f>
        <v>8579.6592956969507</v>
      </c>
      <c r="N74" s="168">
        <f ca="1">IF($C74-N$1&lt;År1,0,M73*(1-VLOOKUP($A74,[1]Hugst!$R$5:$W$9,MATCH(ROUNDUP((N$1)/10,0)*10,[1]Hugst!$R$4:$W$4,0))))</f>
        <v>8453.265545593862</v>
      </c>
      <c r="O74" s="168">
        <f ca="1">IF($C74-O$1&lt;År1,0,N73*(1-VLOOKUP($A74,[1]Hugst!$R$5:$W$9,MATCH(ROUNDUP((O$1)/10,0)*10,[1]Hugst!$R$4:$W$4,0))))</f>
        <v>8189.7196912188347</v>
      </c>
      <c r="P74" s="168">
        <f ca="1">IF($C74-P$1&lt;År1,0,O73*(1-VLOOKUP($A74,[1]Hugst!$R$5:$W$9,MATCH(ROUNDUP((P$1)/10,0)*10,[1]Hugst!$R$4:$W$4,0))))</f>
        <v>7640.1433051856184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1653.2891510141462</v>
      </c>
      <c r="E75" s="168">
        <f t="shared" ca="1" si="1"/>
        <v>24.147248638590099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6732.5946356412487</v>
      </c>
      <c r="G75" s="168">
        <f ca="1">IF($C75-G$1&lt;År1,0,F74*(1-VLOOKUP($A75,[1]Hugst!$R$5:$W$9,MATCH(ROUNDUP((G$1)/10,0)*10,[1]Hugst!$R$4:$W$4,0))))</f>
        <v>8653.2759787499272</v>
      </c>
      <c r="H75" s="168">
        <f ca="1">IF($C75-H$1&lt;År1,0,G74*(1-VLOOKUP($A75,[1]Hugst!$R$5:$W$9,MATCH(ROUNDUP((H$1)/10,0)*10,[1]Hugst!$R$4:$W$4,0))))</f>
        <v>8650.9716671667229</v>
      </c>
      <c r="I75" s="168">
        <f ca="1">IF($C75-I$1&lt;År1,0,H74*(1-VLOOKUP($A75,[1]Hugst!$R$5:$W$9,MATCH(ROUNDUP((I$1)/10,0)*10,[1]Hugst!$R$4:$W$4,0))))</f>
        <v>8659.3201529912185</v>
      </c>
      <c r="J75" s="168">
        <f ca="1">IF($C75-J$1&lt;År1,0,I74*(1-VLOOKUP($A75,[1]Hugst!$R$5:$W$9,MATCH(ROUNDUP((J$1)/10,0)*10,[1]Hugst!$R$4:$W$4,0))))</f>
        <v>8665.5775135089352</v>
      </c>
      <c r="K75" s="168">
        <f ca="1">IF($C75-K$1&lt;År1,0,J74*(1-VLOOKUP($A75,[1]Hugst!$R$5:$W$9,MATCH(ROUNDUP((K$1)/10,0)*10,[1]Hugst!$R$4:$W$4,0))))</f>
        <v>8667.6001630556166</v>
      </c>
      <c r="L75" s="168">
        <f ca="1">IF($C75-L$1&lt;År1,0,K74*(1-VLOOKUP($A75,[1]Hugst!$R$5:$W$9,MATCH(ROUNDUP((L$1)/10,0)*10,[1]Hugst!$R$4:$W$4,0))))</f>
        <v>8661.1006666829126</v>
      </c>
      <c r="M75" s="168">
        <f ca="1">IF($C75-M$1&lt;År1,0,L74*(1-VLOOKUP($A75,[1]Hugst!$R$5:$W$9,MATCH(ROUNDUP((M$1)/10,0)*10,[1]Hugst!$R$4:$W$4,0))))</f>
        <v>8637.5038895495709</v>
      </c>
      <c r="N75" s="168">
        <f ca="1">IF($C75-N$1&lt;År1,0,M74*(1-VLOOKUP($A75,[1]Hugst!$R$5:$W$9,MATCH(ROUNDUP((N$1)/10,0)*10,[1]Hugst!$R$4:$W$4,0))))</f>
        <v>8579.6592956969507</v>
      </c>
      <c r="O75" s="168">
        <f ca="1">IF($C75-O$1&lt;År1,0,N74*(1-VLOOKUP($A75,[1]Hugst!$R$5:$W$9,MATCH(ROUNDUP((O$1)/10,0)*10,[1]Hugst!$R$4:$W$4,0))))</f>
        <v>8453.265545593862</v>
      </c>
      <c r="P75" s="168">
        <f ca="1">IF($C75-P$1&lt;År1,0,O74*(1-VLOOKUP($A75,[1]Hugst!$R$5:$W$9,MATCH(ROUNDUP((P$1)/10,0)*10,[1]Hugst!$R$4:$W$4,0))))</f>
        <v>8177.2268984695174</v>
      </c>
      <c r="Q75" s="168">
        <f ca="1">IF($C75-Q$1&lt;År1,0,P74*(1-VLOOKUP($A75,[1]Hugst!$R$5:$W$9,MATCH(ROUNDUP((Q$1)/10,0)*10,[1]Hugst!$R$4:$W$4,0))))</f>
        <v>7628.4888492963519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1810.5638615714197</v>
      </c>
      <c r="E76" s="168">
        <f t="shared" ca="1" si="1"/>
        <v>37.005225701723248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6902.7273232616553</v>
      </c>
      <c r="G76" s="168">
        <f ca="1">IF($C76-G$1&lt;År1,0,F75*(1-VLOOKUP($A76,[1]Hugst!$R$5:$W$9,MATCH(ROUNDUP((G$1)/10,0)*10,[1]Hugst!$R$4:$W$4,0))))</f>
        <v>6732.5946356412487</v>
      </c>
      <c r="H76" s="168">
        <f ca="1">IF($C76-H$1&lt;År1,0,G75*(1-VLOOKUP($A76,[1]Hugst!$R$5:$W$9,MATCH(ROUNDUP((H$1)/10,0)*10,[1]Hugst!$R$4:$W$4,0))))</f>
        <v>8653.2759787499272</v>
      </c>
      <c r="I76" s="168">
        <f ca="1">IF($C76-I$1&lt;År1,0,H75*(1-VLOOKUP($A76,[1]Hugst!$R$5:$W$9,MATCH(ROUNDUP((I$1)/10,0)*10,[1]Hugst!$R$4:$W$4,0))))</f>
        <v>8650.9716671667229</v>
      </c>
      <c r="J76" s="168">
        <f ca="1">IF($C76-J$1&lt;År1,0,I75*(1-VLOOKUP($A76,[1]Hugst!$R$5:$W$9,MATCH(ROUNDUP((J$1)/10,0)*10,[1]Hugst!$R$4:$W$4,0))))</f>
        <v>8659.3201529912185</v>
      </c>
      <c r="K76" s="168">
        <f ca="1">IF($C76-K$1&lt;År1,0,J75*(1-VLOOKUP($A76,[1]Hugst!$R$5:$W$9,MATCH(ROUNDUP((K$1)/10,0)*10,[1]Hugst!$R$4:$W$4,0))))</f>
        <v>8665.5775135089352</v>
      </c>
      <c r="L76" s="168">
        <f ca="1">IF($C76-L$1&lt;År1,0,K75*(1-VLOOKUP($A76,[1]Hugst!$R$5:$W$9,MATCH(ROUNDUP((L$1)/10,0)*10,[1]Hugst!$R$4:$W$4,0))))</f>
        <v>8667.6001630556166</v>
      </c>
      <c r="M76" s="168">
        <f ca="1">IF($C76-M$1&lt;År1,0,L75*(1-VLOOKUP($A76,[1]Hugst!$R$5:$W$9,MATCH(ROUNDUP((M$1)/10,0)*10,[1]Hugst!$R$4:$W$4,0))))</f>
        <v>8661.1006666829126</v>
      </c>
      <c r="N76" s="168">
        <f ca="1">IF($C76-N$1&lt;År1,0,M75*(1-VLOOKUP($A76,[1]Hugst!$R$5:$W$9,MATCH(ROUNDUP((N$1)/10,0)*10,[1]Hugst!$R$4:$W$4,0))))</f>
        <v>8637.5038895495709</v>
      </c>
      <c r="O76" s="168">
        <f ca="1">IF($C76-O$1&lt;År1,0,N75*(1-VLOOKUP($A76,[1]Hugst!$R$5:$W$9,MATCH(ROUNDUP((O$1)/10,0)*10,[1]Hugst!$R$4:$W$4,0))))</f>
        <v>8579.6592956969507</v>
      </c>
      <c r="P76" s="168">
        <f ca="1">IF($C76-P$1&lt;År1,0,O75*(1-VLOOKUP($A76,[1]Hugst!$R$5:$W$9,MATCH(ROUNDUP((P$1)/10,0)*10,[1]Hugst!$R$4:$W$4,0))))</f>
        <v>8440.3707337446504</v>
      </c>
      <c r="Q76" s="168">
        <f ca="1">IF($C76-Q$1&lt;År1,0,P75*(1-VLOOKUP($A76,[1]Hugst!$R$5:$W$9,MATCH(ROUNDUP((Q$1)/10,0)*10,[1]Hugst!$R$4:$W$4,0))))</f>
        <v>8164.7531625226993</v>
      </c>
      <c r="R76" s="168">
        <f ca="1">IF($C76-R$1&lt;År1,0,Q75*(1-VLOOKUP($A76,[1]Hugst!$R$5:$W$9,MATCH(ROUNDUP((R$1)/10,0)*10,[1]Hugst!$R$4:$W$4,0))))</f>
        <v>7616.8521713906457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1900.8357360509763</v>
      </c>
      <c r="E77" s="168">
        <f t="shared" ca="1" si="1"/>
        <v>50.0363929271698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7006.0303649666585</v>
      </c>
      <c r="G77" s="168">
        <f ca="1">IF($C77-G$1&lt;År1,0,F76*(1-VLOOKUP($A77,[1]Hugst!$R$5:$W$9,MATCH(ROUNDUP((G$1)/10,0)*10,[1]Hugst!$R$4:$W$4,0))))</f>
        <v>6902.7273232616553</v>
      </c>
      <c r="H77" s="168">
        <f ca="1">IF($C77-H$1&lt;År1,0,G76*(1-VLOOKUP($A77,[1]Hugst!$R$5:$W$9,MATCH(ROUNDUP((H$1)/10,0)*10,[1]Hugst!$R$4:$W$4,0))))</f>
        <v>6732.5946356412487</v>
      </c>
      <c r="I77" s="168">
        <f ca="1">IF($C77-I$1&lt;År1,0,H76*(1-VLOOKUP($A77,[1]Hugst!$R$5:$W$9,MATCH(ROUNDUP((I$1)/10,0)*10,[1]Hugst!$R$4:$W$4,0))))</f>
        <v>8653.2759787499272</v>
      </c>
      <c r="J77" s="168">
        <f ca="1">IF($C77-J$1&lt;År1,0,I76*(1-VLOOKUP($A77,[1]Hugst!$R$5:$W$9,MATCH(ROUNDUP((J$1)/10,0)*10,[1]Hugst!$R$4:$W$4,0))))</f>
        <v>8650.9716671667229</v>
      </c>
      <c r="K77" s="168">
        <f ca="1">IF($C77-K$1&lt;År1,0,J76*(1-VLOOKUP($A77,[1]Hugst!$R$5:$W$9,MATCH(ROUNDUP((K$1)/10,0)*10,[1]Hugst!$R$4:$W$4,0))))</f>
        <v>8659.3201529912185</v>
      </c>
      <c r="L77" s="168">
        <f ca="1">IF($C77-L$1&lt;År1,0,K76*(1-VLOOKUP($A77,[1]Hugst!$R$5:$W$9,MATCH(ROUNDUP((L$1)/10,0)*10,[1]Hugst!$R$4:$W$4,0))))</f>
        <v>8665.5775135089352</v>
      </c>
      <c r="M77" s="168">
        <f ca="1">IF($C77-M$1&lt;År1,0,L76*(1-VLOOKUP($A77,[1]Hugst!$R$5:$W$9,MATCH(ROUNDUP((M$1)/10,0)*10,[1]Hugst!$R$4:$W$4,0))))</f>
        <v>8667.6001630556166</v>
      </c>
      <c r="N77" s="168">
        <f ca="1">IF($C77-N$1&lt;År1,0,M76*(1-VLOOKUP($A77,[1]Hugst!$R$5:$W$9,MATCH(ROUNDUP((N$1)/10,0)*10,[1]Hugst!$R$4:$W$4,0))))</f>
        <v>8661.1006666829126</v>
      </c>
      <c r="O77" s="168">
        <f ca="1">IF($C77-O$1&lt;År1,0,N76*(1-VLOOKUP($A77,[1]Hugst!$R$5:$W$9,MATCH(ROUNDUP((O$1)/10,0)*10,[1]Hugst!$R$4:$W$4,0))))</f>
        <v>8637.5038895495709</v>
      </c>
      <c r="P77" s="168">
        <f ca="1">IF($C77-P$1&lt;År1,0,O76*(1-VLOOKUP($A77,[1]Hugst!$R$5:$W$9,MATCH(ROUNDUP((P$1)/10,0)*10,[1]Hugst!$R$4:$W$4,0))))</f>
        <v>8566.5716798221583</v>
      </c>
      <c r="Q77" s="168">
        <f ca="1">IF($C77-Q$1&lt;År1,0,P76*(1-VLOOKUP($A77,[1]Hugst!$R$5:$W$9,MATCH(ROUNDUP((Q$1)/10,0)*10,[1]Hugst!$R$4:$W$4,0))))</f>
        <v>8427.4955919474123</v>
      </c>
      <c r="R77" s="168">
        <f ca="1">IF($C77-R$1&lt;År1,0,Q76*(1-VLOOKUP($A77,[1]Hugst!$R$5:$W$9,MATCH(ROUNDUP((R$1)/10,0)*10,[1]Hugst!$R$4:$W$4,0))))</f>
        <v>8152.2984543086814</v>
      </c>
      <c r="S77" s="168">
        <f ca="1">IF($C77-S$1&lt;År1,0,R76*(1-VLOOKUP($A77,[1]Hugst!$R$5:$W$9,MATCH(ROUNDUP((S$1)/10,0)*10,[1]Hugst!$R$4:$W$4,0))))</f>
        <v>7605.2332443495407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1950.9263736431765</v>
      </c>
      <c r="E78" s="168">
        <f t="shared" ca="1" si="1"/>
        <v>63.135919616892352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7069.2205292485814</v>
      </c>
      <c r="G78" s="168">
        <f ca="1">IF($C78-G$1&lt;År1,0,F77*(1-VLOOKUP($A78,[1]Hugst!$R$5:$W$9,MATCH(ROUNDUP((G$1)/10,0)*10,[1]Hugst!$R$4:$W$4,0))))</f>
        <v>7006.0303649666585</v>
      </c>
      <c r="H78" s="168">
        <f ca="1">IF($C78-H$1&lt;År1,0,G77*(1-VLOOKUP($A78,[1]Hugst!$R$5:$W$9,MATCH(ROUNDUP((H$1)/10,0)*10,[1]Hugst!$R$4:$W$4,0))))</f>
        <v>6902.7273232616553</v>
      </c>
      <c r="I78" s="168">
        <f ca="1">IF($C78-I$1&lt;År1,0,H77*(1-VLOOKUP($A78,[1]Hugst!$R$5:$W$9,MATCH(ROUNDUP((I$1)/10,0)*10,[1]Hugst!$R$4:$W$4,0))))</f>
        <v>6732.5946356412487</v>
      </c>
      <c r="J78" s="168">
        <f ca="1">IF($C78-J$1&lt;År1,0,I77*(1-VLOOKUP($A78,[1]Hugst!$R$5:$W$9,MATCH(ROUNDUP((J$1)/10,0)*10,[1]Hugst!$R$4:$W$4,0))))</f>
        <v>8653.2759787499272</v>
      </c>
      <c r="K78" s="168">
        <f ca="1">IF($C78-K$1&lt;År1,0,J77*(1-VLOOKUP($A78,[1]Hugst!$R$5:$W$9,MATCH(ROUNDUP((K$1)/10,0)*10,[1]Hugst!$R$4:$W$4,0))))</f>
        <v>8650.9716671667229</v>
      </c>
      <c r="L78" s="168">
        <f ca="1">IF($C78-L$1&lt;År1,0,K77*(1-VLOOKUP($A78,[1]Hugst!$R$5:$W$9,MATCH(ROUNDUP((L$1)/10,0)*10,[1]Hugst!$R$4:$W$4,0))))</f>
        <v>8659.3201529912185</v>
      </c>
      <c r="M78" s="168">
        <f ca="1">IF($C78-M$1&lt;År1,0,L77*(1-VLOOKUP($A78,[1]Hugst!$R$5:$W$9,MATCH(ROUNDUP((M$1)/10,0)*10,[1]Hugst!$R$4:$W$4,0))))</f>
        <v>8665.5775135089352</v>
      </c>
      <c r="N78" s="168">
        <f ca="1">IF($C78-N$1&lt;År1,0,M77*(1-VLOOKUP($A78,[1]Hugst!$R$5:$W$9,MATCH(ROUNDUP((N$1)/10,0)*10,[1]Hugst!$R$4:$W$4,0))))</f>
        <v>8667.6001630556166</v>
      </c>
      <c r="O78" s="168">
        <f ca="1">IF($C78-O$1&lt;År1,0,N77*(1-VLOOKUP($A78,[1]Hugst!$R$5:$W$9,MATCH(ROUNDUP((O$1)/10,0)*10,[1]Hugst!$R$4:$W$4,0))))</f>
        <v>8661.1006666829126</v>
      </c>
      <c r="P78" s="168">
        <f ca="1">IF($C78-P$1&lt;År1,0,O77*(1-VLOOKUP($A78,[1]Hugst!$R$5:$W$9,MATCH(ROUNDUP((P$1)/10,0)*10,[1]Hugst!$R$4:$W$4,0))))</f>
        <v>8624.3280361587331</v>
      </c>
      <c r="Q78" s="168">
        <f ca="1">IF($C78-Q$1&lt;År1,0,P77*(1-VLOOKUP($A78,[1]Hugst!$R$5:$W$9,MATCH(ROUNDUP((Q$1)/10,0)*10,[1]Hugst!$R$4:$W$4,0))))</f>
        <v>8553.5040281071742</v>
      </c>
      <c r="R78" s="168">
        <f ca="1">IF($C78-R$1&lt;År1,0,Q77*(1-VLOOKUP($A78,[1]Hugst!$R$5:$W$9,MATCH(ROUNDUP((R$1)/10,0)*10,[1]Hugst!$R$4:$W$4,0))))</f>
        <v>8414.6400901969846</v>
      </c>
      <c r="S78" s="168">
        <f ca="1">IF($C78-S$1&lt;År1,0,R77*(1-VLOOKUP($A78,[1]Hugst!$R$5:$W$9,MATCH(ROUNDUP((S$1)/10,0)*10,[1]Hugst!$R$4:$W$4,0))))</f>
        <v>8139.8627448021089</v>
      </c>
      <c r="T78" s="168">
        <f ca="1">IF($C78-T$1&lt;År1,0,S77*(1-VLOOKUP($A78,[1]Hugst!$R$5:$W$9,MATCH(ROUNDUP((T$1)/10,0)*10,[1]Hugst!$R$4:$W$4,0))))</f>
        <v>7593.6320410954477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1976.9286315384306</v>
      </c>
      <c r="E79" s="168">
        <f t="shared" ca="1" si="1"/>
        <v>76.251459061604692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7108.3383265885477</v>
      </c>
      <c r="G79" s="168">
        <f ca="1">IF($C79-G$1&lt;År1,0,F78*(1-VLOOKUP($A79,[1]Hugst!$R$5:$W$9,MATCH(ROUNDUP((G$1)/10,0)*10,[1]Hugst!$R$4:$W$4,0))))</f>
        <v>7069.2205292485814</v>
      </c>
      <c r="H79" s="168">
        <f ca="1">IF($C79-H$1&lt;År1,0,G78*(1-VLOOKUP($A79,[1]Hugst!$R$5:$W$9,MATCH(ROUNDUP((H$1)/10,0)*10,[1]Hugst!$R$4:$W$4,0))))</f>
        <v>7006.0303649666585</v>
      </c>
      <c r="I79" s="168">
        <f ca="1">IF($C79-I$1&lt;År1,0,H78*(1-VLOOKUP($A79,[1]Hugst!$R$5:$W$9,MATCH(ROUNDUP((I$1)/10,0)*10,[1]Hugst!$R$4:$W$4,0))))</f>
        <v>6902.7273232616553</v>
      </c>
      <c r="J79" s="168">
        <f ca="1">IF($C79-J$1&lt;År1,0,I78*(1-VLOOKUP($A79,[1]Hugst!$R$5:$W$9,MATCH(ROUNDUP((J$1)/10,0)*10,[1]Hugst!$R$4:$W$4,0))))</f>
        <v>6732.5946356412487</v>
      </c>
      <c r="K79" s="168">
        <f ca="1">IF($C79-K$1&lt;År1,0,J78*(1-VLOOKUP($A79,[1]Hugst!$R$5:$W$9,MATCH(ROUNDUP((K$1)/10,0)*10,[1]Hugst!$R$4:$W$4,0))))</f>
        <v>8653.2759787499272</v>
      </c>
      <c r="L79" s="168">
        <f ca="1">IF($C79-L$1&lt;År1,0,K78*(1-VLOOKUP($A79,[1]Hugst!$R$5:$W$9,MATCH(ROUNDUP((L$1)/10,0)*10,[1]Hugst!$R$4:$W$4,0))))</f>
        <v>8650.9716671667229</v>
      </c>
      <c r="M79" s="168">
        <f ca="1">IF($C79-M$1&lt;År1,0,L78*(1-VLOOKUP($A79,[1]Hugst!$R$5:$W$9,MATCH(ROUNDUP((M$1)/10,0)*10,[1]Hugst!$R$4:$W$4,0))))</f>
        <v>8659.3201529912185</v>
      </c>
      <c r="N79" s="168">
        <f ca="1">IF($C79-N$1&lt;År1,0,M78*(1-VLOOKUP($A79,[1]Hugst!$R$5:$W$9,MATCH(ROUNDUP((N$1)/10,0)*10,[1]Hugst!$R$4:$W$4,0))))</f>
        <v>8665.5775135089352</v>
      </c>
      <c r="O79" s="168">
        <f ca="1">IF($C79-O$1&lt;År1,0,N78*(1-VLOOKUP($A79,[1]Hugst!$R$5:$W$9,MATCH(ROUNDUP((O$1)/10,0)*10,[1]Hugst!$R$4:$W$4,0))))</f>
        <v>8667.6001630556166</v>
      </c>
      <c r="P79" s="168">
        <f ca="1">IF($C79-P$1&lt;År1,0,O78*(1-VLOOKUP($A79,[1]Hugst!$R$5:$W$9,MATCH(ROUNDUP((P$1)/10,0)*10,[1]Hugst!$R$4:$W$4,0))))</f>
        <v>8647.8888182083119</v>
      </c>
      <c r="Q79" s="168">
        <f ca="1">IF($C79-Q$1&lt;År1,0,P78*(1-VLOOKUP($A79,[1]Hugst!$R$5:$W$9,MATCH(ROUNDUP((Q$1)/10,0)*10,[1]Hugst!$R$4:$W$4,0))))</f>
        <v>8611.1722815273042</v>
      </c>
      <c r="R79" s="168">
        <f ca="1">IF($C79-R$1&lt;År1,0,Q78*(1-VLOOKUP($A79,[1]Hugst!$R$5:$W$9,MATCH(ROUNDUP((R$1)/10,0)*10,[1]Hugst!$R$4:$W$4,0))))</f>
        <v>8540.4563100981977</v>
      </c>
      <c r="S79" s="168">
        <f ca="1">IF($C79-S$1&lt;År1,0,R78*(1-VLOOKUP($A79,[1]Hugst!$R$5:$W$9,MATCH(ROUNDUP((S$1)/10,0)*10,[1]Hugst!$R$4:$W$4,0))))</f>
        <v>8401.8041985339714</v>
      </c>
      <c r="T79" s="168">
        <f ca="1">IF($C79-T$1&lt;År1,0,S78*(1-VLOOKUP($A79,[1]Hugst!$R$5:$W$9,MATCH(ROUNDUP((T$1)/10,0)*10,[1]Hugst!$R$4:$W$4,0))))</f>
        <v>8127.4460050219022</v>
      </c>
      <c r="U79" s="168">
        <f ca="1">IF($C79-U$1&lt;År1,0,T78*(1-VLOOKUP($A79,[1]Hugst!$R$5:$W$9,MATCH(ROUNDUP((U$1)/10,0)*10,[1]Hugst!$R$4:$W$4,0))))</f>
        <v>7582.0485345920815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1988.4981222388233</v>
      </c>
      <c r="E80" s="168">
        <f t="shared" ca="1" si="1"/>
        <v>89.356906237153453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7133.0132644644891</v>
      </c>
      <c r="G80" s="168">
        <f ca="1">IF($C80-G$1&lt;År1,0,F79*(1-VLOOKUP($A80,[1]Hugst!$R$5:$W$9,MATCH(ROUNDUP((G$1)/10,0)*10,[1]Hugst!$R$4:$W$4,0))))</f>
        <v>7108.3383265885477</v>
      </c>
      <c r="H80" s="168">
        <f ca="1">IF($C80-H$1&lt;År1,0,G79*(1-VLOOKUP($A80,[1]Hugst!$R$5:$W$9,MATCH(ROUNDUP((H$1)/10,0)*10,[1]Hugst!$R$4:$W$4,0))))</f>
        <v>7069.2205292485814</v>
      </c>
      <c r="I80" s="168">
        <f ca="1">IF($C80-I$1&lt;År1,0,H79*(1-VLOOKUP($A80,[1]Hugst!$R$5:$W$9,MATCH(ROUNDUP((I$1)/10,0)*10,[1]Hugst!$R$4:$W$4,0))))</f>
        <v>7006.0303649666585</v>
      </c>
      <c r="J80" s="168">
        <f ca="1">IF($C80-J$1&lt;År1,0,I79*(1-VLOOKUP($A80,[1]Hugst!$R$5:$W$9,MATCH(ROUNDUP((J$1)/10,0)*10,[1]Hugst!$R$4:$W$4,0))))</f>
        <v>6902.7273232616553</v>
      </c>
      <c r="K80" s="168">
        <f ca="1">IF($C80-K$1&lt;År1,0,J79*(1-VLOOKUP($A80,[1]Hugst!$R$5:$W$9,MATCH(ROUNDUP((K$1)/10,0)*10,[1]Hugst!$R$4:$W$4,0))))</f>
        <v>6732.5946356412487</v>
      </c>
      <c r="L80" s="168">
        <f ca="1">IF($C80-L$1&lt;År1,0,K79*(1-VLOOKUP($A80,[1]Hugst!$R$5:$W$9,MATCH(ROUNDUP((L$1)/10,0)*10,[1]Hugst!$R$4:$W$4,0))))</f>
        <v>8653.2759787499272</v>
      </c>
      <c r="M80" s="168">
        <f ca="1">IF($C80-M$1&lt;År1,0,L79*(1-VLOOKUP($A80,[1]Hugst!$R$5:$W$9,MATCH(ROUNDUP((M$1)/10,0)*10,[1]Hugst!$R$4:$W$4,0))))</f>
        <v>8650.9716671667229</v>
      </c>
      <c r="N80" s="168">
        <f ca="1">IF($C80-N$1&lt;År1,0,M79*(1-VLOOKUP($A80,[1]Hugst!$R$5:$W$9,MATCH(ROUNDUP((N$1)/10,0)*10,[1]Hugst!$R$4:$W$4,0))))</f>
        <v>8659.3201529912185</v>
      </c>
      <c r="O80" s="168">
        <f ca="1">IF($C80-O$1&lt;År1,0,N79*(1-VLOOKUP($A80,[1]Hugst!$R$5:$W$9,MATCH(ROUNDUP((O$1)/10,0)*10,[1]Hugst!$R$4:$W$4,0))))</f>
        <v>8665.5775135089352</v>
      </c>
      <c r="P80" s="168">
        <f ca="1">IF($C80-P$1&lt;År1,0,O79*(1-VLOOKUP($A80,[1]Hugst!$R$5:$W$9,MATCH(ROUNDUP((P$1)/10,0)*10,[1]Hugst!$R$4:$W$4,0))))</f>
        <v>8654.3784000950236</v>
      </c>
      <c r="Q80" s="168">
        <f ca="1">IF($C80-Q$1&lt;År1,0,P79*(1-VLOOKUP($A80,[1]Hugst!$R$5:$W$9,MATCH(ROUNDUP((Q$1)/10,0)*10,[1]Hugst!$R$4:$W$4,0))))</f>
        <v>8634.6971234008761</v>
      </c>
      <c r="R80" s="168">
        <f ca="1">IF($C80-R$1&lt;År1,0,Q79*(1-VLOOKUP($A80,[1]Hugst!$R$5:$W$9,MATCH(ROUNDUP((R$1)/10,0)*10,[1]Hugst!$R$4:$W$4,0))))</f>
        <v>8598.0365949961615</v>
      </c>
      <c r="S80" s="168">
        <f ca="1">IF($C80-S$1&lt;År1,0,R79*(1-VLOOKUP($A80,[1]Hugst!$R$5:$W$9,MATCH(ROUNDUP((S$1)/10,0)*10,[1]Hugst!$R$4:$W$4,0))))</f>
        <v>8527.4284953878778</v>
      </c>
      <c r="T80" s="168">
        <f ca="1">IF($C80-T$1&lt;År1,0,S79*(1-VLOOKUP($A80,[1]Hugst!$R$5:$W$9,MATCH(ROUNDUP((T$1)/10,0)*10,[1]Hugst!$R$4:$W$4,0))))</f>
        <v>8388.9878870446828</v>
      </c>
      <c r="U80" s="168">
        <f ca="1">IF($C80-U$1&lt;År1,0,T79*(1-VLOOKUP($A80,[1]Hugst!$R$5:$W$9,MATCH(ROUNDUP((U$1)/10,0)*10,[1]Hugst!$R$4:$W$4,0))))</f>
        <v>8115.0482060311906</v>
      </c>
      <c r="V80" s="168">
        <f ca="1">IF($C80-V$1&lt;År1,0,U79*(1-VLOOKUP($A80,[1]Hugst!$R$5:$W$9,MATCH(ROUNDUP((V$1)/10,0)*10,[1]Hugst!$R$4:$W$4,0))))</f>
        <v>7570.4826978443989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1991.4281119424836</v>
      </c>
      <c r="E81" s="168">
        <f t="shared" ca="1" si="1"/>
        <v>102.43927665505907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7149.0256245860546</v>
      </c>
      <c r="G81" s="168">
        <f ca="1">IF($C81-G$1&lt;År1,0,F80*(1-VLOOKUP($A81,[1]Hugst!$R$5:$W$9,MATCH(ROUNDUP((G$1)/10,0)*10,[1]Hugst!$R$4:$W$4,0))))</f>
        <v>7133.0132644644891</v>
      </c>
      <c r="H81" s="168">
        <f ca="1">IF($C81-H$1&lt;År1,0,G80*(1-VLOOKUP($A81,[1]Hugst!$R$5:$W$9,MATCH(ROUNDUP((H$1)/10,0)*10,[1]Hugst!$R$4:$W$4,0))))</f>
        <v>7108.3383265885477</v>
      </c>
      <c r="I81" s="168">
        <f ca="1">IF($C81-I$1&lt;År1,0,H80*(1-VLOOKUP($A81,[1]Hugst!$R$5:$W$9,MATCH(ROUNDUP((I$1)/10,0)*10,[1]Hugst!$R$4:$W$4,0))))</f>
        <v>7069.2205292485814</v>
      </c>
      <c r="J81" s="168">
        <f ca="1">IF($C81-J$1&lt;År1,0,I80*(1-VLOOKUP($A81,[1]Hugst!$R$5:$W$9,MATCH(ROUNDUP((J$1)/10,0)*10,[1]Hugst!$R$4:$W$4,0))))</f>
        <v>7006.0303649666585</v>
      </c>
      <c r="K81" s="168">
        <f ca="1">IF($C81-K$1&lt;År1,0,J80*(1-VLOOKUP($A81,[1]Hugst!$R$5:$W$9,MATCH(ROUNDUP((K$1)/10,0)*10,[1]Hugst!$R$4:$W$4,0))))</f>
        <v>6902.7273232616553</v>
      </c>
      <c r="L81" s="168">
        <f ca="1">IF($C81-L$1&lt;År1,0,K80*(1-VLOOKUP($A81,[1]Hugst!$R$5:$W$9,MATCH(ROUNDUP((L$1)/10,0)*10,[1]Hugst!$R$4:$W$4,0))))</f>
        <v>6732.5946356412487</v>
      </c>
      <c r="M81" s="168">
        <f ca="1">IF($C81-M$1&lt;År1,0,L80*(1-VLOOKUP($A81,[1]Hugst!$R$5:$W$9,MATCH(ROUNDUP((M$1)/10,0)*10,[1]Hugst!$R$4:$W$4,0))))</f>
        <v>8653.2759787499272</v>
      </c>
      <c r="N81" s="168">
        <f ca="1">IF($C81-N$1&lt;År1,0,M80*(1-VLOOKUP($A81,[1]Hugst!$R$5:$W$9,MATCH(ROUNDUP((N$1)/10,0)*10,[1]Hugst!$R$4:$W$4,0))))</f>
        <v>8650.9716671667229</v>
      </c>
      <c r="O81" s="168">
        <f ca="1">IF($C81-O$1&lt;År1,0,N80*(1-VLOOKUP($A81,[1]Hugst!$R$5:$W$9,MATCH(ROUNDUP((O$1)/10,0)*10,[1]Hugst!$R$4:$W$4,0))))</f>
        <v>8659.3201529912185</v>
      </c>
      <c r="P81" s="168">
        <f ca="1">IF($C81-P$1&lt;År1,0,O80*(1-VLOOKUP($A81,[1]Hugst!$R$5:$W$9,MATCH(ROUNDUP((P$1)/10,0)*10,[1]Hugst!$R$4:$W$4,0))))</f>
        <v>8652.3588359459554</v>
      </c>
      <c r="Q81" s="168">
        <f ca="1">IF($C81-Q$1&lt;År1,0,P80*(1-VLOOKUP($A81,[1]Hugst!$R$5:$W$9,MATCH(ROUNDUP((Q$1)/10,0)*10,[1]Hugst!$R$4:$W$4,0))))</f>
        <v>8641.1768059253864</v>
      </c>
      <c r="R81" s="168">
        <f ca="1">IF($C81-R$1&lt;År1,0,Q80*(1-VLOOKUP($A81,[1]Hugst!$R$5:$W$9,MATCH(ROUNDUP((R$1)/10,0)*10,[1]Hugst!$R$4:$W$4,0))))</f>
        <v>8621.5255515177214</v>
      </c>
      <c r="S81" s="168">
        <f ca="1">IF($C81-S$1&lt;År1,0,R80*(1-VLOOKUP($A81,[1]Hugst!$R$5:$W$9,MATCH(ROUNDUP((S$1)/10,0)*10,[1]Hugst!$R$4:$W$4,0))))</f>
        <v>8584.9209459529466</v>
      </c>
      <c r="T81" s="168">
        <f ca="1">IF($C81-T$1&lt;År1,0,S80*(1-VLOOKUP($A81,[1]Hugst!$R$5:$W$9,MATCH(ROUNDUP((T$1)/10,0)*10,[1]Hugst!$R$4:$W$4,0))))</f>
        <v>8514.4205536152513</v>
      </c>
      <c r="U81" s="168">
        <f ca="1">IF($C81-U$1&lt;År1,0,T80*(1-VLOOKUP($A81,[1]Hugst!$R$5:$W$9,MATCH(ROUNDUP((U$1)/10,0)*10,[1]Hugst!$R$4:$W$4,0))))</f>
        <v>8376.1911258610544</v>
      </c>
      <c r="V81" s="168">
        <f ca="1">IF($C81-V$1&lt;År1,0,U80*(1-VLOOKUP($A81,[1]Hugst!$R$5:$W$9,MATCH(ROUNDUP((V$1)/10,0)*10,[1]Hugst!$R$4:$W$4,0))))</f>
        <v>8102.6693189372445</v>
      </c>
      <c r="W81" s="168">
        <f ca="1">IF($C81-W$1&lt;År1,0,V80*(1-VLOOKUP($A81,[1]Hugst!$R$5:$W$9,MATCH(ROUNDUP((W$1)/10,0)*10,[1]Hugst!$R$4:$W$4,0))))</f>
        <v>7558.9345038985339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1989.1944595716895</v>
      </c>
      <c r="E82" s="168">
        <f t="shared" ca="1" si="1"/>
        <v>115.4921457884484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7159.8448413486503</v>
      </c>
      <c r="G82" s="168">
        <f ca="1">IF($C82-G$1&lt;År1,0,F81*(1-VLOOKUP($A82,[1]Hugst!$R$5:$W$9,MATCH(ROUNDUP((G$1)/10,0)*10,[1]Hugst!$R$4:$W$4,0))))</f>
        <v>7149.0256245860546</v>
      </c>
      <c r="H82" s="168">
        <f ca="1">IF($C82-H$1&lt;År1,0,G81*(1-VLOOKUP($A82,[1]Hugst!$R$5:$W$9,MATCH(ROUNDUP((H$1)/10,0)*10,[1]Hugst!$R$4:$W$4,0))))</f>
        <v>7133.0132644644891</v>
      </c>
      <c r="I82" s="168">
        <f ca="1">IF($C82-I$1&lt;År1,0,H81*(1-VLOOKUP($A82,[1]Hugst!$R$5:$W$9,MATCH(ROUNDUP((I$1)/10,0)*10,[1]Hugst!$R$4:$W$4,0))))</f>
        <v>7108.3383265885477</v>
      </c>
      <c r="J82" s="168">
        <f ca="1">IF($C82-J$1&lt;År1,0,I81*(1-VLOOKUP($A82,[1]Hugst!$R$5:$W$9,MATCH(ROUNDUP((J$1)/10,0)*10,[1]Hugst!$R$4:$W$4,0))))</f>
        <v>7069.2205292485814</v>
      </c>
      <c r="K82" s="168">
        <f ca="1">IF($C82-K$1&lt;År1,0,J81*(1-VLOOKUP($A82,[1]Hugst!$R$5:$W$9,MATCH(ROUNDUP((K$1)/10,0)*10,[1]Hugst!$R$4:$W$4,0))))</f>
        <v>7006.0303649666585</v>
      </c>
      <c r="L82" s="168">
        <f ca="1">IF($C82-L$1&lt;År1,0,K81*(1-VLOOKUP($A82,[1]Hugst!$R$5:$W$9,MATCH(ROUNDUP((L$1)/10,0)*10,[1]Hugst!$R$4:$W$4,0))))</f>
        <v>6902.7273232616553</v>
      </c>
      <c r="M82" s="168">
        <f ca="1">IF($C82-M$1&lt;År1,0,L81*(1-VLOOKUP($A82,[1]Hugst!$R$5:$W$9,MATCH(ROUNDUP((M$1)/10,0)*10,[1]Hugst!$R$4:$W$4,0))))</f>
        <v>6732.5946356412487</v>
      </c>
      <c r="N82" s="168">
        <f ca="1">IF($C82-N$1&lt;År1,0,M81*(1-VLOOKUP($A82,[1]Hugst!$R$5:$W$9,MATCH(ROUNDUP((N$1)/10,0)*10,[1]Hugst!$R$4:$W$4,0))))</f>
        <v>8653.2759787499272</v>
      </c>
      <c r="O82" s="168">
        <f ca="1">IF($C82-O$1&lt;År1,0,N81*(1-VLOOKUP($A82,[1]Hugst!$R$5:$W$9,MATCH(ROUNDUP((O$1)/10,0)*10,[1]Hugst!$R$4:$W$4,0))))</f>
        <v>8650.9716671667229</v>
      </c>
      <c r="P82" s="168">
        <f ca="1">IF($C82-P$1&lt;År1,0,O81*(1-VLOOKUP($A82,[1]Hugst!$R$5:$W$9,MATCH(ROUNDUP((P$1)/10,0)*10,[1]Hugst!$R$4:$W$4,0))))</f>
        <v>8646.1110205544519</v>
      </c>
      <c r="Q82" s="168">
        <f ca="1">IF($C82-Q$1&lt;År1,0,P81*(1-VLOOKUP($A82,[1]Hugst!$R$5:$W$9,MATCH(ROUNDUP((Q$1)/10,0)*10,[1]Hugst!$R$4:$W$4,0))))</f>
        <v>8639.1603224673927</v>
      </c>
      <c r="R82" s="168">
        <f ca="1">IF($C82-R$1&lt;År1,0,Q81*(1-VLOOKUP($A82,[1]Hugst!$R$5:$W$9,MATCH(ROUNDUP((R$1)/10,0)*10,[1]Hugst!$R$4:$W$4,0))))</f>
        <v>8627.9953497807546</v>
      </c>
      <c r="S82" s="168">
        <f ca="1">IF($C82-S$1&lt;År1,0,R81*(1-VLOOKUP($A82,[1]Hugst!$R$5:$W$9,MATCH(ROUNDUP((S$1)/10,0)*10,[1]Hugst!$R$4:$W$4,0))))</f>
        <v>8608.3740718628633</v>
      </c>
      <c r="T82" s="168">
        <f ca="1">IF($C82-T$1&lt;År1,0,S81*(1-VLOOKUP($A82,[1]Hugst!$R$5:$W$9,MATCH(ROUNDUP((T$1)/10,0)*10,[1]Hugst!$R$4:$W$4,0))))</f>
        <v>8571.8253038320017</v>
      </c>
      <c r="U82" s="168">
        <f ca="1">IF($C82-U$1&lt;År1,0,T81*(1-VLOOKUP($A82,[1]Hugst!$R$5:$W$9,MATCH(ROUNDUP((U$1)/10,0)*10,[1]Hugst!$R$4:$W$4,0))))</f>
        <v>8501.4324544656683</v>
      </c>
      <c r="V82" s="168">
        <f ca="1">IF($C82-V$1&lt;År1,0,U81*(1-VLOOKUP($A82,[1]Hugst!$R$5:$W$9,MATCH(ROUNDUP((V$1)/10,0)*10,[1]Hugst!$R$4:$W$4,0))))</f>
        <v>8363.4138851605876</v>
      </c>
      <c r="W82" s="168">
        <f ca="1">IF($C82-W$1&lt;År1,0,V81*(1-VLOOKUP($A82,[1]Hugst!$R$5:$W$9,MATCH(ROUNDUP((W$1)/10,0)*10,[1]Hugst!$R$4:$W$4,0))))</f>
        <v>8090.3093148914077</v>
      </c>
      <c r="X82" s="168">
        <f ca="1">IF($C82-X$1&lt;År1,0,W81*(1-VLOOKUP($A82,[1]Hugst!$R$5:$W$9,MATCH(ROUNDUP((X$1)/10,0)*10,[1]Hugst!$R$4:$W$4,0))))</f>
        <v>7547.4039258417397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1983.8825801871426</v>
      </c>
      <c r="E83" s="168">
        <f t="shared" ca="1" si="1"/>
        <v>128.51236878716736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7167.5531849628223</v>
      </c>
      <c r="G83" s="168">
        <f ca="1">IF($C83-G$1&lt;År1,0,F82*(1-VLOOKUP($A83,[1]Hugst!$R$5:$W$9,MATCH(ROUNDUP((G$1)/10,0)*10,[1]Hugst!$R$4:$W$4,0))))</f>
        <v>7159.8448413486503</v>
      </c>
      <c r="H83" s="168">
        <f ca="1">IF($C83-H$1&lt;År1,0,G82*(1-VLOOKUP($A83,[1]Hugst!$R$5:$W$9,MATCH(ROUNDUP((H$1)/10,0)*10,[1]Hugst!$R$4:$W$4,0))))</f>
        <v>7149.0256245860546</v>
      </c>
      <c r="I83" s="168">
        <f ca="1">IF($C83-I$1&lt;År1,0,H82*(1-VLOOKUP($A83,[1]Hugst!$R$5:$W$9,MATCH(ROUNDUP((I$1)/10,0)*10,[1]Hugst!$R$4:$W$4,0))))</f>
        <v>7133.0132644644891</v>
      </c>
      <c r="J83" s="168">
        <f ca="1">IF($C83-J$1&lt;År1,0,I82*(1-VLOOKUP($A83,[1]Hugst!$R$5:$W$9,MATCH(ROUNDUP((J$1)/10,0)*10,[1]Hugst!$R$4:$W$4,0))))</f>
        <v>7108.3383265885477</v>
      </c>
      <c r="K83" s="168">
        <f ca="1">IF($C83-K$1&lt;År1,0,J82*(1-VLOOKUP($A83,[1]Hugst!$R$5:$W$9,MATCH(ROUNDUP((K$1)/10,0)*10,[1]Hugst!$R$4:$W$4,0))))</f>
        <v>7069.2205292485814</v>
      </c>
      <c r="L83" s="168">
        <f ca="1">IF($C83-L$1&lt;År1,0,K82*(1-VLOOKUP($A83,[1]Hugst!$R$5:$W$9,MATCH(ROUNDUP((L$1)/10,0)*10,[1]Hugst!$R$4:$W$4,0))))</f>
        <v>7006.0303649666585</v>
      </c>
      <c r="M83" s="168">
        <f ca="1">IF($C83-M$1&lt;År1,0,L82*(1-VLOOKUP($A83,[1]Hugst!$R$5:$W$9,MATCH(ROUNDUP((M$1)/10,0)*10,[1]Hugst!$R$4:$W$4,0))))</f>
        <v>6902.7273232616553</v>
      </c>
      <c r="N83" s="168">
        <f ca="1">IF($C83-N$1&lt;År1,0,M82*(1-VLOOKUP($A83,[1]Hugst!$R$5:$W$9,MATCH(ROUNDUP((N$1)/10,0)*10,[1]Hugst!$R$4:$W$4,0))))</f>
        <v>6732.5946356412487</v>
      </c>
      <c r="O83" s="168">
        <f ca="1">IF($C83-O$1&lt;År1,0,N82*(1-VLOOKUP($A83,[1]Hugst!$R$5:$W$9,MATCH(ROUNDUP((O$1)/10,0)*10,[1]Hugst!$R$4:$W$4,0))))</f>
        <v>8653.2759787499272</v>
      </c>
      <c r="P83" s="168">
        <f ca="1">IF($C83-P$1&lt;År1,0,O82*(1-VLOOKUP($A83,[1]Hugst!$R$5:$W$9,MATCH(ROUNDUP((P$1)/10,0)*10,[1]Hugst!$R$4:$W$4,0))))</f>
        <v>8637.7752697083324</v>
      </c>
      <c r="Q83" s="168">
        <f ca="1">IF($C83-Q$1&lt;År1,0,P82*(1-VLOOKUP($A83,[1]Hugst!$R$5:$W$9,MATCH(ROUNDUP((Q$1)/10,0)*10,[1]Hugst!$R$4:$W$4,0))))</f>
        <v>8632.9220376417416</v>
      </c>
      <c r="R83" s="168">
        <f ca="1">IF($C83-R$1&lt;År1,0,Q82*(1-VLOOKUP($A83,[1]Hugst!$R$5:$W$9,MATCH(ROUNDUP((R$1)/10,0)*10,[1]Hugst!$R$4:$W$4,0))))</f>
        <v>8625.9819423144763</v>
      </c>
      <c r="S83" s="168">
        <f ca="1">IF($C83-S$1&lt;År1,0,R82*(1-VLOOKUP($A83,[1]Hugst!$R$5:$W$9,MATCH(ROUNDUP((S$1)/10,0)*10,[1]Hugst!$R$4:$W$4,0))))</f>
        <v>8614.8340009421063</v>
      </c>
      <c r="T83" s="168">
        <f ca="1">IF($C83-T$1&lt;År1,0,S82*(1-VLOOKUP($A83,[1]Hugst!$R$5:$W$9,MATCH(ROUNDUP((T$1)/10,0)*10,[1]Hugst!$R$4:$W$4,0))))</f>
        <v>8595.2426537871397</v>
      </c>
      <c r="U83" s="168">
        <f ca="1">IF($C83-U$1&lt;År1,0,T82*(1-VLOOKUP($A83,[1]Hugst!$R$5:$W$9,MATCH(ROUNDUP((U$1)/10,0)*10,[1]Hugst!$R$4:$W$4,0))))</f>
        <v>8558.7496381142919</v>
      </c>
      <c r="V83" s="168">
        <f ca="1">IF($C83-V$1&lt;År1,0,U82*(1-VLOOKUP($A83,[1]Hugst!$R$5:$W$9,MATCH(ROUNDUP((V$1)/10,0)*10,[1]Hugst!$R$4:$W$4,0))))</f>
        <v>8488.4641676707197</v>
      </c>
      <c r="W83" s="168">
        <f ca="1">IF($C83-W$1&lt;År1,0,V82*(1-VLOOKUP($A83,[1]Hugst!$R$5:$W$9,MATCH(ROUNDUP((W$1)/10,0)*10,[1]Hugst!$R$4:$W$4,0))))</f>
        <v>8350.6561351662749</v>
      </c>
      <c r="X83" s="168">
        <f ca="1">IF($C83-X$1&lt;År1,0,W82*(1-VLOOKUP($A83,[1]Hugst!$R$5:$W$9,MATCH(ROUNDUP((X$1)/10,0)*10,[1]Hugst!$R$4:$W$4,0))))</f>
        <v>8077.9681650890307</v>
      </c>
      <c r="Y83" s="168">
        <f ca="1">IF($C83-Y$1&lt;År1,0,X82*(1-VLOOKUP($A83,[1]Hugst!$R$5:$W$9,MATCH(ROUNDUP((Y$1)/10,0)*10,[1]Hugst!$R$4:$W$4,0))))</f>
        <v>7535.8909368023196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1976.7436230342196</v>
      </c>
      <c r="E84" s="168">
        <f t="shared" ca="1" si="1"/>
        <v>143.11283254317823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7175.0146915659097</v>
      </c>
      <c r="G84" s="168">
        <f ca="1">IF($C84-G$1&lt;År1,0,F83*(1-VLOOKUP($A84,[1]Hugst!$R$5:$W$9,MATCH(ROUNDUP((G$1)/10,0)*10,[1]Hugst!$R$4:$W$4,0))))</f>
        <v>7167.5531849628223</v>
      </c>
      <c r="H84" s="168">
        <f ca="1">IF($C84-H$1&lt;År1,0,G83*(1-VLOOKUP($A84,[1]Hugst!$R$5:$W$9,MATCH(ROUNDUP((H$1)/10,0)*10,[1]Hugst!$R$4:$W$4,0))))</f>
        <v>7159.8448413486503</v>
      </c>
      <c r="I84" s="168">
        <f ca="1">IF($C84-I$1&lt;År1,0,H83*(1-VLOOKUP($A84,[1]Hugst!$R$5:$W$9,MATCH(ROUNDUP((I$1)/10,0)*10,[1]Hugst!$R$4:$W$4,0))))</f>
        <v>7149.0256245860546</v>
      </c>
      <c r="J84" s="168">
        <f ca="1">IF($C84-J$1&lt;År1,0,I83*(1-VLOOKUP($A84,[1]Hugst!$R$5:$W$9,MATCH(ROUNDUP((J$1)/10,0)*10,[1]Hugst!$R$4:$W$4,0))))</f>
        <v>7133.0132644644891</v>
      </c>
      <c r="K84" s="168">
        <f ca="1">IF($C84-K$1&lt;År1,0,J83*(1-VLOOKUP($A84,[1]Hugst!$R$5:$W$9,MATCH(ROUNDUP((K$1)/10,0)*10,[1]Hugst!$R$4:$W$4,0))))</f>
        <v>7108.3383265885477</v>
      </c>
      <c r="L84" s="168">
        <f ca="1">IF($C84-L$1&lt;År1,0,K83*(1-VLOOKUP($A84,[1]Hugst!$R$5:$W$9,MATCH(ROUNDUP((L$1)/10,0)*10,[1]Hugst!$R$4:$W$4,0))))</f>
        <v>7069.2205292485814</v>
      </c>
      <c r="M84" s="168">
        <f ca="1">IF($C84-M$1&lt;År1,0,L83*(1-VLOOKUP($A84,[1]Hugst!$R$5:$W$9,MATCH(ROUNDUP((M$1)/10,0)*10,[1]Hugst!$R$4:$W$4,0))))</f>
        <v>7006.0303649666585</v>
      </c>
      <c r="N84" s="168">
        <f ca="1">IF($C84-N$1&lt;År1,0,M83*(1-VLOOKUP($A84,[1]Hugst!$R$5:$W$9,MATCH(ROUNDUP((N$1)/10,0)*10,[1]Hugst!$R$4:$W$4,0))))</f>
        <v>6902.7273232616553</v>
      </c>
      <c r="O84" s="168">
        <f ca="1">IF($C84-O$1&lt;År1,0,N83*(1-VLOOKUP($A84,[1]Hugst!$R$5:$W$9,MATCH(ROUNDUP((O$1)/10,0)*10,[1]Hugst!$R$4:$W$4,0))))</f>
        <v>6732.5946356412487</v>
      </c>
      <c r="P84" s="168">
        <f ca="1">IF($C84-P$1&lt;År1,0,O83*(1-VLOOKUP($A84,[1]Hugst!$R$5:$W$9,MATCH(ROUNDUP((P$1)/10,0)*10,[1]Hugst!$R$4:$W$4,0))))</f>
        <v>8640.0760662399698</v>
      </c>
      <c r="Q84" s="168">
        <f ca="1">IF($C84-Q$1&lt;År1,0,P83*(1-VLOOKUP($A84,[1]Hugst!$R$5:$W$9,MATCH(ROUNDUP((Q$1)/10,0)*10,[1]Hugst!$R$4:$W$4,0))))</f>
        <v>8624.5990023477607</v>
      </c>
      <c r="R84" s="168">
        <f ca="1">IF($C84-R$1&lt;År1,0,Q83*(1-VLOOKUP($A84,[1]Hugst!$R$5:$W$9,MATCH(ROUNDUP((R$1)/10,0)*10,[1]Hugst!$R$4:$W$4,0))))</f>
        <v>8619.7531735165248</v>
      </c>
      <c r="S84" s="168">
        <f ca="1">IF($C84-S$1&lt;År1,0,R83*(1-VLOOKUP($A84,[1]Hugst!$R$5:$W$9,MATCH(ROUNDUP((S$1)/10,0)*10,[1]Hugst!$R$4:$W$4,0))))</f>
        <v>8612.8236647753529</v>
      </c>
      <c r="T84" s="168">
        <f ca="1">IF($C84-T$1&lt;År1,0,S83*(1-VLOOKUP($A84,[1]Hugst!$R$5:$W$9,MATCH(ROUNDUP((T$1)/10,0)*10,[1]Hugst!$R$4:$W$4,0))))</f>
        <v>8601.6927287372782</v>
      </c>
      <c r="U84" s="168">
        <f ca="1">IF($C84-U$1&lt;År1,0,T83*(1-VLOOKUP($A84,[1]Hugst!$R$5:$W$9,MATCH(ROUNDUP((U$1)/10,0)*10,[1]Hugst!$R$4:$W$4,0))))</f>
        <v>8582.1312666881422</v>
      </c>
      <c r="V84" s="168">
        <f ca="1">IF($C84-V$1&lt;År1,0,U83*(1-VLOOKUP($A84,[1]Hugst!$R$5:$W$9,MATCH(ROUNDUP((V$1)/10,0)*10,[1]Hugst!$R$4:$W$4,0))))</f>
        <v>8545.6939183273371</v>
      </c>
      <c r="W84" s="168">
        <f ca="1">IF($C84-W$1&lt;År1,0,V83*(1-VLOOKUP($A84,[1]Hugst!$R$5:$W$9,MATCH(ROUNDUP((W$1)/10,0)*10,[1]Hugst!$R$4:$W$4,0))))</f>
        <v>8475.515663008171</v>
      </c>
      <c r="X84" s="168">
        <f ca="1">IF($C84-X$1&lt;År1,0,W83*(1-VLOOKUP($A84,[1]Hugst!$R$5:$W$9,MATCH(ROUNDUP((X$1)/10,0)*10,[1]Hugst!$R$4:$W$4,0))))</f>
        <v>8337.917846146529</v>
      </c>
      <c r="Y84" s="168">
        <f ca="1">IF($C84-Y$1&lt;År1,0,X83*(1-VLOOKUP($A84,[1]Hugst!$R$5:$W$9,MATCH(ROUNDUP((Y$1)/10,0)*10,[1]Hugst!$R$4:$W$4,0))))</f>
        <v>8065.6458407694026</v>
      </c>
      <c r="Z84" s="168">
        <f ca="1">IF($C84-Z$1&lt;År1,0,Y83*(1-VLOOKUP($A84,[1]Hugst!$R$5:$W$9,MATCH(ROUNDUP((Z$1)/10,0)*10,[1]Hugst!$R$4:$W$4,0))))</f>
        <v>7522.7989228866882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1968.5281783678599</v>
      </c>
      <c r="E85" s="168">
        <f t="shared" ca="1" si="1"/>
        <v>154.87063398584723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7178.5570483422198</v>
      </c>
      <c r="G85" s="168">
        <f ca="1">IF($C85-G$1&lt;År1,0,F84*(1-VLOOKUP($A85,[1]Hugst!$R$5:$W$9,MATCH(ROUNDUP((G$1)/10,0)*10,[1]Hugst!$R$4:$W$4,0))))</f>
        <v>7175.0146915659097</v>
      </c>
      <c r="H85" s="168">
        <f ca="1">IF($C85-H$1&lt;År1,0,G84*(1-VLOOKUP($A85,[1]Hugst!$R$5:$W$9,MATCH(ROUNDUP((H$1)/10,0)*10,[1]Hugst!$R$4:$W$4,0))))</f>
        <v>7167.5531849628223</v>
      </c>
      <c r="I85" s="168">
        <f ca="1">IF($C85-I$1&lt;År1,0,H84*(1-VLOOKUP($A85,[1]Hugst!$R$5:$W$9,MATCH(ROUNDUP((I$1)/10,0)*10,[1]Hugst!$R$4:$W$4,0))))</f>
        <v>7159.8448413486503</v>
      </c>
      <c r="J85" s="168">
        <f ca="1">IF($C85-J$1&lt;År1,0,I84*(1-VLOOKUP($A85,[1]Hugst!$R$5:$W$9,MATCH(ROUNDUP((J$1)/10,0)*10,[1]Hugst!$R$4:$W$4,0))))</f>
        <v>7149.0256245860546</v>
      </c>
      <c r="K85" s="168">
        <f ca="1">IF($C85-K$1&lt;År1,0,J84*(1-VLOOKUP($A85,[1]Hugst!$R$5:$W$9,MATCH(ROUNDUP((K$1)/10,0)*10,[1]Hugst!$R$4:$W$4,0))))</f>
        <v>7133.0132644644891</v>
      </c>
      <c r="L85" s="168">
        <f ca="1">IF($C85-L$1&lt;År1,0,K84*(1-VLOOKUP($A85,[1]Hugst!$R$5:$W$9,MATCH(ROUNDUP((L$1)/10,0)*10,[1]Hugst!$R$4:$W$4,0))))</f>
        <v>7108.3383265885477</v>
      </c>
      <c r="M85" s="168">
        <f ca="1">IF($C85-M$1&lt;År1,0,L84*(1-VLOOKUP($A85,[1]Hugst!$R$5:$W$9,MATCH(ROUNDUP((M$1)/10,0)*10,[1]Hugst!$R$4:$W$4,0))))</f>
        <v>7069.2205292485814</v>
      </c>
      <c r="N85" s="168">
        <f ca="1">IF($C85-N$1&lt;År1,0,M84*(1-VLOOKUP($A85,[1]Hugst!$R$5:$W$9,MATCH(ROUNDUP((N$1)/10,0)*10,[1]Hugst!$R$4:$W$4,0))))</f>
        <v>7006.0303649666585</v>
      </c>
      <c r="O85" s="168">
        <f ca="1">IF($C85-O$1&lt;År1,0,N84*(1-VLOOKUP($A85,[1]Hugst!$R$5:$W$9,MATCH(ROUNDUP((O$1)/10,0)*10,[1]Hugst!$R$4:$W$4,0))))</f>
        <v>6902.7273232616553</v>
      </c>
      <c r="P85" s="168">
        <f ca="1">IF($C85-P$1&lt;År1,0,O84*(1-VLOOKUP($A85,[1]Hugst!$R$5:$W$9,MATCH(ROUNDUP((P$1)/10,0)*10,[1]Hugst!$R$4:$W$4,0))))</f>
        <v>6722.3245760275586</v>
      </c>
      <c r="Q85" s="168">
        <f ca="1">IF($C85-Q$1&lt;År1,0,P84*(1-VLOOKUP($A85,[1]Hugst!$R$5:$W$9,MATCH(ROUNDUP((Q$1)/10,0)*10,[1]Hugst!$R$4:$W$4,0))))</f>
        <v>8626.8962891897736</v>
      </c>
      <c r="R85" s="168">
        <f ca="1">IF($C85-R$1&lt;År1,0,Q84*(1-VLOOKUP($A85,[1]Hugst!$R$5:$W$9,MATCH(ROUNDUP((R$1)/10,0)*10,[1]Hugst!$R$4:$W$4,0))))</f>
        <v>8611.4428343780783</v>
      </c>
      <c r="S85" s="168">
        <f ca="1">IF($C85-S$1&lt;År1,0,R84*(1-VLOOKUP($A85,[1]Hugst!$R$5:$W$9,MATCH(ROUNDUP((S$1)/10,0)*10,[1]Hugst!$R$4:$W$4,0))))</f>
        <v>8606.6043974891272</v>
      </c>
      <c r="T85" s="168">
        <f ca="1">IF($C85-T$1&lt;År1,0,S84*(1-VLOOKUP($A85,[1]Hugst!$R$5:$W$9,MATCH(ROUNDUP((T$1)/10,0)*10,[1]Hugst!$R$4:$W$4,0))))</f>
        <v>8599.685459185017</v>
      </c>
      <c r="U85" s="168">
        <f ca="1">IF($C85-U$1&lt;År1,0,T84*(1-VLOOKUP($A85,[1]Hugst!$R$5:$W$9,MATCH(ROUNDUP((U$1)/10,0)*10,[1]Hugst!$R$4:$W$4,0))))</f>
        <v>8588.571502540899</v>
      </c>
      <c r="V85" s="168">
        <f ca="1">IF($C85-V$1&lt;År1,0,U84*(1-VLOOKUP($A85,[1]Hugst!$R$5:$W$9,MATCH(ROUNDUP((V$1)/10,0)*10,[1]Hugst!$R$4:$W$4,0))))</f>
        <v>8569.039880010143</v>
      </c>
      <c r="W85" s="168">
        <f ca="1">IF($C85-W$1&lt;År1,0,V84*(1-VLOOKUP($A85,[1]Hugst!$R$5:$W$9,MATCH(ROUNDUP((W$1)/10,0)*10,[1]Hugst!$R$4:$W$4,0))))</f>
        <v>8532.6581140451417</v>
      </c>
      <c r="X85" s="168">
        <f ca="1">IF($C85-X$1&lt;År1,0,W84*(1-VLOOKUP($A85,[1]Hugst!$R$5:$W$9,MATCH(ROUNDUP((X$1)/10,0)*10,[1]Hugst!$R$4:$W$4,0))))</f>
        <v>8462.5869103018867</v>
      </c>
      <c r="Y85" s="168">
        <f ca="1">IF($C85-Y$1&lt;År1,0,X84*(1-VLOOKUP($A85,[1]Hugst!$R$5:$W$9,MATCH(ROUNDUP((Y$1)/10,0)*10,[1]Hugst!$R$4:$W$4,0))))</f>
        <v>8325.1989884151189</v>
      </c>
      <c r="Z85" s="168">
        <f ca="1">IF($C85-Z$1&lt;År1,0,Y84*(1-VLOOKUP($A85,[1]Hugst!$R$5:$W$9,MATCH(ROUNDUP((Z$1)/10,0)*10,[1]Hugst!$R$4:$W$4,0))))</f>
        <v>8051.6334899443364</v>
      </c>
      <c r="AA85" s="168">
        <f ca="1">IF($C85-AA$1&lt;År1,0,Z84*(1-VLOOKUP($A85,[1]Hugst!$R$5:$W$9,MATCH(ROUNDUP((AA$1)/10,0)*10,[1]Hugst!$R$4:$W$4,0))))</f>
        <v>7509.7296535715031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1959.6865015453311</v>
      </c>
      <c r="E86" s="168">
        <f t="shared" ca="1" si="1"/>
        <v>166.92205041190027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7181.766787945744</v>
      </c>
      <c r="G86" s="168">
        <f ca="1">IF($C86-G$1&lt;År1,0,F85*(1-VLOOKUP($A86,[1]Hugst!$R$5:$W$9,MATCH(ROUNDUP((G$1)/10,0)*10,[1]Hugst!$R$4:$W$4,0))))</f>
        <v>7178.5570483422198</v>
      </c>
      <c r="H86" s="168">
        <f ca="1">IF($C86-H$1&lt;År1,0,G85*(1-VLOOKUP($A86,[1]Hugst!$R$5:$W$9,MATCH(ROUNDUP((H$1)/10,0)*10,[1]Hugst!$R$4:$W$4,0))))</f>
        <v>7175.0146915659097</v>
      </c>
      <c r="I86" s="168">
        <f ca="1">IF($C86-I$1&lt;År1,0,H85*(1-VLOOKUP($A86,[1]Hugst!$R$5:$W$9,MATCH(ROUNDUP((I$1)/10,0)*10,[1]Hugst!$R$4:$W$4,0))))</f>
        <v>7167.5531849628223</v>
      </c>
      <c r="J86" s="168">
        <f ca="1">IF($C86-J$1&lt;År1,0,I85*(1-VLOOKUP($A86,[1]Hugst!$R$5:$W$9,MATCH(ROUNDUP((J$1)/10,0)*10,[1]Hugst!$R$4:$W$4,0))))</f>
        <v>7159.8448413486503</v>
      </c>
      <c r="K86" s="168">
        <f ca="1">IF($C86-K$1&lt;År1,0,J85*(1-VLOOKUP($A86,[1]Hugst!$R$5:$W$9,MATCH(ROUNDUP((K$1)/10,0)*10,[1]Hugst!$R$4:$W$4,0))))</f>
        <v>7149.0256245860546</v>
      </c>
      <c r="L86" s="168">
        <f ca="1">IF($C86-L$1&lt;År1,0,K85*(1-VLOOKUP($A86,[1]Hugst!$R$5:$W$9,MATCH(ROUNDUP((L$1)/10,0)*10,[1]Hugst!$R$4:$W$4,0))))</f>
        <v>7133.0132644644891</v>
      </c>
      <c r="M86" s="168">
        <f ca="1">IF($C86-M$1&lt;År1,0,L85*(1-VLOOKUP($A86,[1]Hugst!$R$5:$W$9,MATCH(ROUNDUP((M$1)/10,0)*10,[1]Hugst!$R$4:$W$4,0))))</f>
        <v>7108.3383265885477</v>
      </c>
      <c r="N86" s="168">
        <f ca="1">IF($C86-N$1&lt;År1,0,M85*(1-VLOOKUP($A86,[1]Hugst!$R$5:$W$9,MATCH(ROUNDUP((N$1)/10,0)*10,[1]Hugst!$R$4:$W$4,0))))</f>
        <v>7069.2205292485814</v>
      </c>
      <c r="O86" s="168">
        <f ca="1">IF($C86-O$1&lt;År1,0,N85*(1-VLOOKUP($A86,[1]Hugst!$R$5:$W$9,MATCH(ROUNDUP((O$1)/10,0)*10,[1]Hugst!$R$4:$W$4,0))))</f>
        <v>7006.0303649666585</v>
      </c>
      <c r="P86" s="168">
        <f ca="1">IF($C86-P$1&lt;År1,0,O85*(1-VLOOKUP($A86,[1]Hugst!$R$5:$W$9,MATCH(ROUNDUP((P$1)/10,0)*10,[1]Hugst!$R$4:$W$4,0))))</f>
        <v>6892.1977392092222</v>
      </c>
      <c r="Q86" s="168">
        <f ca="1">IF($C86-Q$1&lt;År1,0,P85*(1-VLOOKUP($A86,[1]Hugst!$R$5:$W$9,MATCH(ROUNDUP((Q$1)/10,0)*10,[1]Hugst!$R$4:$W$4,0))))</f>
        <v>6712.0701826064997</v>
      </c>
      <c r="R86" s="168">
        <f ca="1">IF($C86-R$1&lt;År1,0,Q85*(1-VLOOKUP($A86,[1]Hugst!$R$5:$W$9,MATCH(ROUNDUP((R$1)/10,0)*10,[1]Hugst!$R$4:$W$4,0))))</f>
        <v>8613.7366168842291</v>
      </c>
      <c r="S86" s="168">
        <f ca="1">IF($C86-S$1&lt;År1,0,R85*(1-VLOOKUP($A86,[1]Hugst!$R$5:$W$9,MATCH(ROUNDUP((S$1)/10,0)*10,[1]Hugst!$R$4:$W$4,0))))</f>
        <v>8598.3067351391965</v>
      </c>
      <c r="T86" s="168">
        <f ca="1">IF($C86-T$1&lt;År1,0,S85*(1-VLOOKUP($A86,[1]Hugst!$R$5:$W$9,MATCH(ROUNDUP((T$1)/10,0)*10,[1]Hugst!$R$4:$W$4,0))))</f>
        <v>8593.4756789166859</v>
      </c>
      <c r="U86" s="168">
        <f ca="1">IF($C86-U$1&lt;År1,0,T85*(1-VLOOKUP($A86,[1]Hugst!$R$5:$W$9,MATCH(ROUNDUP((U$1)/10,0)*10,[1]Hugst!$R$4:$W$4,0))))</f>
        <v>8586.5672949252421</v>
      </c>
      <c r="V86" s="168">
        <f ca="1">IF($C86-V$1&lt;År1,0,U85*(1-VLOOKUP($A86,[1]Hugst!$R$5:$W$9,MATCH(ROUNDUP((V$1)/10,0)*10,[1]Hugst!$R$4:$W$4,0))))</f>
        <v>8575.4702917743107</v>
      </c>
      <c r="W86" s="168">
        <f ca="1">IF($C86-W$1&lt;År1,0,V85*(1-VLOOKUP($A86,[1]Hugst!$R$5:$W$9,MATCH(ROUNDUP((W$1)/10,0)*10,[1]Hugst!$R$4:$W$4,0))))</f>
        <v>8555.9684632440258</v>
      </c>
      <c r="X86" s="168">
        <f ca="1">IF($C86-X$1&lt;År1,0,W85*(1-VLOOKUP($A86,[1]Hugst!$R$5:$W$9,MATCH(ROUNDUP((X$1)/10,0)*10,[1]Hugst!$R$4:$W$4,0))))</f>
        <v>8519.6421948881234</v>
      </c>
      <c r="Y86" s="168">
        <f ca="1">IF($C86-Y$1&lt;År1,0,X85*(1-VLOOKUP($A86,[1]Hugst!$R$5:$W$9,MATCH(ROUNDUP((Y$1)/10,0)*10,[1]Hugst!$R$4:$W$4,0))))</f>
        <v>8449.6778794217644</v>
      </c>
      <c r="Z86" s="168">
        <f ca="1">IF($C86-Z$1&lt;År1,0,Y85*(1-VLOOKUP($A86,[1]Hugst!$R$5:$W$9,MATCH(ROUNDUP((Z$1)/10,0)*10,[1]Hugst!$R$4:$W$4,0))))</f>
        <v>8310.7357189860923</v>
      </c>
      <c r="AA86" s="168">
        <f ca="1">IF($C86-AA$1&lt;År1,0,Z85*(1-VLOOKUP($A86,[1]Hugst!$R$5:$W$9,MATCH(ROUNDUP((AA$1)/10,0)*10,[1]Hugst!$R$4:$W$4,0))))</f>
        <v>8037.6454826101108</v>
      </c>
      <c r="AB86" s="168">
        <f ca="1">IF($C86-AB$1&lt;År1,0,AA85*(1-VLOOKUP($A86,[1]Hugst!$R$5:$W$9,MATCH(ROUNDUP((AB$1)/10,0)*10,[1]Hugst!$R$4:$W$4,0))))</f>
        <v>7496.6830893428405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1950.4886474791479</v>
      </c>
      <c r="E87" s="168">
        <f t="shared" ca="1" si="1"/>
        <v>179.13598259477294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7184.7828660624327</v>
      </c>
      <c r="G87" s="168">
        <f ca="1">IF($C87-G$1&lt;År1,0,F86*(1-VLOOKUP($A87,[1]Hugst!$R$5:$W$9,MATCH(ROUNDUP((G$1)/10,0)*10,[1]Hugst!$R$4:$W$4,0))))</f>
        <v>7181.766787945744</v>
      </c>
      <c r="H87" s="168">
        <f ca="1">IF($C87-H$1&lt;År1,0,G86*(1-VLOOKUP($A87,[1]Hugst!$R$5:$W$9,MATCH(ROUNDUP((H$1)/10,0)*10,[1]Hugst!$R$4:$W$4,0))))</f>
        <v>7178.5570483422198</v>
      </c>
      <c r="I87" s="168">
        <f ca="1">IF($C87-I$1&lt;År1,0,H86*(1-VLOOKUP($A87,[1]Hugst!$R$5:$W$9,MATCH(ROUNDUP((I$1)/10,0)*10,[1]Hugst!$R$4:$W$4,0))))</f>
        <v>7175.0146915659097</v>
      </c>
      <c r="J87" s="168">
        <f ca="1">IF($C87-J$1&lt;År1,0,I86*(1-VLOOKUP($A87,[1]Hugst!$R$5:$W$9,MATCH(ROUNDUP((J$1)/10,0)*10,[1]Hugst!$R$4:$W$4,0))))</f>
        <v>7167.5531849628223</v>
      </c>
      <c r="K87" s="168">
        <f ca="1">IF($C87-K$1&lt;År1,0,J86*(1-VLOOKUP($A87,[1]Hugst!$R$5:$W$9,MATCH(ROUNDUP((K$1)/10,0)*10,[1]Hugst!$R$4:$W$4,0))))</f>
        <v>7159.8448413486503</v>
      </c>
      <c r="L87" s="168">
        <f ca="1">IF($C87-L$1&lt;År1,0,K86*(1-VLOOKUP($A87,[1]Hugst!$R$5:$W$9,MATCH(ROUNDUP((L$1)/10,0)*10,[1]Hugst!$R$4:$W$4,0))))</f>
        <v>7149.0256245860546</v>
      </c>
      <c r="M87" s="168">
        <f ca="1">IF($C87-M$1&lt;År1,0,L86*(1-VLOOKUP($A87,[1]Hugst!$R$5:$W$9,MATCH(ROUNDUP((M$1)/10,0)*10,[1]Hugst!$R$4:$W$4,0))))</f>
        <v>7133.0132644644891</v>
      </c>
      <c r="N87" s="168">
        <f ca="1">IF($C87-N$1&lt;År1,0,M86*(1-VLOOKUP($A87,[1]Hugst!$R$5:$W$9,MATCH(ROUNDUP((N$1)/10,0)*10,[1]Hugst!$R$4:$W$4,0))))</f>
        <v>7108.3383265885477</v>
      </c>
      <c r="O87" s="168">
        <f ca="1">IF($C87-O$1&lt;År1,0,N86*(1-VLOOKUP($A87,[1]Hugst!$R$5:$W$9,MATCH(ROUNDUP((O$1)/10,0)*10,[1]Hugst!$R$4:$W$4,0))))</f>
        <v>7069.2205292485814</v>
      </c>
      <c r="P87" s="168">
        <f ca="1">IF($C87-P$1&lt;År1,0,O86*(1-VLOOKUP($A87,[1]Hugst!$R$5:$W$9,MATCH(ROUNDUP((P$1)/10,0)*10,[1]Hugst!$R$4:$W$4,0))))</f>
        <v>6995.3432000031498</v>
      </c>
      <c r="Q87" s="168">
        <f ca="1">IF($C87-Q$1&lt;År1,0,P86*(1-VLOOKUP($A87,[1]Hugst!$R$5:$W$9,MATCH(ROUNDUP((Q$1)/10,0)*10,[1]Hugst!$R$4:$W$4,0))))</f>
        <v>6881.6842172341567</v>
      </c>
      <c r="R87" s="168">
        <f ca="1">IF($C87-R$1&lt;År1,0,Q86*(1-VLOOKUP($A87,[1]Hugst!$R$5:$W$9,MATCH(ROUNDUP((R$1)/10,0)*10,[1]Hugst!$R$4:$W$4,0))))</f>
        <v>6701.8314314804893</v>
      </c>
      <c r="S87" s="168">
        <f ca="1">IF($C87-S$1&lt;År1,0,R86*(1-VLOOKUP($A87,[1]Hugst!$R$5:$W$9,MATCH(ROUNDUP((S$1)/10,0)*10,[1]Hugst!$R$4:$W$4,0))))</f>
        <v>8600.597018655084</v>
      </c>
      <c r="T87" s="168">
        <f ca="1">IF($C87-T$1&lt;År1,0,S86*(1-VLOOKUP($A87,[1]Hugst!$R$5:$W$9,MATCH(ROUNDUP((T$1)/10,0)*10,[1]Hugst!$R$4:$W$4,0))))</f>
        <v>8585.1906740177983</v>
      </c>
      <c r="U87" s="168">
        <f ca="1">IF($C87-U$1&lt;År1,0,T86*(1-VLOOKUP($A87,[1]Hugst!$R$5:$W$9,MATCH(ROUNDUP((U$1)/10,0)*10,[1]Hugst!$R$4:$W$4,0))))</f>
        <v>8580.3669872030841</v>
      </c>
      <c r="V87" s="168">
        <f ca="1">IF($C87-V$1&lt;År1,0,U86*(1-VLOOKUP($A87,[1]Hugst!$R$5:$W$9,MATCH(ROUNDUP((V$1)/10,0)*10,[1]Hugst!$R$4:$W$4,0))))</f>
        <v>8573.4691414245081</v>
      </c>
      <c r="W87" s="168">
        <f ca="1">IF($C87-W$1&lt;År1,0,V86*(1-VLOOKUP($A87,[1]Hugst!$R$5:$W$9,MATCH(ROUNDUP((W$1)/10,0)*10,[1]Hugst!$R$4:$W$4,0))))</f>
        <v>8562.3890659055014</v>
      </c>
      <c r="X87" s="168">
        <f ca="1">IF($C87-X$1&lt;År1,0,W86*(1-VLOOKUP($A87,[1]Hugst!$R$5:$W$9,MATCH(ROUNDUP((X$1)/10,0)*10,[1]Hugst!$R$4:$W$4,0))))</f>
        <v>8542.9169859272133</v>
      </c>
      <c r="Y87" s="168">
        <f ca="1">IF($C87-Y$1&lt;År1,0,X86*(1-VLOOKUP($A87,[1]Hugst!$R$5:$W$9,MATCH(ROUNDUP((Y$1)/10,0)*10,[1]Hugst!$R$4:$W$4,0))))</f>
        <v>8506.6461305230387</v>
      </c>
      <c r="Z87" s="168">
        <f ca="1">IF($C87-Z$1&lt;År1,0,Y86*(1-VLOOKUP($A87,[1]Hugst!$R$5:$W$9,MATCH(ROUNDUP((Z$1)/10,0)*10,[1]Hugst!$R$4:$W$4,0))))</f>
        <v>8434.99835429226</v>
      </c>
      <c r="AA87" s="168">
        <f ca="1">IF($C87-AA$1&lt;År1,0,Z86*(1-VLOOKUP($A87,[1]Hugst!$R$5:$W$9,MATCH(ROUNDUP((AA$1)/10,0)*10,[1]Hugst!$R$4:$W$4,0))))</f>
        <v>8296.297576423447</v>
      </c>
      <c r="AB87" s="168">
        <f ca="1">IF($C87-AB$1&lt;År1,0,AA86*(1-VLOOKUP($A87,[1]Hugst!$R$5:$W$9,MATCH(ROUNDUP((AB$1)/10,0)*10,[1]Hugst!$R$4:$W$4,0))))</f>
        <v>8023.6817764750676</v>
      </c>
      <c r="AC87" s="168">
        <f ca="1">IF($C87-AC$1&lt;År1,0,AB86*(1-VLOOKUP($A87,[1]Hugst!$R$5:$W$9,MATCH(ROUNDUP((AC$1)/10,0)*10,[1]Hugst!$R$4:$W$4,0))))</f>
        <v>7483.659190755423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1941.0965513066913</v>
      </c>
      <c r="E88" s="168">
        <f t="shared" ca="1" si="1"/>
        <v>191.43664988168166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7187.6914371768853</v>
      </c>
      <c r="G88" s="168">
        <f ca="1">IF($C88-G$1&lt;År1,0,F87*(1-VLOOKUP($A88,[1]Hugst!$R$5:$W$9,MATCH(ROUNDUP((G$1)/10,0)*10,[1]Hugst!$R$4:$W$4,0))))</f>
        <v>7184.7828660624327</v>
      </c>
      <c r="H88" s="168">
        <f ca="1">IF($C88-H$1&lt;År1,0,G87*(1-VLOOKUP($A88,[1]Hugst!$R$5:$W$9,MATCH(ROUNDUP((H$1)/10,0)*10,[1]Hugst!$R$4:$W$4,0))))</f>
        <v>7181.766787945744</v>
      </c>
      <c r="I88" s="168">
        <f ca="1">IF($C88-I$1&lt;År1,0,H87*(1-VLOOKUP($A88,[1]Hugst!$R$5:$W$9,MATCH(ROUNDUP((I$1)/10,0)*10,[1]Hugst!$R$4:$W$4,0))))</f>
        <v>7178.5570483422198</v>
      </c>
      <c r="J88" s="168">
        <f ca="1">IF($C88-J$1&lt;År1,0,I87*(1-VLOOKUP($A88,[1]Hugst!$R$5:$W$9,MATCH(ROUNDUP((J$1)/10,0)*10,[1]Hugst!$R$4:$W$4,0))))</f>
        <v>7175.0146915659097</v>
      </c>
      <c r="K88" s="168">
        <f ca="1">IF($C88-K$1&lt;År1,0,J87*(1-VLOOKUP($A88,[1]Hugst!$R$5:$W$9,MATCH(ROUNDUP((K$1)/10,0)*10,[1]Hugst!$R$4:$W$4,0))))</f>
        <v>7167.5531849628223</v>
      </c>
      <c r="L88" s="168">
        <f ca="1">IF($C88-L$1&lt;År1,0,K87*(1-VLOOKUP($A88,[1]Hugst!$R$5:$W$9,MATCH(ROUNDUP((L$1)/10,0)*10,[1]Hugst!$R$4:$W$4,0))))</f>
        <v>7159.8448413486503</v>
      </c>
      <c r="M88" s="168">
        <f ca="1">IF($C88-M$1&lt;År1,0,L87*(1-VLOOKUP($A88,[1]Hugst!$R$5:$W$9,MATCH(ROUNDUP((M$1)/10,0)*10,[1]Hugst!$R$4:$W$4,0))))</f>
        <v>7149.0256245860546</v>
      </c>
      <c r="N88" s="168">
        <f ca="1">IF($C88-N$1&lt;År1,0,M87*(1-VLOOKUP($A88,[1]Hugst!$R$5:$W$9,MATCH(ROUNDUP((N$1)/10,0)*10,[1]Hugst!$R$4:$W$4,0))))</f>
        <v>7133.0132644644891</v>
      </c>
      <c r="O88" s="168">
        <f ca="1">IF($C88-O$1&lt;År1,0,N87*(1-VLOOKUP($A88,[1]Hugst!$R$5:$W$9,MATCH(ROUNDUP((O$1)/10,0)*10,[1]Hugst!$R$4:$W$4,0))))</f>
        <v>7108.3383265885477</v>
      </c>
      <c r="P88" s="168">
        <f ca="1">IF($C88-P$1&lt;År1,0,O87*(1-VLOOKUP($A88,[1]Hugst!$R$5:$W$9,MATCH(ROUNDUP((P$1)/10,0)*10,[1]Hugst!$R$4:$W$4,0))))</f>
        <v>7058.4369725090492</v>
      </c>
      <c r="Q88" s="168">
        <f ca="1">IF($C88-Q$1&lt;År1,0,P87*(1-VLOOKUP($A88,[1]Hugst!$R$5:$W$9,MATCH(ROUNDUP((Q$1)/10,0)*10,[1]Hugst!$R$4:$W$4,0))))</f>
        <v>6984.6723374946705</v>
      </c>
      <c r="R88" s="168">
        <f ca="1">IF($C88-R$1&lt;År1,0,Q87*(1-VLOOKUP($A88,[1]Hugst!$R$5:$W$9,MATCH(ROUNDUP((R$1)/10,0)*10,[1]Hugst!$R$4:$W$4,0))))</f>
        <v>6871.1867328349854</v>
      </c>
      <c r="S88" s="168">
        <f ca="1">IF($C88-S$1&lt;År1,0,R87*(1-VLOOKUP($A88,[1]Hugst!$R$5:$W$9,MATCH(ROUNDUP((S$1)/10,0)*10,[1]Hugst!$R$4:$W$4,0))))</f>
        <v>6691.6082987884001</v>
      </c>
      <c r="T88" s="168">
        <f ca="1">IF($C88-T$1&lt;År1,0,S87*(1-VLOOKUP($A88,[1]Hugst!$R$5:$W$9,MATCH(ROUNDUP((T$1)/10,0)*10,[1]Hugst!$R$4:$W$4,0))))</f>
        <v>8587.4774638808649</v>
      </c>
      <c r="U88" s="168">
        <f ca="1">IF($C88-U$1&lt;År1,0,T87*(1-VLOOKUP($A88,[1]Hugst!$R$5:$W$9,MATCH(ROUNDUP((U$1)/10,0)*10,[1]Hugst!$R$4:$W$4,0))))</f>
        <v>8572.0946204472621</v>
      </c>
      <c r="V88" s="168">
        <f ca="1">IF($C88-V$1&lt;År1,0,U87*(1-VLOOKUP($A88,[1]Hugst!$R$5:$W$9,MATCH(ROUNDUP((V$1)/10,0)*10,[1]Hugst!$R$4:$W$4,0))))</f>
        <v>8567.2782917988752</v>
      </c>
      <c r="W88" s="168">
        <f ca="1">IF($C88-W$1&lt;År1,0,V87*(1-VLOOKUP($A88,[1]Hugst!$R$5:$W$9,MATCH(ROUNDUP((W$1)/10,0)*10,[1]Hugst!$R$4:$W$4,0))))</f>
        <v>8560.390968157928</v>
      </c>
      <c r="X88" s="168">
        <f ca="1">IF($C88-X$1&lt;År1,0,W87*(1-VLOOKUP($A88,[1]Hugst!$R$5:$W$9,MATCH(ROUNDUP((X$1)/10,0)*10,[1]Hugst!$R$4:$W$4,0))))</f>
        <v>8549.3277944490346</v>
      </c>
      <c r="Y88" s="168">
        <f ca="1">IF($C88-Y$1&lt;År1,0,X87*(1-VLOOKUP($A88,[1]Hugst!$R$5:$W$9,MATCH(ROUNDUP((Y$1)/10,0)*10,[1]Hugst!$R$4:$W$4,0))))</f>
        <v>8529.8854176435962</v>
      </c>
      <c r="Z88" s="168">
        <f ca="1">IF($C88-Z$1&lt;År1,0,Y87*(1-VLOOKUP($A88,[1]Hugst!$R$5:$W$9,MATCH(ROUNDUP((Z$1)/10,0)*10,[1]Hugst!$R$4:$W$4,0))))</f>
        <v>8491.8676351267914</v>
      </c>
      <c r="AA88" s="168">
        <f ca="1">IF($C88-AA$1&lt;År1,0,Z87*(1-VLOOKUP($A88,[1]Hugst!$R$5:$W$9,MATCH(ROUNDUP((AA$1)/10,0)*10,[1]Hugst!$R$4:$W$4,0))))</f>
        <v>8420.3443317275996</v>
      </c>
      <c r="AB88" s="168">
        <f ca="1">IF($C88-AB$1&lt;År1,0,AA87*(1-VLOOKUP($A88,[1]Hugst!$R$5:$W$9,MATCH(ROUNDUP((AB$1)/10,0)*10,[1]Hugst!$R$4:$W$4,0))))</f>
        <v>8281.8845170745753</v>
      </c>
      <c r="AC88" s="168">
        <f ca="1">IF($C88-AC$1&lt;År1,0,AB87*(1-VLOOKUP($A88,[1]Hugst!$R$5:$W$9,MATCH(ROUNDUP((AC$1)/10,0)*10,[1]Hugst!$R$4:$W$4,0))))</f>
        <v>8009.7423293210213</v>
      </c>
      <c r="AD88" s="168">
        <f ca="1">IF($C88-AD$1&lt;År1,0,AC87*(1-VLOOKUP($A88,[1]Hugst!$R$5:$W$9,MATCH(ROUNDUP((AD$1)/10,0)*10,[1]Hugst!$R$4:$W$4,0))))</f>
        <v>7470.6579184325001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1931.6072767891164</v>
      </c>
      <c r="E89" s="168">
        <f t="shared" ca="1" si="1"/>
        <v>203.78003784629982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7190.5455506239286</v>
      </c>
      <c r="G89" s="168">
        <f ca="1">IF($C89-G$1&lt;År1,0,F88*(1-VLOOKUP($A89,[1]Hugst!$R$5:$W$9,MATCH(ROUNDUP((G$1)/10,0)*10,[1]Hugst!$R$4:$W$4,0))))</f>
        <v>7187.6914371768853</v>
      </c>
      <c r="H89" s="168">
        <f ca="1">IF($C89-H$1&lt;År1,0,G88*(1-VLOOKUP($A89,[1]Hugst!$R$5:$W$9,MATCH(ROUNDUP((H$1)/10,0)*10,[1]Hugst!$R$4:$W$4,0))))</f>
        <v>7184.7828660624327</v>
      </c>
      <c r="I89" s="168">
        <f ca="1">IF($C89-I$1&lt;År1,0,H88*(1-VLOOKUP($A89,[1]Hugst!$R$5:$W$9,MATCH(ROUNDUP((I$1)/10,0)*10,[1]Hugst!$R$4:$W$4,0))))</f>
        <v>7181.766787945744</v>
      </c>
      <c r="J89" s="168">
        <f ca="1">IF($C89-J$1&lt;År1,0,I88*(1-VLOOKUP($A89,[1]Hugst!$R$5:$W$9,MATCH(ROUNDUP((J$1)/10,0)*10,[1]Hugst!$R$4:$W$4,0))))</f>
        <v>7178.5570483422198</v>
      </c>
      <c r="K89" s="168">
        <f ca="1">IF($C89-K$1&lt;År1,0,J88*(1-VLOOKUP($A89,[1]Hugst!$R$5:$W$9,MATCH(ROUNDUP((K$1)/10,0)*10,[1]Hugst!$R$4:$W$4,0))))</f>
        <v>7175.0146915659097</v>
      </c>
      <c r="L89" s="168">
        <f ca="1">IF($C89-L$1&lt;År1,0,K88*(1-VLOOKUP($A89,[1]Hugst!$R$5:$W$9,MATCH(ROUNDUP((L$1)/10,0)*10,[1]Hugst!$R$4:$W$4,0))))</f>
        <v>7167.5531849628223</v>
      </c>
      <c r="M89" s="168">
        <f ca="1">IF($C89-M$1&lt;År1,0,L88*(1-VLOOKUP($A89,[1]Hugst!$R$5:$W$9,MATCH(ROUNDUP((M$1)/10,0)*10,[1]Hugst!$R$4:$W$4,0))))</f>
        <v>7159.8448413486503</v>
      </c>
      <c r="N89" s="168">
        <f ca="1">IF($C89-N$1&lt;År1,0,M88*(1-VLOOKUP($A89,[1]Hugst!$R$5:$W$9,MATCH(ROUNDUP((N$1)/10,0)*10,[1]Hugst!$R$4:$W$4,0))))</f>
        <v>7149.0256245860546</v>
      </c>
      <c r="O89" s="168">
        <f ca="1">IF($C89-O$1&lt;År1,0,N88*(1-VLOOKUP($A89,[1]Hugst!$R$5:$W$9,MATCH(ROUNDUP((O$1)/10,0)*10,[1]Hugst!$R$4:$W$4,0))))</f>
        <v>7133.0132644644891</v>
      </c>
      <c r="P89" s="168">
        <f ca="1">IF($C89-P$1&lt;År1,0,O88*(1-VLOOKUP($A89,[1]Hugst!$R$5:$W$9,MATCH(ROUNDUP((P$1)/10,0)*10,[1]Hugst!$R$4:$W$4,0))))</f>
        <v>7097.4950986327349</v>
      </c>
      <c r="Q89" s="168">
        <f ca="1">IF($C89-Q$1&lt;År1,0,P88*(1-VLOOKUP($A89,[1]Hugst!$R$5:$W$9,MATCH(ROUNDUP((Q$1)/10,0)*10,[1]Hugst!$R$4:$W$4,0))))</f>
        <v>7047.6698652628484</v>
      </c>
      <c r="R89" s="168">
        <f ca="1">IF($C89-R$1&lt;År1,0,Q88*(1-VLOOKUP($A89,[1]Hugst!$R$5:$W$9,MATCH(ROUNDUP((R$1)/10,0)*10,[1]Hugst!$R$4:$W$4,0))))</f>
        <v>6974.0177525730678</v>
      </c>
      <c r="S89" s="168">
        <f ca="1">IF($C89-S$1&lt;År1,0,R88*(1-VLOOKUP($A89,[1]Hugst!$R$5:$W$9,MATCH(ROUNDUP((S$1)/10,0)*10,[1]Hugst!$R$4:$W$4,0))))</f>
        <v>6860.7052615476096</v>
      </c>
      <c r="T89" s="168">
        <f ca="1">IF($C89-T$1&lt;År1,0,S88*(1-VLOOKUP($A89,[1]Hugst!$R$5:$W$9,MATCH(ROUNDUP((T$1)/10,0)*10,[1]Hugst!$R$4:$W$4,0))))</f>
        <v>6681.4007607055028</v>
      </c>
      <c r="U89" s="168">
        <f ca="1">IF($C89-U$1&lt;År1,0,T88*(1-VLOOKUP($A89,[1]Hugst!$R$5:$W$9,MATCH(ROUNDUP((U$1)/10,0)*10,[1]Hugst!$R$4:$W$4,0))))</f>
        <v>8574.3779219868084</v>
      </c>
      <c r="V89" s="168">
        <f ca="1">IF($C89-V$1&lt;År1,0,U88*(1-VLOOKUP($A89,[1]Hugst!$R$5:$W$9,MATCH(ROUNDUP((V$1)/10,0)*10,[1]Hugst!$R$4:$W$4,0))))</f>
        <v>8559.0185439075958</v>
      </c>
      <c r="W89" s="168">
        <f ca="1">IF($C89-W$1&lt;År1,0,V88*(1-VLOOKUP($A89,[1]Hugst!$R$5:$W$9,MATCH(ROUNDUP((W$1)/10,0)*10,[1]Hugst!$R$4:$W$4,0))))</f>
        <v>8554.2095622012148</v>
      </c>
      <c r="X89" s="168">
        <f ca="1">IF($C89-X$1&lt;År1,0,W88*(1-VLOOKUP($A89,[1]Hugst!$R$5:$W$9,MATCH(ROUNDUP((X$1)/10,0)*10,[1]Hugst!$R$4:$W$4,0))))</f>
        <v>8547.3327446471776</v>
      </c>
      <c r="Y89" s="168">
        <f ca="1">IF($C89-Y$1&lt;År1,0,X88*(1-VLOOKUP($A89,[1]Hugst!$R$5:$W$9,MATCH(ROUNDUP((Y$1)/10,0)*10,[1]Hugst!$R$4:$W$4,0))))</f>
        <v>8536.2864469659762</v>
      </c>
      <c r="Z89" s="168">
        <f ca="1">IF($C89-Z$1&lt;År1,0,Y88*(1-VLOOKUP($A89,[1]Hugst!$R$5:$W$9,MATCH(ROUNDUP((Z$1)/10,0)*10,[1]Hugst!$R$4:$W$4,0))))</f>
        <v>8515.0665489095536</v>
      </c>
      <c r="AA89" s="168">
        <f ca="1">IF($C89-AA$1&lt;År1,0,Z88*(1-VLOOKUP($A89,[1]Hugst!$R$5:$W$9,MATCH(ROUNDUP((AA$1)/10,0)*10,[1]Hugst!$R$4:$W$4,0))))</f>
        <v>8477.1148142352577</v>
      </c>
      <c r="AB89" s="168">
        <f ca="1">IF($C89-AB$1&lt;År1,0,AA88*(1-VLOOKUP($A89,[1]Hugst!$R$5:$W$9,MATCH(ROUNDUP((AB$1)/10,0)*10,[1]Hugst!$R$4:$W$4,0))))</f>
        <v>8405.71576742248</v>
      </c>
      <c r="AC89" s="168">
        <f ca="1">IF($C89-AC$1&lt;År1,0,AB88*(1-VLOOKUP($A89,[1]Hugst!$R$5:$W$9,MATCH(ROUNDUP((AC$1)/10,0)*10,[1]Hugst!$R$4:$W$4,0))))</f>
        <v>8267.4964973627084</v>
      </c>
      <c r="AD89" s="168">
        <f ca="1">IF($C89-AD$1&lt;År1,0,AC88*(1-VLOOKUP($A89,[1]Hugst!$R$5:$W$9,MATCH(ROUNDUP((AD$1)/10,0)*10,[1]Hugst!$R$4:$W$4,0))))</f>
        <v>7995.8270990031324</v>
      </c>
      <c r="AE89" s="168">
        <f ca="1">IF($C89-AE$1&lt;År1,0,AD88*(1-VLOOKUP($A89,[1]Hugst!$R$5:$W$9,MATCH(ROUNDUP((AE$1)/10,0)*10,[1]Hugst!$R$4:$W$4,0))))</f>
        <v>7457.6792330657318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1922.0789653485699</v>
      </c>
      <c r="E90" s="168">
        <f t="shared" ca="1" si="1"/>
        <v>216.14047926350031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7193.3776806005826</v>
      </c>
      <c r="G90" s="168">
        <f ca="1">IF($C90-G$1&lt;År1,0,F89*(1-VLOOKUP($A90,[1]Hugst!$R$5:$W$9,MATCH(ROUNDUP((G$1)/10,0)*10,[1]Hugst!$R$4:$W$4,0))))</f>
        <v>7190.5455506239286</v>
      </c>
      <c r="H90" s="168">
        <f ca="1">IF($C90-H$1&lt;År1,0,G89*(1-VLOOKUP($A90,[1]Hugst!$R$5:$W$9,MATCH(ROUNDUP((H$1)/10,0)*10,[1]Hugst!$R$4:$W$4,0))))</f>
        <v>7187.6914371768853</v>
      </c>
      <c r="I90" s="168">
        <f ca="1">IF($C90-I$1&lt;År1,0,H89*(1-VLOOKUP($A90,[1]Hugst!$R$5:$W$9,MATCH(ROUNDUP((I$1)/10,0)*10,[1]Hugst!$R$4:$W$4,0))))</f>
        <v>7184.7828660624327</v>
      </c>
      <c r="J90" s="168">
        <f ca="1">IF($C90-J$1&lt;År1,0,I89*(1-VLOOKUP($A90,[1]Hugst!$R$5:$W$9,MATCH(ROUNDUP((J$1)/10,0)*10,[1]Hugst!$R$4:$W$4,0))))</f>
        <v>7181.766787945744</v>
      </c>
      <c r="K90" s="168">
        <f ca="1">IF($C90-K$1&lt;År1,0,J89*(1-VLOOKUP($A90,[1]Hugst!$R$5:$W$9,MATCH(ROUNDUP((K$1)/10,0)*10,[1]Hugst!$R$4:$W$4,0))))</f>
        <v>7178.5570483422198</v>
      </c>
      <c r="L90" s="168">
        <f ca="1">IF($C90-L$1&lt;År1,0,K89*(1-VLOOKUP($A90,[1]Hugst!$R$5:$W$9,MATCH(ROUNDUP((L$1)/10,0)*10,[1]Hugst!$R$4:$W$4,0))))</f>
        <v>7175.0146915659097</v>
      </c>
      <c r="M90" s="168">
        <f ca="1">IF($C90-M$1&lt;År1,0,L89*(1-VLOOKUP($A90,[1]Hugst!$R$5:$W$9,MATCH(ROUNDUP((M$1)/10,0)*10,[1]Hugst!$R$4:$W$4,0))))</f>
        <v>7167.5531849628223</v>
      </c>
      <c r="N90" s="168">
        <f ca="1">IF($C90-N$1&lt;År1,0,M89*(1-VLOOKUP($A90,[1]Hugst!$R$5:$W$9,MATCH(ROUNDUP((N$1)/10,0)*10,[1]Hugst!$R$4:$W$4,0))))</f>
        <v>7159.8448413486503</v>
      </c>
      <c r="O90" s="168">
        <f ca="1">IF($C90-O$1&lt;År1,0,N89*(1-VLOOKUP($A90,[1]Hugst!$R$5:$W$9,MATCH(ROUNDUP((O$1)/10,0)*10,[1]Hugst!$R$4:$W$4,0))))</f>
        <v>7149.0256245860546</v>
      </c>
      <c r="P90" s="168">
        <f ca="1">IF($C90-P$1&lt;År1,0,O89*(1-VLOOKUP($A90,[1]Hugst!$R$5:$W$9,MATCH(ROUNDUP((P$1)/10,0)*10,[1]Hugst!$R$4:$W$4,0))))</f>
        <v>7122.1323967729331</v>
      </c>
      <c r="Q90" s="168">
        <f ca="1">IF($C90-Q$1&lt;År1,0,P89*(1-VLOOKUP($A90,[1]Hugst!$R$5:$W$9,MATCH(ROUNDUP((Q$1)/10,0)*10,[1]Hugst!$R$4:$W$4,0))))</f>
        <v>7086.6684111941422</v>
      </c>
      <c r="R90" s="168">
        <f ca="1">IF($C90-R$1&lt;År1,0,Q89*(1-VLOOKUP($A90,[1]Hugst!$R$5:$W$9,MATCH(ROUNDUP((R$1)/10,0)*10,[1]Hugst!$R$4:$W$4,0))))</f>
        <v>7036.9191824175323</v>
      </c>
      <c r="S90" s="168">
        <f ca="1">IF($C90-S$1&lt;År1,0,R89*(1-VLOOKUP($A90,[1]Hugst!$R$5:$W$9,MATCH(ROUNDUP((S$1)/10,0)*10,[1]Hugst!$R$4:$W$4,0))))</f>
        <v>6963.379420408126</v>
      </c>
      <c r="T90" s="168">
        <f ca="1">IF($C90-T$1&lt;År1,0,S89*(1-VLOOKUP($A90,[1]Hugst!$R$5:$W$9,MATCH(ROUNDUP((T$1)/10,0)*10,[1]Hugst!$R$4:$W$4,0))))</f>
        <v>6850.2397789452489</v>
      </c>
      <c r="U90" s="168">
        <f ca="1">IF($C90-U$1&lt;År1,0,T89*(1-VLOOKUP($A90,[1]Hugst!$R$5:$W$9,MATCH(ROUNDUP((U$1)/10,0)*10,[1]Hugst!$R$4:$W$4,0))))</f>
        <v>6671.2087934434094</v>
      </c>
      <c r="V90" s="168">
        <f ca="1">IF($C90-V$1&lt;År1,0,U89*(1-VLOOKUP($A90,[1]Hugst!$R$5:$W$9,MATCH(ROUNDUP((V$1)/10,0)*10,[1]Hugst!$R$4:$W$4,0))))</f>
        <v>8561.2983624447952</v>
      </c>
      <c r="W90" s="168">
        <f ca="1">IF($C90-W$1&lt;År1,0,V89*(1-VLOOKUP($A90,[1]Hugst!$R$5:$W$9,MATCH(ROUNDUP((W$1)/10,0)*10,[1]Hugst!$R$4:$W$4,0))))</f>
        <v>8545.9624139253629</v>
      </c>
      <c r="X90" s="168">
        <f ca="1">IF($C90-X$1&lt;År1,0,W89*(1-VLOOKUP($A90,[1]Hugst!$R$5:$W$9,MATCH(ROUNDUP((X$1)/10,0)*10,[1]Hugst!$R$4:$W$4,0))))</f>
        <v>8541.1607679537883</v>
      </c>
      <c r="Y90" s="168">
        <f ca="1">IF($C90-Y$1&lt;År1,0,X89*(1-VLOOKUP($A90,[1]Hugst!$R$5:$W$9,MATCH(ROUNDUP((Y$1)/10,0)*10,[1]Hugst!$R$4:$W$4,0))))</f>
        <v>8534.2944404604277</v>
      </c>
      <c r="Z90" s="168">
        <f ca="1">IF($C90-Z$1&lt;År1,0,Y89*(1-VLOOKUP($A90,[1]Hugst!$R$5:$W$9,MATCH(ROUNDUP((Z$1)/10,0)*10,[1]Hugst!$R$4:$W$4,0))))</f>
        <v>8521.4564577996371</v>
      </c>
      <c r="AA90" s="168">
        <f ca="1">IF($C90-AA$1&lt;År1,0,Z89*(1-VLOOKUP($A90,[1]Hugst!$R$5:$W$9,MATCH(ROUNDUP((AA$1)/10,0)*10,[1]Hugst!$R$4:$W$4,0))))</f>
        <v>8500.2734248203451</v>
      </c>
      <c r="AB90" s="168">
        <f ca="1">IF($C90-AB$1&lt;År1,0,AA89*(1-VLOOKUP($A90,[1]Hugst!$R$5:$W$9,MATCH(ROUNDUP((AB$1)/10,0)*10,[1]Hugst!$R$4:$W$4,0))))</f>
        <v>8462.3876232444254</v>
      </c>
      <c r="AC90" s="168">
        <f ca="1">IF($C90-AC$1&lt;År1,0,AB89*(1-VLOOKUP($A90,[1]Hugst!$R$5:$W$9,MATCH(ROUNDUP((AC$1)/10,0)*10,[1]Hugst!$R$4:$W$4,0))))</f>
        <v>8391.1126171485685</v>
      </c>
      <c r="AD90" s="168">
        <f ca="1">IF($C90-AD$1&lt;År1,0,AC89*(1-VLOOKUP($A90,[1]Hugst!$R$5:$W$9,MATCH(ROUNDUP((AD$1)/10,0)*10,[1]Hugst!$R$4:$W$4,0))))</f>
        <v>8253.1334737867819</v>
      </c>
      <c r="AE90" s="168">
        <f ca="1">IF($C90-AE$1&lt;År1,0,AD89*(1-VLOOKUP($A90,[1]Hugst!$R$5:$W$9,MATCH(ROUNDUP((AE$1)/10,0)*10,[1]Hugst!$R$4:$W$4,0))))</f>
        <v>7981.9360434497794</v>
      </c>
      <c r="AF90" s="168">
        <f ca="1">IF($C90-AF$1&lt;År1,0,AE89*(1-VLOOKUP($A90,[1]Hugst!$R$5:$W$9,MATCH(ROUNDUP((AF$1)/10,0)*10,[1]Hugst!$R$4:$W$4,0))))</f>
        <v>7444.7230954150664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1912.5464054878278</v>
      </c>
      <c r="E91" s="168">
        <f t="shared" ca="1" si="1"/>
        <v>228.50295888548135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7196.2076003618213</v>
      </c>
      <c r="G91" s="168">
        <f ca="1">IF($C91-G$1&lt;År1,0,F90*(1-VLOOKUP($A91,[1]Hugst!$R$5:$W$9,MATCH(ROUNDUP((G$1)/10,0)*10,[1]Hugst!$R$4:$W$4,0))))</f>
        <v>7193.3776806005826</v>
      </c>
      <c r="H91" s="168">
        <f ca="1">IF($C91-H$1&lt;År1,0,G90*(1-VLOOKUP($A91,[1]Hugst!$R$5:$W$9,MATCH(ROUNDUP((H$1)/10,0)*10,[1]Hugst!$R$4:$W$4,0))))</f>
        <v>7190.5455506239286</v>
      </c>
      <c r="I91" s="168">
        <f ca="1">IF($C91-I$1&lt;År1,0,H90*(1-VLOOKUP($A91,[1]Hugst!$R$5:$W$9,MATCH(ROUNDUP((I$1)/10,0)*10,[1]Hugst!$R$4:$W$4,0))))</f>
        <v>7187.6914371768853</v>
      </c>
      <c r="J91" s="168">
        <f ca="1">IF($C91-J$1&lt;År1,0,I90*(1-VLOOKUP($A91,[1]Hugst!$R$5:$W$9,MATCH(ROUNDUP((J$1)/10,0)*10,[1]Hugst!$R$4:$W$4,0))))</f>
        <v>7184.7828660624327</v>
      </c>
      <c r="K91" s="168">
        <f ca="1">IF($C91-K$1&lt;År1,0,J90*(1-VLOOKUP($A91,[1]Hugst!$R$5:$W$9,MATCH(ROUNDUP((K$1)/10,0)*10,[1]Hugst!$R$4:$W$4,0))))</f>
        <v>7181.766787945744</v>
      </c>
      <c r="L91" s="168">
        <f ca="1">IF($C91-L$1&lt;År1,0,K90*(1-VLOOKUP($A91,[1]Hugst!$R$5:$W$9,MATCH(ROUNDUP((L$1)/10,0)*10,[1]Hugst!$R$4:$W$4,0))))</f>
        <v>7178.5570483422198</v>
      </c>
      <c r="M91" s="168">
        <f ca="1">IF($C91-M$1&lt;År1,0,L90*(1-VLOOKUP($A91,[1]Hugst!$R$5:$W$9,MATCH(ROUNDUP((M$1)/10,0)*10,[1]Hugst!$R$4:$W$4,0))))</f>
        <v>7175.0146915659097</v>
      </c>
      <c r="N91" s="168">
        <f ca="1">IF($C91-N$1&lt;År1,0,M90*(1-VLOOKUP($A91,[1]Hugst!$R$5:$W$9,MATCH(ROUNDUP((N$1)/10,0)*10,[1]Hugst!$R$4:$W$4,0))))</f>
        <v>7167.5531849628223</v>
      </c>
      <c r="O91" s="168">
        <f ca="1">IF($C91-O$1&lt;År1,0,N90*(1-VLOOKUP($A91,[1]Hugst!$R$5:$W$9,MATCH(ROUNDUP((O$1)/10,0)*10,[1]Hugst!$R$4:$W$4,0))))</f>
        <v>7159.8448413486503</v>
      </c>
      <c r="P91" s="168">
        <f ca="1">IF($C91-P$1&lt;År1,0,O90*(1-VLOOKUP($A91,[1]Hugst!$R$5:$W$9,MATCH(ROUNDUP((P$1)/10,0)*10,[1]Hugst!$R$4:$W$4,0))))</f>
        <v>7138.1203312604148</v>
      </c>
      <c r="Q91" s="168">
        <f ca="1">IF($C91-Q$1&lt;År1,0,P90*(1-VLOOKUP($A91,[1]Hugst!$R$5:$W$9,MATCH(ROUNDUP((Q$1)/10,0)*10,[1]Hugst!$R$4:$W$4,0))))</f>
        <v>7111.2681270151434</v>
      </c>
      <c r="R91" s="168">
        <f ca="1">IF($C91-R$1&lt;År1,0,Q90*(1-VLOOKUP($A91,[1]Hugst!$R$5:$W$9,MATCH(ROUNDUP((R$1)/10,0)*10,[1]Hugst!$R$4:$W$4,0))))</f>
        <v>7075.8582390414731</v>
      </c>
      <c r="S91" s="168">
        <f ca="1">IF($C91-S$1&lt;År1,0,R90*(1-VLOOKUP($A91,[1]Hugst!$R$5:$W$9,MATCH(ROUNDUP((S$1)/10,0)*10,[1]Hugst!$R$4:$W$4,0))))</f>
        <v>7026.1848989189293</v>
      </c>
      <c r="T91" s="168">
        <f ca="1">IF($C91-T$1&lt;År1,0,S90*(1-VLOOKUP($A91,[1]Hugst!$R$5:$W$9,MATCH(ROUNDUP((T$1)/10,0)*10,[1]Hugst!$R$4:$W$4,0))))</f>
        <v>6952.7573162075032</v>
      </c>
      <c r="U91" s="168">
        <f ca="1">IF($C91-U$1&lt;År1,0,T90*(1-VLOOKUP($A91,[1]Hugst!$R$5:$W$9,MATCH(ROUNDUP((U$1)/10,0)*10,[1]Hugst!$R$4:$W$4,0))))</f>
        <v>6839.7902606383832</v>
      </c>
      <c r="V91" s="168">
        <f ca="1">IF($C91-V$1&lt;År1,0,U90*(1-VLOOKUP($A91,[1]Hugst!$R$5:$W$9,MATCH(ROUNDUP((V$1)/10,0)*10,[1]Hugst!$R$4:$W$4,0))))</f>
        <v>6661.032373250021</v>
      </c>
      <c r="W91" s="168">
        <f ca="1">IF($C91-W$1&lt;År1,0,V90*(1-VLOOKUP($A91,[1]Hugst!$R$5:$W$9,MATCH(ROUNDUP((W$1)/10,0)*10,[1]Hugst!$R$4:$W$4,0))))</f>
        <v>8548.2387547732687</v>
      </c>
      <c r="X91" s="168">
        <f ca="1">IF($C91-X$1&lt;År1,0,W90*(1-VLOOKUP($A91,[1]Hugst!$R$5:$W$9,MATCH(ROUNDUP((X$1)/10,0)*10,[1]Hugst!$R$4:$W$4,0))))</f>
        <v>8532.9262000736126</v>
      </c>
      <c r="Y91" s="168">
        <f ca="1">IF($C91-Y$1&lt;År1,0,X90*(1-VLOOKUP($A91,[1]Hugst!$R$5:$W$9,MATCH(ROUNDUP((Y$1)/10,0)*10,[1]Hugst!$R$4:$W$4,0))))</f>
        <v>8528.13187864674</v>
      </c>
      <c r="Z91" s="168">
        <f ca="1">IF($C91-Z$1&lt;År1,0,Y90*(1-VLOOKUP($A91,[1]Hugst!$R$5:$W$9,MATCH(ROUNDUP((Z$1)/10,0)*10,[1]Hugst!$R$4:$W$4,0))))</f>
        <v>8519.4679119833563</v>
      </c>
      <c r="AA91" s="168">
        <f ca="1">IF($C91-AA$1&lt;År1,0,Z90*(1-VLOOKUP($A91,[1]Hugst!$R$5:$W$9,MATCH(ROUNDUP((AA$1)/10,0)*10,[1]Hugst!$R$4:$W$4,0))))</f>
        <v>8506.6522325975275</v>
      </c>
      <c r="AB91" s="168">
        <f ca="1">IF($C91-AB$1&lt;År1,0,AA90*(1-VLOOKUP($A91,[1]Hugst!$R$5:$W$9,MATCH(ROUNDUP((AB$1)/10,0)*10,[1]Hugst!$R$4:$W$4,0))))</f>
        <v>8485.5060006501062</v>
      </c>
      <c r="AC91" s="168">
        <f ca="1">IF($C91-AC$1&lt;År1,0,AB90*(1-VLOOKUP($A91,[1]Hugst!$R$5:$W$9,MATCH(ROUNDUP((AC$1)/10,0)*10,[1]Hugst!$R$4:$W$4,0))))</f>
        <v>8447.6860176277714</v>
      </c>
      <c r="AD91" s="168">
        <f ca="1">IF($C91-AD$1&lt;År1,0,AC90*(1-VLOOKUP($A91,[1]Hugst!$R$5:$W$9,MATCH(ROUNDUP((AD$1)/10,0)*10,[1]Hugst!$R$4:$W$4,0))))</f>
        <v>8376.5348367543702</v>
      </c>
      <c r="AE91" s="168">
        <f ca="1">IF($C91-AE$1&lt;År1,0,AD90*(1-VLOOKUP($A91,[1]Hugst!$R$5:$W$9,MATCH(ROUNDUP((AE$1)/10,0)*10,[1]Hugst!$R$4:$W$4,0))))</f>
        <v>8238.7954029213051</v>
      </c>
      <c r="AF91" s="168">
        <f ca="1">IF($C91-AF$1&lt;År1,0,AE90*(1-VLOOKUP($A91,[1]Hugst!$R$5:$W$9,MATCH(ROUNDUP((AF$1)/10,0)*10,[1]Hugst!$R$4:$W$4,0))))</f>
        <v>7968.0691206624297</v>
      </c>
      <c r="AG91" s="168">
        <f ca="1">IF($C91-AG$1&lt;År1,0,AF90*(1-VLOOKUP($A91,[1]Hugst!$R$5:$W$9,MATCH(ROUNDUP((AG$1)/10,0)*10,[1]Hugst!$R$4:$W$4,0))))</f>
        <v>7431.7894663086245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1903.0303744400037</v>
      </c>
      <c r="E92" s="168">
        <f t="shared" ca="1" si="1"/>
        <v>240.85867440357106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7199.0472848320869</v>
      </c>
      <c r="G92" s="168">
        <f ca="1">IF($C92-G$1&lt;År1,0,F91*(1-VLOOKUP($A92,[1]Hugst!$R$5:$W$9,MATCH(ROUNDUP((G$1)/10,0)*10,[1]Hugst!$R$4:$W$4,0))))</f>
        <v>7196.2076003618213</v>
      </c>
      <c r="H92" s="168">
        <f ca="1">IF($C92-H$1&lt;År1,0,G91*(1-VLOOKUP($A92,[1]Hugst!$R$5:$W$9,MATCH(ROUNDUP((H$1)/10,0)*10,[1]Hugst!$R$4:$W$4,0))))</f>
        <v>7193.3776806005826</v>
      </c>
      <c r="I92" s="168">
        <f ca="1">IF($C92-I$1&lt;År1,0,H91*(1-VLOOKUP($A92,[1]Hugst!$R$5:$W$9,MATCH(ROUNDUP((I$1)/10,0)*10,[1]Hugst!$R$4:$W$4,0))))</f>
        <v>7190.5455506239286</v>
      </c>
      <c r="J92" s="168">
        <f ca="1">IF($C92-J$1&lt;År1,0,I91*(1-VLOOKUP($A92,[1]Hugst!$R$5:$W$9,MATCH(ROUNDUP((J$1)/10,0)*10,[1]Hugst!$R$4:$W$4,0))))</f>
        <v>7187.6914371768853</v>
      </c>
      <c r="K92" s="168">
        <f ca="1">IF($C92-K$1&lt;År1,0,J91*(1-VLOOKUP($A92,[1]Hugst!$R$5:$W$9,MATCH(ROUNDUP((K$1)/10,0)*10,[1]Hugst!$R$4:$W$4,0))))</f>
        <v>7184.7828660624327</v>
      </c>
      <c r="L92" s="168">
        <f ca="1">IF($C92-L$1&lt;År1,0,K91*(1-VLOOKUP($A92,[1]Hugst!$R$5:$W$9,MATCH(ROUNDUP((L$1)/10,0)*10,[1]Hugst!$R$4:$W$4,0))))</f>
        <v>7181.766787945744</v>
      </c>
      <c r="M92" s="168">
        <f ca="1">IF($C92-M$1&lt;År1,0,L91*(1-VLOOKUP($A92,[1]Hugst!$R$5:$W$9,MATCH(ROUNDUP((M$1)/10,0)*10,[1]Hugst!$R$4:$W$4,0))))</f>
        <v>7178.5570483422198</v>
      </c>
      <c r="N92" s="168">
        <f ca="1">IF($C92-N$1&lt;År1,0,M91*(1-VLOOKUP($A92,[1]Hugst!$R$5:$W$9,MATCH(ROUNDUP((N$1)/10,0)*10,[1]Hugst!$R$4:$W$4,0))))</f>
        <v>7175.0146915659097</v>
      </c>
      <c r="O92" s="168">
        <f ca="1">IF($C92-O$1&lt;År1,0,N91*(1-VLOOKUP($A92,[1]Hugst!$R$5:$W$9,MATCH(ROUNDUP((O$1)/10,0)*10,[1]Hugst!$R$4:$W$4,0))))</f>
        <v>7167.5531849628223</v>
      </c>
      <c r="P92" s="168">
        <f ca="1">IF($C92-P$1&lt;År1,0,O91*(1-VLOOKUP($A92,[1]Hugst!$R$5:$W$9,MATCH(ROUNDUP((P$1)/10,0)*10,[1]Hugst!$R$4:$W$4,0))))</f>
        <v>7148.9230441330337</v>
      </c>
      <c r="Q92" s="168">
        <f ca="1">IF($C92-Q$1&lt;År1,0,P91*(1-VLOOKUP($A92,[1]Hugst!$R$5:$W$9,MATCH(ROUNDUP((Q$1)/10,0)*10,[1]Hugst!$R$4:$W$4,0))))</f>
        <v>7127.2316731279834</v>
      </c>
      <c r="R92" s="168">
        <f ca="1">IF($C92-R$1&lt;År1,0,Q91*(1-VLOOKUP($A92,[1]Hugst!$R$5:$W$9,MATCH(ROUNDUP((R$1)/10,0)*10,[1]Hugst!$R$4:$W$4,0))))</f>
        <v>7100.4204298722389</v>
      </c>
      <c r="S92" s="168">
        <f ca="1">IF($C92-S$1&lt;År1,0,R91*(1-VLOOKUP($A92,[1]Hugst!$R$5:$W$9,MATCH(ROUNDUP((S$1)/10,0)*10,[1]Hugst!$R$4:$W$4,0))))</f>
        <v>7065.064556981918</v>
      </c>
      <c r="T92" s="168">
        <f ca="1">IF($C92-T$1&lt;År1,0,S91*(1-VLOOKUP($A92,[1]Hugst!$R$5:$W$9,MATCH(ROUNDUP((T$1)/10,0)*10,[1]Hugst!$R$4:$W$4,0))))</f>
        <v>7015.4669897510867</v>
      </c>
      <c r="U92" s="168">
        <f ca="1">IF($C92-U$1&lt;År1,0,T91*(1-VLOOKUP($A92,[1]Hugst!$R$5:$W$9,MATCH(ROUNDUP((U$1)/10,0)*10,[1]Hugst!$R$4:$W$4,0))))</f>
        <v>6942.1514152166783</v>
      </c>
      <c r="V92" s="168">
        <f ca="1">IF($C92-V$1&lt;År1,0,U91*(1-VLOOKUP($A92,[1]Hugst!$R$5:$W$9,MATCH(ROUNDUP((V$1)/10,0)*10,[1]Hugst!$R$4:$W$4,0))))</f>
        <v>6829.3566822746971</v>
      </c>
      <c r="W92" s="168">
        <f ca="1">IF($C92-W$1&lt;År1,0,V91*(1-VLOOKUP($A92,[1]Hugst!$R$5:$W$9,MATCH(ROUNDUP((W$1)/10,0)*10,[1]Hugst!$R$4:$W$4,0))))</f>
        <v>6650.8714764094702</v>
      </c>
      <c r="X92" s="168">
        <f ca="1">IF($C92-X$1&lt;År1,0,W91*(1-VLOOKUP($A92,[1]Hugst!$R$5:$W$9,MATCH(ROUNDUP((X$1)/10,0)*10,[1]Hugst!$R$4:$W$4,0))))</f>
        <v>8535.1990685371729</v>
      </c>
      <c r="Y92" s="168">
        <f ca="1">IF($C92-Y$1&lt;År1,0,X91*(1-VLOOKUP($A92,[1]Hugst!$R$5:$W$9,MATCH(ROUNDUP((Y$1)/10,0)*10,[1]Hugst!$R$4:$W$4,0))))</f>
        <v>8519.9098719718058</v>
      </c>
      <c r="Z92" s="168">
        <f ca="1">IF($C92-Z$1&lt;År1,0,Y91*(1-VLOOKUP($A92,[1]Hugst!$R$5:$W$9,MATCH(ROUNDUP((Z$1)/10,0)*10,[1]Hugst!$R$4:$W$4,0))))</f>
        <v>8513.3160563151923</v>
      </c>
      <c r="AA92" s="168">
        <f ca="1">IF($C92-AA$1&lt;År1,0,Z91*(1-VLOOKUP($A92,[1]Hugst!$R$5:$W$9,MATCH(ROUNDUP((AA$1)/10,0)*10,[1]Hugst!$R$4:$W$4,0))))</f>
        <v>8504.6671414582997</v>
      </c>
      <c r="AB92" s="168">
        <f ca="1">IF($C92-AB$1&lt;År1,0,AA91*(1-VLOOKUP($A92,[1]Hugst!$R$5:$W$9,MATCH(ROUNDUP((AB$1)/10,0)*10,[1]Hugst!$R$4:$W$4,0))))</f>
        <v>8491.8737266002172</v>
      </c>
      <c r="AC92" s="168">
        <f ca="1">IF($C92-AC$1&lt;År1,0,AB91*(1-VLOOKUP($A92,[1]Hugst!$R$5:$W$9,MATCH(ROUNDUP((AC$1)/10,0)*10,[1]Hugst!$R$4:$W$4,0))))</f>
        <v>8470.7642317506707</v>
      </c>
      <c r="AD92" s="168">
        <f ca="1">IF($C92-AD$1&lt;År1,0,AC91*(1-VLOOKUP($A92,[1]Hugst!$R$5:$W$9,MATCH(ROUNDUP((AD$1)/10,0)*10,[1]Hugst!$R$4:$W$4,0))))</f>
        <v>8433.0099529361305</v>
      </c>
      <c r="AE92" s="168">
        <f ca="1">IF($C92-AE$1&lt;År1,0,AD91*(1-VLOOKUP($A92,[1]Hugst!$R$5:$W$9,MATCH(ROUNDUP((AE$1)/10,0)*10,[1]Hugst!$R$4:$W$4,0))))</f>
        <v>8361.9823821650934</v>
      </c>
      <c r="AF92" s="168">
        <f ca="1">IF($C92-AF$1&lt;År1,0,AE91*(1-VLOOKUP($A92,[1]Hugst!$R$5:$W$9,MATCH(ROUNDUP((AF$1)/10,0)*10,[1]Hugst!$R$4:$W$4,0))))</f>
        <v>8224.48224141623</v>
      </c>
      <c r="AG92" s="168">
        <f ca="1">IF($C92-AG$1&lt;År1,0,AF91*(1-VLOOKUP($A92,[1]Hugst!$R$5:$W$9,MATCH(ROUNDUP((AG$1)/10,0)*10,[1]Hugst!$R$4:$W$4,0))))</f>
        <v>7954.2262887155157</v>
      </c>
      <c r="AH92" s="168">
        <f ca="1">IF($C92-AH$1&lt;År1,0,AG91*(1-VLOOKUP($A92,[1]Hugst!$R$5:$W$9,MATCH(ROUNDUP((AH$1)/10,0)*10,[1]Hugst!$R$4:$W$4,0))))</f>
        <v>7418.8783066425794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1893.5432431555994</v>
      </c>
      <c r="E93" s="168">
        <f t="shared" ca="1" si="1"/>
        <v>253.2024620747834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7201.9039412188949</v>
      </c>
      <c r="G93" s="168">
        <f ca="1">IF($C93-G$1&lt;År1,0,F92*(1-VLOOKUP($A93,[1]Hugst!$R$5:$W$9,MATCH(ROUNDUP((G$1)/10,0)*10,[1]Hugst!$R$4:$W$4,0))))</f>
        <v>7199.0472848320869</v>
      </c>
      <c r="H93" s="168">
        <f ca="1">IF($C93-H$1&lt;År1,0,G92*(1-VLOOKUP($A93,[1]Hugst!$R$5:$W$9,MATCH(ROUNDUP((H$1)/10,0)*10,[1]Hugst!$R$4:$W$4,0))))</f>
        <v>7196.2076003618213</v>
      </c>
      <c r="I93" s="168">
        <f ca="1">IF($C93-I$1&lt;År1,0,H92*(1-VLOOKUP($A93,[1]Hugst!$R$5:$W$9,MATCH(ROUNDUP((I$1)/10,0)*10,[1]Hugst!$R$4:$W$4,0))))</f>
        <v>7193.3776806005826</v>
      </c>
      <c r="J93" s="168">
        <f ca="1">IF($C93-J$1&lt;År1,0,I92*(1-VLOOKUP($A93,[1]Hugst!$R$5:$W$9,MATCH(ROUNDUP((J$1)/10,0)*10,[1]Hugst!$R$4:$W$4,0))))</f>
        <v>7190.5455506239286</v>
      </c>
      <c r="K93" s="168">
        <f ca="1">IF($C93-K$1&lt;År1,0,J92*(1-VLOOKUP($A93,[1]Hugst!$R$5:$W$9,MATCH(ROUNDUP((K$1)/10,0)*10,[1]Hugst!$R$4:$W$4,0))))</f>
        <v>7187.6914371768853</v>
      </c>
      <c r="L93" s="168">
        <f ca="1">IF($C93-L$1&lt;År1,0,K92*(1-VLOOKUP($A93,[1]Hugst!$R$5:$W$9,MATCH(ROUNDUP((L$1)/10,0)*10,[1]Hugst!$R$4:$W$4,0))))</f>
        <v>7184.7828660624327</v>
      </c>
      <c r="M93" s="168">
        <f ca="1">IF($C93-M$1&lt;År1,0,L92*(1-VLOOKUP($A93,[1]Hugst!$R$5:$W$9,MATCH(ROUNDUP((M$1)/10,0)*10,[1]Hugst!$R$4:$W$4,0))))</f>
        <v>7181.766787945744</v>
      </c>
      <c r="N93" s="168">
        <f ca="1">IF($C93-N$1&lt;År1,0,M92*(1-VLOOKUP($A93,[1]Hugst!$R$5:$W$9,MATCH(ROUNDUP((N$1)/10,0)*10,[1]Hugst!$R$4:$W$4,0))))</f>
        <v>7178.5570483422198</v>
      </c>
      <c r="O93" s="168">
        <f ca="1">IF($C93-O$1&lt;År1,0,N92*(1-VLOOKUP($A93,[1]Hugst!$R$5:$W$9,MATCH(ROUNDUP((O$1)/10,0)*10,[1]Hugst!$R$4:$W$4,0))))</f>
        <v>7175.0146915659097</v>
      </c>
      <c r="P93" s="168">
        <f ca="1">IF($C93-P$1&lt;År1,0,O92*(1-VLOOKUP($A93,[1]Hugst!$R$5:$W$9,MATCH(ROUNDUP((P$1)/10,0)*10,[1]Hugst!$R$4:$W$4,0))))</f>
        <v>7156.6196292569466</v>
      </c>
      <c r="Q93" s="168">
        <f ca="1">IF($C93-Q$1&lt;År1,0,P92*(1-VLOOKUP($A93,[1]Hugst!$R$5:$W$9,MATCH(ROUNDUP((Q$1)/10,0)*10,[1]Hugst!$R$4:$W$4,0))))</f>
        <v>7138.017907286051</v>
      </c>
      <c r="R93" s="168">
        <f ca="1">IF($C93-R$1&lt;År1,0,Q92*(1-VLOOKUP($A93,[1]Hugst!$R$5:$W$9,MATCH(ROUNDUP((R$1)/10,0)*10,[1]Hugst!$R$4:$W$4,0))))</f>
        <v>7116.3596248130425</v>
      </c>
      <c r="S93" s="168">
        <f ca="1">IF($C93-S$1&lt;År1,0,R92*(1-VLOOKUP($A93,[1]Hugst!$R$5:$W$9,MATCH(ROUNDUP((S$1)/10,0)*10,[1]Hugst!$R$4:$W$4,0))))</f>
        <v>7089.5892800639585</v>
      </c>
      <c r="T93" s="168">
        <f ca="1">IF($C93-T$1&lt;År1,0,S92*(1-VLOOKUP($A93,[1]Hugst!$R$5:$W$9,MATCH(ROUNDUP((T$1)/10,0)*10,[1]Hugst!$R$4:$W$4,0))))</f>
        <v>7054.2873398610982</v>
      </c>
      <c r="U93" s="168">
        <f ca="1">IF($C93-U$1&lt;År1,0,T92*(1-VLOOKUP($A93,[1]Hugst!$R$5:$W$9,MATCH(ROUNDUP((U$1)/10,0)*10,[1]Hugst!$R$4:$W$4,0))))</f>
        <v>7004.7654299362121</v>
      </c>
      <c r="V93" s="168">
        <f ca="1">IF($C93-V$1&lt;År1,0,U92*(1-VLOOKUP($A93,[1]Hugst!$R$5:$W$9,MATCH(ROUNDUP((V$1)/10,0)*10,[1]Hugst!$R$4:$W$4,0))))</f>
        <v>6931.5616927188903</v>
      </c>
      <c r="W93" s="168">
        <f ca="1">IF($C93-W$1&lt;År1,0,V92*(1-VLOOKUP($A93,[1]Hugst!$R$5:$W$9,MATCH(ROUNDUP((W$1)/10,0)*10,[1]Hugst!$R$4:$W$4,0))))</f>
        <v>6818.9390195390233</v>
      </c>
      <c r="X93" s="168">
        <f ca="1">IF($C93-X$1&lt;År1,0,W92*(1-VLOOKUP($A93,[1]Hugst!$R$5:$W$9,MATCH(ROUNDUP((X$1)/10,0)*10,[1]Hugst!$R$4:$W$4,0))))</f>
        <v>6640.7260792420657</v>
      </c>
      <c r="Y93" s="168">
        <f ca="1">IF($C93-Y$1&lt;År1,0,X92*(1-VLOOKUP($A93,[1]Hugst!$R$5:$W$9,MATCH(ROUNDUP((Y$1)/10,0)*10,[1]Hugst!$R$4:$W$4,0))))</f>
        <v>8522.1792733478778</v>
      </c>
      <c r="Z93" s="168">
        <f ca="1">IF($C93-Z$1&lt;År1,0,Y92*(1-VLOOKUP($A93,[1]Hugst!$R$5:$W$9,MATCH(ROUNDUP((Z$1)/10,0)*10,[1]Hugst!$R$4:$W$4,0))))</f>
        <v>8505.1083336349056</v>
      </c>
      <c r="AA93" s="168">
        <f ca="1">IF($C93-AA$1&lt;År1,0,Z92*(1-VLOOKUP($A93,[1]Hugst!$R$5:$W$9,MATCH(ROUNDUP((AA$1)/10,0)*10,[1]Hugst!$R$4:$W$4,0))))</f>
        <v>8498.5259733359999</v>
      </c>
      <c r="AB93" s="168">
        <f ca="1">IF($C93-AB$1&lt;År1,0,AA92*(1-VLOOKUP($A93,[1]Hugst!$R$5:$W$9,MATCH(ROUNDUP((AB$1)/10,0)*10,[1]Hugst!$R$4:$W$4,0))))</f>
        <v>8489.8920841362742</v>
      </c>
      <c r="AC93" s="168">
        <f ca="1">IF($C93-AC$1&lt;År1,0,AB92*(1-VLOOKUP($A93,[1]Hugst!$R$5:$W$9,MATCH(ROUNDUP((AC$1)/10,0)*10,[1]Hugst!$R$4:$W$4,0))))</f>
        <v>8477.1208951260378</v>
      </c>
      <c r="AD93" s="168">
        <f ca="1">IF($C93-AD$1&lt;År1,0,AC92*(1-VLOOKUP($A93,[1]Hugst!$R$5:$W$9,MATCH(ROUNDUP((AD$1)/10,0)*10,[1]Hugst!$R$4:$W$4,0))))</f>
        <v>8456.0480735514429</v>
      </c>
      <c r="AE93" s="168">
        <f ca="1">IF($C93-AE$1&lt;År1,0,AD92*(1-VLOOKUP($A93,[1]Hugst!$R$5:$W$9,MATCH(ROUNDUP((AE$1)/10,0)*10,[1]Hugst!$R$4:$W$4,0))))</f>
        <v>8418.3593847975553</v>
      </c>
      <c r="AF93" s="168">
        <f ca="1">IF($C93-AF$1&lt;År1,0,AE92*(1-VLOOKUP($A93,[1]Hugst!$R$5:$W$9,MATCH(ROUNDUP((AF$1)/10,0)*10,[1]Hugst!$R$4:$W$4,0))))</f>
        <v>8347.4552093825187</v>
      </c>
      <c r="AG93" s="168">
        <f ca="1">IF($C93-AG$1&lt;År1,0,AF92*(1-VLOOKUP($A93,[1]Hugst!$R$5:$W$9,MATCH(ROUNDUP((AG$1)/10,0)*10,[1]Hugst!$R$4:$W$4,0))))</f>
        <v>8210.1939459968198</v>
      </c>
      <c r="AH93" s="168">
        <f ca="1">IF($C93-AH$1&lt;År1,0,AG92*(1-VLOOKUP($A93,[1]Hugst!$R$5:$W$9,MATCH(ROUNDUP((AH$1)/10,0)*10,[1]Hugst!$R$4:$W$4,0))))</f>
        <v>7940.4075057563059</v>
      </c>
      <c r="AI93" s="168">
        <f ca="1">IF($C93-AI$1&lt;År1,0,AH92*(1-VLOOKUP($A93,[1]Hugst!$R$5:$W$9,MATCH(ROUNDUP((AI$1)/10,0)*10,[1]Hugst!$R$4:$W$4,0))))</f>
        <v>7405.9895773810395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1884.0923392924831</v>
      </c>
      <c r="E94" s="168">
        <f t="shared" ca="1" si="1"/>
        <v>259.25993237120565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7198.5105076522013</v>
      </c>
      <c r="G94" s="168">
        <f ca="1">IF($C94-G$1&lt;År1,0,F93*(1-VLOOKUP($A94,[1]Hugst!$R$5:$W$9,MATCH(ROUNDUP((G$1)/10,0)*10,[1]Hugst!$R$4:$W$4,0))))</f>
        <v>7201.9039412188949</v>
      </c>
      <c r="H94" s="168">
        <f ca="1">IF($C94-H$1&lt;År1,0,G93*(1-VLOOKUP($A94,[1]Hugst!$R$5:$W$9,MATCH(ROUNDUP((H$1)/10,0)*10,[1]Hugst!$R$4:$W$4,0))))</f>
        <v>7199.0472848320869</v>
      </c>
      <c r="I94" s="168">
        <f ca="1">IF($C94-I$1&lt;År1,0,H93*(1-VLOOKUP($A94,[1]Hugst!$R$5:$W$9,MATCH(ROUNDUP((I$1)/10,0)*10,[1]Hugst!$R$4:$W$4,0))))</f>
        <v>7196.2076003618213</v>
      </c>
      <c r="J94" s="168">
        <f ca="1">IF($C94-J$1&lt;År1,0,I93*(1-VLOOKUP($A94,[1]Hugst!$R$5:$W$9,MATCH(ROUNDUP((J$1)/10,0)*10,[1]Hugst!$R$4:$W$4,0))))</f>
        <v>7193.3776806005826</v>
      </c>
      <c r="K94" s="168">
        <f ca="1">IF($C94-K$1&lt;År1,0,J93*(1-VLOOKUP($A94,[1]Hugst!$R$5:$W$9,MATCH(ROUNDUP((K$1)/10,0)*10,[1]Hugst!$R$4:$W$4,0))))</f>
        <v>7190.5455506239286</v>
      </c>
      <c r="L94" s="168">
        <f ca="1">IF($C94-L$1&lt;År1,0,K93*(1-VLOOKUP($A94,[1]Hugst!$R$5:$W$9,MATCH(ROUNDUP((L$1)/10,0)*10,[1]Hugst!$R$4:$W$4,0))))</f>
        <v>7187.6914371768853</v>
      </c>
      <c r="M94" s="168">
        <f ca="1">IF($C94-M$1&lt;År1,0,L93*(1-VLOOKUP($A94,[1]Hugst!$R$5:$W$9,MATCH(ROUNDUP((M$1)/10,0)*10,[1]Hugst!$R$4:$W$4,0))))</f>
        <v>7184.7828660624327</v>
      </c>
      <c r="N94" s="168">
        <f ca="1">IF($C94-N$1&lt;År1,0,M93*(1-VLOOKUP($A94,[1]Hugst!$R$5:$W$9,MATCH(ROUNDUP((N$1)/10,0)*10,[1]Hugst!$R$4:$W$4,0))))</f>
        <v>7181.766787945744</v>
      </c>
      <c r="O94" s="168">
        <f ca="1">IF($C94-O$1&lt;År1,0,N93*(1-VLOOKUP($A94,[1]Hugst!$R$5:$W$9,MATCH(ROUNDUP((O$1)/10,0)*10,[1]Hugst!$R$4:$W$4,0))))</f>
        <v>7178.5570483422198</v>
      </c>
      <c r="P94" s="168">
        <f ca="1">IF($C94-P$1&lt;År1,0,O93*(1-VLOOKUP($A94,[1]Hugst!$R$5:$W$9,MATCH(ROUNDUP((P$1)/10,0)*10,[1]Hugst!$R$4:$W$4,0))))</f>
        <v>7164.0697539008088</v>
      </c>
      <c r="Q94" s="168">
        <f ca="1">IF($C94-Q$1&lt;År1,0,P93*(1-VLOOKUP($A94,[1]Hugst!$R$5:$W$9,MATCH(ROUNDUP((Q$1)/10,0)*10,[1]Hugst!$R$4:$W$4,0))))</f>
        <v>7145.7027518563846</v>
      </c>
      <c r="R94" s="168">
        <f ca="1">IF($C94-R$1&lt;År1,0,Q93*(1-VLOOKUP($A94,[1]Hugst!$R$5:$W$9,MATCH(ROUNDUP((R$1)/10,0)*10,[1]Hugst!$R$4:$W$4,0))))</f>
        <v>7127.1294053935808</v>
      </c>
      <c r="S94" s="168">
        <f ca="1">IF($C94-S$1&lt;År1,0,R93*(1-VLOOKUP($A94,[1]Hugst!$R$5:$W$9,MATCH(ROUNDUP((S$1)/10,0)*10,[1]Hugst!$R$4:$W$4,0))))</f>
        <v>7105.5041609785821</v>
      </c>
      <c r="T94" s="168">
        <f ca="1">IF($C94-T$1&lt;År1,0,S93*(1-VLOOKUP($A94,[1]Hugst!$R$5:$W$9,MATCH(ROUNDUP((T$1)/10,0)*10,[1]Hugst!$R$4:$W$4,0))))</f>
        <v>7078.7746523486067</v>
      </c>
      <c r="U94" s="168">
        <f ca="1">IF($C94-U$1&lt;År1,0,T93*(1-VLOOKUP($A94,[1]Hugst!$R$5:$W$9,MATCH(ROUNDUP((U$1)/10,0)*10,[1]Hugst!$R$4:$W$4,0))))</f>
        <v>7043.5265625630045</v>
      </c>
      <c r="V94" s="168">
        <f ca="1">IF($C94-V$1&lt;År1,0,U93*(1-VLOOKUP($A94,[1]Hugst!$R$5:$W$9,MATCH(ROUNDUP((V$1)/10,0)*10,[1]Hugst!$R$4:$W$4,0))))</f>
        <v>6994.0801945346138</v>
      </c>
      <c r="W94" s="168">
        <f ca="1">IF($C94-W$1&lt;År1,0,V93*(1-VLOOKUP($A94,[1]Hugst!$R$5:$W$9,MATCH(ROUNDUP((W$1)/10,0)*10,[1]Hugst!$R$4:$W$4,0))))</f>
        <v>6920.9881240350815</v>
      </c>
      <c r="X94" s="168">
        <f ca="1">IF($C94-X$1&lt;År1,0,W93*(1-VLOOKUP($A94,[1]Hugst!$R$5:$W$9,MATCH(ROUNDUP((X$1)/10,0)*10,[1]Hugst!$R$4:$W$4,0))))</f>
        <v>6808.5372481532859</v>
      </c>
      <c r="Y94" s="168">
        <f ca="1">IF($C94-Y$1&lt;År1,0,X93*(1-VLOOKUP($A94,[1]Hugst!$R$5:$W$9,MATCH(ROUNDUP((Y$1)/10,0)*10,[1]Hugst!$R$4:$W$4,0))))</f>
        <v>6630.5961581042384</v>
      </c>
      <c r="Z94" s="168">
        <f ca="1">IF($C94-Z$1&lt;År1,0,Y93*(1-VLOOKUP($A94,[1]Hugst!$R$5:$W$9,MATCH(ROUNDUP((Z$1)/10,0)*10,[1]Hugst!$R$4:$W$4,0))))</f>
        <v>8507.3737924068919</v>
      </c>
      <c r="AA94" s="168">
        <f ca="1">IF($C94-AA$1&lt;År1,0,Z93*(1-VLOOKUP($A94,[1]Hugst!$R$5:$W$9,MATCH(ROUNDUP((AA$1)/10,0)*10,[1]Hugst!$R$4:$W$4,0))))</f>
        <v>8490.3325098349469</v>
      </c>
      <c r="AB94" s="168">
        <f ca="1">IF($C94-AB$1&lt;År1,0,AA93*(1-VLOOKUP($A94,[1]Hugst!$R$5:$W$9,MATCH(ROUNDUP((AB$1)/10,0)*10,[1]Hugst!$R$4:$W$4,0))))</f>
        <v>8483.7615849924914</v>
      </c>
      <c r="AC94" s="168">
        <f ca="1">IF($C94-AC$1&lt;År1,0,AB93*(1-VLOOKUP($A94,[1]Hugst!$R$5:$W$9,MATCH(ROUNDUP((AC$1)/10,0)*10,[1]Hugst!$R$4:$W$4,0))))</f>
        <v>8475.1426953460377</v>
      </c>
      <c r="AD94" s="168">
        <f ca="1">IF($C94-AD$1&lt;År1,0,AC93*(1-VLOOKUP($A94,[1]Hugst!$R$5:$W$9,MATCH(ROUNDUP((AD$1)/10,0)*10,[1]Hugst!$R$4:$W$4,0))))</f>
        <v>8462.3936935709462</v>
      </c>
      <c r="AE94" s="168">
        <f ca="1">IF($C94-AE$1&lt;År1,0,AD93*(1-VLOOKUP($A94,[1]Hugst!$R$5:$W$9,MATCH(ROUNDUP((AE$1)/10,0)*10,[1]Hugst!$R$4:$W$4,0))))</f>
        <v>8441.3574815592565</v>
      </c>
      <c r="AF94" s="168">
        <f ca="1">IF($C94-AF$1&lt;År1,0,AE93*(1-VLOOKUP($A94,[1]Hugst!$R$5:$W$9,MATCH(ROUNDUP((AF$1)/10,0)*10,[1]Hugst!$R$4:$W$4,0))))</f>
        <v>8403.7342689171855</v>
      </c>
      <c r="AG94" s="168">
        <f ca="1">IF($C94-AG$1&lt;År1,0,AF93*(1-VLOOKUP($A94,[1]Hugst!$R$5:$W$9,MATCH(ROUNDUP((AG$1)/10,0)*10,[1]Hugst!$R$4:$W$4,0))))</f>
        <v>8332.953274484862</v>
      </c>
      <c r="AH94" s="168">
        <f ca="1">IF($C94-AH$1&lt;År1,0,AG93*(1-VLOOKUP($A94,[1]Hugst!$R$5:$W$9,MATCH(ROUNDUP((AH$1)/10,0)*10,[1]Hugst!$R$4:$W$4,0))))</f>
        <v>8195.9304734635207</v>
      </c>
      <c r="AI94" s="168">
        <f ca="1">IF($C94-AI$1&lt;År1,0,AH93*(1-VLOOKUP($A94,[1]Hugst!$R$5:$W$9,MATCH(ROUNDUP((AI$1)/10,0)*10,[1]Hugst!$R$4:$W$4,0))))</f>
        <v>7926.6127300047801</v>
      </c>
      <c r="AJ94" s="168">
        <f ca="1">IF($C94-AJ$1&lt;År1,0,AI93*(1-VLOOKUP($A94,[1]Hugst!$R$5:$W$9,MATCH(ROUNDUP((AJ$1)/10,0)*10,[1]Hugst!$R$4:$W$4,0))))</f>
        <v>7399.399501909641</v>
      </c>
      <c r="AK94" s="168"/>
      <c r="AL94" s="168">
        <f ca="1">SUM(F94:AJ94)</f>
        <v>233050.29172317559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1025.6617065084229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1183.1088315084216</v>
      </c>
      <c r="G96" s="168">
        <f ca="1">IF($C96-G$1&lt;År1,0,F95*(1-VLOOKUP($A96,[1]Hugst!$R$5:$W$9,MATCH(ROUNDUP((G$1)/10,0)*10,[1]Hugst!$R$4:$W$4,0))))</f>
        <v>1025.6617065084229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1260.2499708834275</v>
      </c>
      <c r="G97" s="168">
        <f ca="1">IF($C97-G$1&lt;År1,0,F96*(1-VLOOKUP($A97,[1]Hugst!$R$5:$W$9,MATCH(ROUNDUP((G$1)/10,0)*10,[1]Hugst!$R$4:$W$4,0))))</f>
        <v>1183.1088315084216</v>
      </c>
      <c r="H97" s="168">
        <f ca="1">IF($C97-H$1&lt;År1,0,G96*(1-VLOOKUP($A97,[1]Hugst!$R$5:$W$9,MATCH(ROUNDUP((H$1)/10,0)*10,[1]Hugst!$R$4:$W$4,0))))</f>
        <v>1025.6617065084229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1297.2460295615529</v>
      </c>
      <c r="G98" s="168">
        <f ca="1">IF($C98-G$1&lt;År1,0,F97*(1-VLOOKUP($A98,[1]Hugst!$R$5:$W$9,MATCH(ROUNDUP((G$1)/10,0)*10,[1]Hugst!$R$4:$W$4,0))))</f>
        <v>1260.2499708834275</v>
      </c>
      <c r="H98" s="168">
        <f ca="1">IF($C98-H$1&lt;År1,0,G97*(1-VLOOKUP($A98,[1]Hugst!$R$5:$W$9,MATCH(ROUNDUP((H$1)/10,0)*10,[1]Hugst!$R$4:$W$4,0))))</f>
        <v>1183.1088315084216</v>
      </c>
      <c r="I98" s="168">
        <f ca="1">IF($C98-I$1&lt;År1,0,H97*(1-VLOOKUP($A98,[1]Hugst!$R$5:$W$9,MATCH(ROUNDUP((I$1)/10,0)*10,[1]Hugst!$R$4:$W$4,0))))</f>
        <v>1025.6617065084229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1314.177420446279</v>
      </c>
      <c r="G99" s="168">
        <f ca="1">IF($C99-G$1&lt;År1,0,F98*(1-VLOOKUP($A99,[1]Hugst!$R$5:$W$9,MATCH(ROUNDUP((G$1)/10,0)*10,[1]Hugst!$R$4:$W$4,0))))</f>
        <v>1297.2460295615529</v>
      </c>
      <c r="H99" s="168">
        <f ca="1">IF($C99-H$1&lt;År1,0,G98*(1-VLOOKUP($A99,[1]Hugst!$R$5:$W$9,MATCH(ROUNDUP((H$1)/10,0)*10,[1]Hugst!$R$4:$W$4,0))))</f>
        <v>1260.2499708834275</v>
      </c>
      <c r="I99" s="168">
        <f ca="1">IF($C99-I$1&lt;År1,0,H98*(1-VLOOKUP($A99,[1]Hugst!$R$5:$W$9,MATCH(ROUNDUP((I$1)/10,0)*10,[1]Hugst!$R$4:$W$4,0))))</f>
        <v>1183.1088315084216</v>
      </c>
      <c r="J99" s="168">
        <f ca="1">IF($C99-J$1&lt;År1,0,I98*(1-VLOOKUP($A99,[1]Hugst!$R$5:$W$9,MATCH(ROUNDUP((J$1)/10,0)*10,[1]Hugst!$R$4:$W$4,0))))</f>
        <v>1025.6617065084229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1321.0843106265906</v>
      </c>
      <c r="G100" s="168">
        <f ca="1">IF($C100-G$1&lt;År1,0,F99*(1-VLOOKUP($A100,[1]Hugst!$R$5:$W$9,MATCH(ROUNDUP((G$1)/10,0)*10,[1]Hugst!$R$4:$W$4,0))))</f>
        <v>1314.177420446279</v>
      </c>
      <c r="H100" s="168">
        <f ca="1">IF($C100-H$1&lt;År1,0,G99*(1-VLOOKUP($A100,[1]Hugst!$R$5:$W$9,MATCH(ROUNDUP((H$1)/10,0)*10,[1]Hugst!$R$4:$W$4,0))))</f>
        <v>1297.2460295615529</v>
      </c>
      <c r="I100" s="168">
        <f ca="1">IF($C100-I$1&lt;År1,0,H99*(1-VLOOKUP($A100,[1]Hugst!$R$5:$W$9,MATCH(ROUNDUP((I$1)/10,0)*10,[1]Hugst!$R$4:$W$4,0))))</f>
        <v>1260.2499708834275</v>
      </c>
      <c r="J100" s="168">
        <f ca="1">IF($C100-J$1&lt;År1,0,I99*(1-VLOOKUP($A100,[1]Hugst!$R$5:$W$9,MATCH(ROUNDUP((J$1)/10,0)*10,[1]Hugst!$R$4:$W$4,0))))</f>
        <v>1183.1088315084216</v>
      </c>
      <c r="K100" s="168">
        <f ca="1">IF($C100-K$1&lt;År1,0,J99*(1-VLOOKUP($A100,[1]Hugst!$R$5:$W$9,MATCH(ROUNDUP((K$1)/10,0)*10,[1]Hugst!$R$4:$W$4,0))))</f>
        <v>1025.6617065084229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1322.9867444810097</v>
      </c>
      <c r="G101" s="168">
        <f ca="1">IF($C101-G$1&lt;År1,0,F100*(1-VLOOKUP($A101,[1]Hugst!$R$5:$W$9,MATCH(ROUNDUP((G$1)/10,0)*10,[1]Hugst!$R$4:$W$4,0))))</f>
        <v>1321.0843106265906</v>
      </c>
      <c r="H101" s="168">
        <f ca="1">IF($C101-H$1&lt;År1,0,G100*(1-VLOOKUP($A101,[1]Hugst!$R$5:$W$9,MATCH(ROUNDUP((H$1)/10,0)*10,[1]Hugst!$R$4:$W$4,0))))</f>
        <v>1314.177420446279</v>
      </c>
      <c r="I101" s="168">
        <f ca="1">IF($C101-I$1&lt;År1,0,H100*(1-VLOOKUP($A101,[1]Hugst!$R$5:$W$9,MATCH(ROUNDUP((I$1)/10,0)*10,[1]Hugst!$R$4:$W$4,0))))</f>
        <v>1297.2460295615529</v>
      </c>
      <c r="J101" s="168">
        <f ca="1">IF($C101-J$1&lt;År1,0,I100*(1-VLOOKUP($A101,[1]Hugst!$R$5:$W$9,MATCH(ROUNDUP((J$1)/10,0)*10,[1]Hugst!$R$4:$W$4,0))))</f>
        <v>1260.2499708834275</v>
      </c>
      <c r="K101" s="168">
        <f ca="1">IF($C101-K$1&lt;År1,0,J100*(1-VLOOKUP($A101,[1]Hugst!$R$5:$W$9,MATCH(ROUNDUP((K$1)/10,0)*10,[1]Hugst!$R$4:$W$4,0))))</f>
        <v>1183.1088315084216</v>
      </c>
      <c r="L101" s="168">
        <f ca="1">IF($C101-L$1&lt;År1,0,K100*(1-VLOOKUP($A101,[1]Hugst!$R$5:$W$9,MATCH(ROUNDUP((L$1)/10,0)*10,[1]Hugst!$R$4:$W$4,0))))</f>
        <v>1025.6617065084229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1322.3947052286439</v>
      </c>
      <c r="G102" s="168">
        <f ca="1">IF($C102-G$1&lt;År1,0,F101*(1-VLOOKUP($A102,[1]Hugst!$R$5:$W$9,MATCH(ROUNDUP((G$1)/10,0)*10,[1]Hugst!$R$4:$W$4,0))))</f>
        <v>1322.9867444810097</v>
      </c>
      <c r="H102" s="168">
        <f ca="1">IF($C102-H$1&lt;År1,0,G101*(1-VLOOKUP($A102,[1]Hugst!$R$5:$W$9,MATCH(ROUNDUP((H$1)/10,0)*10,[1]Hugst!$R$4:$W$4,0))))</f>
        <v>1321.0843106265906</v>
      </c>
      <c r="I102" s="168">
        <f ca="1">IF($C102-I$1&lt;År1,0,H101*(1-VLOOKUP($A102,[1]Hugst!$R$5:$W$9,MATCH(ROUNDUP((I$1)/10,0)*10,[1]Hugst!$R$4:$W$4,0))))</f>
        <v>1314.177420446279</v>
      </c>
      <c r="J102" s="168">
        <f ca="1">IF($C102-J$1&lt;År1,0,I101*(1-VLOOKUP($A102,[1]Hugst!$R$5:$W$9,MATCH(ROUNDUP((J$1)/10,0)*10,[1]Hugst!$R$4:$W$4,0))))</f>
        <v>1297.2460295615529</v>
      </c>
      <c r="K102" s="168">
        <f ca="1">IF($C102-K$1&lt;År1,0,J101*(1-VLOOKUP($A102,[1]Hugst!$R$5:$W$9,MATCH(ROUNDUP((K$1)/10,0)*10,[1]Hugst!$R$4:$W$4,0))))</f>
        <v>1260.2499708834275</v>
      </c>
      <c r="L102" s="168">
        <f ca="1">IF($C102-L$1&lt;År1,0,K101*(1-VLOOKUP($A102,[1]Hugst!$R$5:$W$9,MATCH(ROUNDUP((L$1)/10,0)*10,[1]Hugst!$R$4:$W$4,0))))</f>
        <v>1183.1088315084216</v>
      </c>
      <c r="M102" s="168">
        <f ca="1">IF($C102-M$1&lt;År1,0,L101*(1-VLOOKUP($A102,[1]Hugst!$R$5:$W$9,MATCH(ROUNDUP((M$1)/10,0)*10,[1]Hugst!$R$4:$W$4,0))))</f>
        <v>1025.6617065084229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1320.5631457037962</v>
      </c>
      <c r="G103" s="168">
        <f ca="1">IF($C103-G$1&lt;År1,0,F102*(1-VLOOKUP($A103,[1]Hugst!$R$5:$W$9,MATCH(ROUNDUP((G$1)/10,0)*10,[1]Hugst!$R$4:$W$4,0))))</f>
        <v>1322.3947052286439</v>
      </c>
      <c r="H103" s="168">
        <f ca="1">IF($C103-H$1&lt;År1,0,G102*(1-VLOOKUP($A103,[1]Hugst!$R$5:$W$9,MATCH(ROUNDUP((H$1)/10,0)*10,[1]Hugst!$R$4:$W$4,0))))</f>
        <v>1322.9867444810097</v>
      </c>
      <c r="I103" s="168">
        <f ca="1">IF($C103-I$1&lt;År1,0,H102*(1-VLOOKUP($A103,[1]Hugst!$R$5:$W$9,MATCH(ROUNDUP((I$1)/10,0)*10,[1]Hugst!$R$4:$W$4,0))))</f>
        <v>1321.0843106265906</v>
      </c>
      <c r="J103" s="168">
        <f ca="1">IF($C103-J$1&lt;År1,0,I102*(1-VLOOKUP($A103,[1]Hugst!$R$5:$W$9,MATCH(ROUNDUP((J$1)/10,0)*10,[1]Hugst!$R$4:$W$4,0))))</f>
        <v>1314.177420446279</v>
      </c>
      <c r="K103" s="168">
        <f ca="1">IF($C103-K$1&lt;År1,0,J102*(1-VLOOKUP($A103,[1]Hugst!$R$5:$W$9,MATCH(ROUNDUP((K$1)/10,0)*10,[1]Hugst!$R$4:$W$4,0))))</f>
        <v>1297.2460295615529</v>
      </c>
      <c r="L103" s="168">
        <f ca="1">IF($C103-L$1&lt;År1,0,K102*(1-VLOOKUP($A103,[1]Hugst!$R$5:$W$9,MATCH(ROUNDUP((L$1)/10,0)*10,[1]Hugst!$R$4:$W$4,0))))</f>
        <v>1260.2499708834275</v>
      </c>
      <c r="M103" s="168">
        <f ca="1">IF($C103-M$1&lt;År1,0,L102*(1-VLOOKUP($A103,[1]Hugst!$R$5:$W$9,MATCH(ROUNDUP((M$1)/10,0)*10,[1]Hugst!$R$4:$W$4,0))))</f>
        <v>1183.1088315084216</v>
      </c>
      <c r="N103" s="168">
        <f ca="1">IF($C103-N$1&lt;År1,0,M102*(1-VLOOKUP($A103,[1]Hugst!$R$5:$W$9,MATCH(ROUNDUP((N$1)/10,0)*10,[1]Hugst!$R$4:$W$4,0))))</f>
        <v>1025.6617065084229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1318.119503742183</v>
      </c>
      <c r="G104" s="168">
        <f ca="1">IF($C104-G$1&lt;År1,0,F103*(1-VLOOKUP($A104,[1]Hugst!$R$5:$W$9,MATCH(ROUNDUP((G$1)/10,0)*10,[1]Hugst!$R$4:$W$4,0))))</f>
        <v>1320.5631457037962</v>
      </c>
      <c r="H104" s="168">
        <f ca="1">IF($C104-H$1&lt;År1,0,G103*(1-VLOOKUP($A104,[1]Hugst!$R$5:$W$9,MATCH(ROUNDUP((H$1)/10,0)*10,[1]Hugst!$R$4:$W$4,0))))</f>
        <v>1322.3947052286439</v>
      </c>
      <c r="I104" s="168">
        <f ca="1">IF($C104-I$1&lt;År1,0,H103*(1-VLOOKUP($A104,[1]Hugst!$R$5:$W$9,MATCH(ROUNDUP((I$1)/10,0)*10,[1]Hugst!$R$4:$W$4,0))))</f>
        <v>1322.9867444810097</v>
      </c>
      <c r="J104" s="168">
        <f ca="1">IF($C104-J$1&lt;År1,0,I103*(1-VLOOKUP($A104,[1]Hugst!$R$5:$W$9,MATCH(ROUNDUP((J$1)/10,0)*10,[1]Hugst!$R$4:$W$4,0))))</f>
        <v>1321.0843106265906</v>
      </c>
      <c r="K104" s="168">
        <f ca="1">IF($C104-K$1&lt;År1,0,J103*(1-VLOOKUP($A104,[1]Hugst!$R$5:$W$9,MATCH(ROUNDUP((K$1)/10,0)*10,[1]Hugst!$R$4:$W$4,0))))</f>
        <v>1314.177420446279</v>
      </c>
      <c r="L104" s="168">
        <f ca="1">IF($C104-L$1&lt;År1,0,K103*(1-VLOOKUP($A104,[1]Hugst!$R$5:$W$9,MATCH(ROUNDUP((L$1)/10,0)*10,[1]Hugst!$R$4:$W$4,0))))</f>
        <v>1297.2460295615529</v>
      </c>
      <c r="M104" s="168">
        <f ca="1">IF($C104-M$1&lt;År1,0,L103*(1-VLOOKUP($A104,[1]Hugst!$R$5:$W$9,MATCH(ROUNDUP((M$1)/10,0)*10,[1]Hugst!$R$4:$W$4,0))))</f>
        <v>1260.2499708834275</v>
      </c>
      <c r="N104" s="168">
        <f ca="1">IF($C104-N$1&lt;År1,0,M103*(1-VLOOKUP($A104,[1]Hugst!$R$5:$W$9,MATCH(ROUNDUP((N$1)/10,0)*10,[1]Hugst!$R$4:$W$4,0))))</f>
        <v>1183.1088315084216</v>
      </c>
      <c r="O104" s="168">
        <f ca="1">IF($C104-O$1&lt;År1,0,N103*(1-VLOOKUP($A104,[1]Hugst!$R$5:$W$9,MATCH(ROUNDUP((O$1)/10,0)*10,[1]Hugst!$R$4:$W$4,0))))</f>
        <v>1025.6617065084229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1.564568704843623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1316.942028578052</v>
      </c>
      <c r="G105" s="168">
        <f ca="1">IF($C105-G$1&lt;År1,0,F104*(1-VLOOKUP($A105,[1]Hugst!$R$5:$W$9,MATCH(ROUNDUP((G$1)/10,0)*10,[1]Hugst!$R$4:$W$4,0))))</f>
        <v>1318.119503742183</v>
      </c>
      <c r="H105" s="168">
        <f ca="1">IF($C105-H$1&lt;År1,0,G104*(1-VLOOKUP($A105,[1]Hugst!$R$5:$W$9,MATCH(ROUNDUP((H$1)/10,0)*10,[1]Hugst!$R$4:$W$4,0))))</f>
        <v>1320.5631457037962</v>
      </c>
      <c r="I105" s="168">
        <f ca="1">IF($C105-I$1&lt;År1,0,H104*(1-VLOOKUP($A105,[1]Hugst!$R$5:$W$9,MATCH(ROUNDUP((I$1)/10,0)*10,[1]Hugst!$R$4:$W$4,0))))</f>
        <v>1322.3947052286439</v>
      </c>
      <c r="J105" s="168">
        <f ca="1">IF($C105-J$1&lt;År1,0,I104*(1-VLOOKUP($A105,[1]Hugst!$R$5:$W$9,MATCH(ROUNDUP((J$1)/10,0)*10,[1]Hugst!$R$4:$W$4,0))))</f>
        <v>1322.9867444810097</v>
      </c>
      <c r="K105" s="168">
        <f ca="1">IF($C105-K$1&lt;År1,0,J104*(1-VLOOKUP($A105,[1]Hugst!$R$5:$W$9,MATCH(ROUNDUP((K$1)/10,0)*10,[1]Hugst!$R$4:$W$4,0))))</f>
        <v>1321.0843106265906</v>
      </c>
      <c r="L105" s="168">
        <f ca="1">IF($C105-L$1&lt;År1,0,K104*(1-VLOOKUP($A105,[1]Hugst!$R$5:$W$9,MATCH(ROUNDUP((L$1)/10,0)*10,[1]Hugst!$R$4:$W$4,0))))</f>
        <v>1314.177420446279</v>
      </c>
      <c r="M105" s="168">
        <f ca="1">IF($C105-M$1&lt;År1,0,L104*(1-VLOOKUP($A105,[1]Hugst!$R$5:$W$9,MATCH(ROUNDUP((M$1)/10,0)*10,[1]Hugst!$R$4:$W$4,0))))</f>
        <v>1297.2460295615529</v>
      </c>
      <c r="N105" s="168">
        <f ca="1">IF($C105-N$1&lt;År1,0,M104*(1-VLOOKUP($A105,[1]Hugst!$R$5:$W$9,MATCH(ROUNDUP((N$1)/10,0)*10,[1]Hugst!$R$4:$W$4,0))))</f>
        <v>1260.2499708834275</v>
      </c>
      <c r="O105" s="168">
        <f ca="1">IF($C105-O$1&lt;År1,0,N104*(1-VLOOKUP($A105,[1]Hugst!$R$5:$W$9,MATCH(ROUNDUP((O$1)/10,0)*10,[1]Hugst!$R$4:$W$4,0))))</f>
        <v>1183.1088315084216</v>
      </c>
      <c r="P105" s="168">
        <f ca="1">IF($C105-P$1&lt;År1,0,O104*(1-VLOOKUP($A105,[1]Hugst!$R$5:$W$9,MATCH(ROUNDUP((P$1)/10,0)*10,[1]Hugst!$R$4:$W$4,0))))</f>
        <v>1024.0971378035795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483.92568772523737</v>
      </c>
      <c r="E106" s="168">
        <f t="shared" ca="1" si="2"/>
        <v>3.3669243599670153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1032.1343760966915</v>
      </c>
      <c r="G106" s="168">
        <f ca="1">IF($C106-G$1&lt;År1,0,F105*(1-VLOOKUP($A106,[1]Hugst!$R$5:$W$9,MATCH(ROUNDUP((G$1)/10,0)*10,[1]Hugst!$R$4:$W$4,0))))</f>
        <v>1316.942028578052</v>
      </c>
      <c r="H106" s="168">
        <f ca="1">IF($C106-H$1&lt;År1,0,G105*(1-VLOOKUP($A106,[1]Hugst!$R$5:$W$9,MATCH(ROUNDUP((H$1)/10,0)*10,[1]Hugst!$R$4:$W$4,0))))</f>
        <v>1318.119503742183</v>
      </c>
      <c r="I106" s="168">
        <f ca="1">IF($C106-I$1&lt;År1,0,H105*(1-VLOOKUP($A106,[1]Hugst!$R$5:$W$9,MATCH(ROUNDUP((I$1)/10,0)*10,[1]Hugst!$R$4:$W$4,0))))</f>
        <v>1320.5631457037962</v>
      </c>
      <c r="J106" s="168">
        <f ca="1">IF($C106-J$1&lt;År1,0,I105*(1-VLOOKUP($A106,[1]Hugst!$R$5:$W$9,MATCH(ROUNDUP((J$1)/10,0)*10,[1]Hugst!$R$4:$W$4,0))))</f>
        <v>1322.3947052286439</v>
      </c>
      <c r="K106" s="168">
        <f ca="1">IF($C106-K$1&lt;År1,0,J105*(1-VLOOKUP($A106,[1]Hugst!$R$5:$W$9,MATCH(ROUNDUP((K$1)/10,0)*10,[1]Hugst!$R$4:$W$4,0))))</f>
        <v>1322.9867444810097</v>
      </c>
      <c r="L106" s="168">
        <f ca="1">IF($C106-L$1&lt;År1,0,K105*(1-VLOOKUP($A106,[1]Hugst!$R$5:$W$9,MATCH(ROUNDUP((L$1)/10,0)*10,[1]Hugst!$R$4:$W$4,0))))</f>
        <v>1321.0843106265906</v>
      </c>
      <c r="M106" s="168">
        <f ca="1">IF($C106-M$1&lt;År1,0,L105*(1-VLOOKUP($A106,[1]Hugst!$R$5:$W$9,MATCH(ROUNDUP((M$1)/10,0)*10,[1]Hugst!$R$4:$W$4,0))))</f>
        <v>1314.177420446279</v>
      </c>
      <c r="N106" s="168">
        <f ca="1">IF($C106-N$1&lt;År1,0,M105*(1-VLOOKUP($A106,[1]Hugst!$R$5:$W$9,MATCH(ROUNDUP((N$1)/10,0)*10,[1]Hugst!$R$4:$W$4,0))))</f>
        <v>1297.2460295615529</v>
      </c>
      <c r="O106" s="168">
        <f ca="1">IF($C106-O$1&lt;År1,0,N105*(1-VLOOKUP($A106,[1]Hugst!$R$5:$W$9,MATCH(ROUNDUP((O$1)/10,0)*10,[1]Hugst!$R$4:$W$4,0))))</f>
        <v>1260.2499708834275</v>
      </c>
      <c r="P106" s="168">
        <f ca="1">IF($C106-P$1&lt;År1,0,O105*(1-VLOOKUP($A106,[1]Hugst!$R$5:$W$9,MATCH(ROUNDUP((P$1)/10,0)*10,[1]Hugst!$R$4:$W$4,0))))</f>
        <v>1181.3040892230697</v>
      </c>
      <c r="Q106" s="168">
        <f ca="1">IF($C106-Q$1&lt;År1,0,P105*(1-VLOOKUP($A106,[1]Hugst!$R$5:$W$9,MATCH(ROUNDUP((Q$1)/10,0)*10,[1]Hugst!$R$4:$W$4,0))))</f>
        <v>1022.5349557289638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529.96075208257469</v>
      </c>
      <c r="E107" s="168">
        <f t="shared" ca="1" si="2"/>
        <v>5.2842035834801209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1080.0867196775421</v>
      </c>
      <c r="G107" s="168">
        <f ca="1">IF($C107-G$1&lt;År1,0,F106*(1-VLOOKUP($A107,[1]Hugst!$R$5:$W$9,MATCH(ROUNDUP((G$1)/10,0)*10,[1]Hugst!$R$4:$W$4,0))))</f>
        <v>1032.1343760966915</v>
      </c>
      <c r="H107" s="168">
        <f ca="1">IF($C107-H$1&lt;År1,0,G106*(1-VLOOKUP($A107,[1]Hugst!$R$5:$W$9,MATCH(ROUNDUP((H$1)/10,0)*10,[1]Hugst!$R$4:$W$4,0))))</f>
        <v>1316.942028578052</v>
      </c>
      <c r="I107" s="168">
        <f ca="1">IF($C107-I$1&lt;År1,0,H106*(1-VLOOKUP($A107,[1]Hugst!$R$5:$W$9,MATCH(ROUNDUP((I$1)/10,0)*10,[1]Hugst!$R$4:$W$4,0))))</f>
        <v>1318.119503742183</v>
      </c>
      <c r="J107" s="168">
        <f ca="1">IF($C107-J$1&lt;År1,0,I106*(1-VLOOKUP($A107,[1]Hugst!$R$5:$W$9,MATCH(ROUNDUP((J$1)/10,0)*10,[1]Hugst!$R$4:$W$4,0))))</f>
        <v>1320.5631457037962</v>
      </c>
      <c r="K107" s="168">
        <f ca="1">IF($C107-K$1&lt;År1,0,J106*(1-VLOOKUP($A107,[1]Hugst!$R$5:$W$9,MATCH(ROUNDUP((K$1)/10,0)*10,[1]Hugst!$R$4:$W$4,0))))</f>
        <v>1322.3947052286439</v>
      </c>
      <c r="L107" s="168">
        <f ca="1">IF($C107-L$1&lt;År1,0,K106*(1-VLOOKUP($A107,[1]Hugst!$R$5:$W$9,MATCH(ROUNDUP((L$1)/10,0)*10,[1]Hugst!$R$4:$W$4,0))))</f>
        <v>1322.9867444810097</v>
      </c>
      <c r="M107" s="168">
        <f ca="1">IF($C107-M$1&lt;År1,0,L106*(1-VLOOKUP($A107,[1]Hugst!$R$5:$W$9,MATCH(ROUNDUP((M$1)/10,0)*10,[1]Hugst!$R$4:$W$4,0))))</f>
        <v>1321.0843106265906</v>
      </c>
      <c r="N107" s="168">
        <f ca="1">IF($C107-N$1&lt;År1,0,M106*(1-VLOOKUP($A107,[1]Hugst!$R$5:$W$9,MATCH(ROUNDUP((N$1)/10,0)*10,[1]Hugst!$R$4:$W$4,0))))</f>
        <v>1314.177420446279</v>
      </c>
      <c r="O107" s="168">
        <f ca="1">IF($C107-O$1&lt;År1,0,N106*(1-VLOOKUP($A107,[1]Hugst!$R$5:$W$9,MATCH(ROUNDUP((O$1)/10,0)*10,[1]Hugst!$R$4:$W$4,0))))</f>
        <v>1297.2460295615529</v>
      </c>
      <c r="P107" s="168">
        <f ca="1">IF($C107-P$1&lt;År1,0,O106*(1-VLOOKUP($A107,[1]Hugst!$R$5:$W$9,MATCH(ROUNDUP((P$1)/10,0)*10,[1]Hugst!$R$4:$W$4,0))))</f>
        <v>1258.3275556736053</v>
      </c>
      <c r="Q107" s="168">
        <f ca="1">IF($C107-Q$1&lt;År1,0,P106*(1-VLOOKUP($A107,[1]Hugst!$R$5:$W$9,MATCH(ROUNDUP((Q$1)/10,0)*10,[1]Hugst!$R$4:$W$4,0))))</f>
        <v>1179.5020999344242</v>
      </c>
      <c r="R107" s="168">
        <f ca="1">IF($C107-R$1&lt;År1,0,Q106*(1-VLOOKUP($A107,[1]Hugst!$R$5:$W$9,MATCH(ROUNDUP((R$1)/10,0)*10,[1]Hugst!$R$4:$W$4,0))))</f>
        <v>1020.9751566439535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556.38376399973822</v>
      </c>
      <c r="E108" s="168">
        <f t="shared" ca="1" si="2"/>
        <v>7.2549928095450014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1108.4805208207704</v>
      </c>
      <c r="G108" s="168">
        <f ca="1">IF($C108-G$1&lt;År1,0,F107*(1-VLOOKUP($A108,[1]Hugst!$R$5:$W$9,MATCH(ROUNDUP((G$1)/10,0)*10,[1]Hugst!$R$4:$W$4,0))))</f>
        <v>1080.0867196775421</v>
      </c>
      <c r="H108" s="168">
        <f ca="1">IF($C108-H$1&lt;År1,0,G107*(1-VLOOKUP($A108,[1]Hugst!$R$5:$W$9,MATCH(ROUNDUP((H$1)/10,0)*10,[1]Hugst!$R$4:$W$4,0))))</f>
        <v>1032.1343760966915</v>
      </c>
      <c r="I108" s="168">
        <f ca="1">IF($C108-I$1&lt;År1,0,H107*(1-VLOOKUP($A108,[1]Hugst!$R$5:$W$9,MATCH(ROUNDUP((I$1)/10,0)*10,[1]Hugst!$R$4:$W$4,0))))</f>
        <v>1316.942028578052</v>
      </c>
      <c r="J108" s="168">
        <f ca="1">IF($C108-J$1&lt;År1,0,I107*(1-VLOOKUP($A108,[1]Hugst!$R$5:$W$9,MATCH(ROUNDUP((J$1)/10,0)*10,[1]Hugst!$R$4:$W$4,0))))</f>
        <v>1318.119503742183</v>
      </c>
      <c r="K108" s="168">
        <f ca="1">IF($C108-K$1&lt;År1,0,J107*(1-VLOOKUP($A108,[1]Hugst!$R$5:$W$9,MATCH(ROUNDUP((K$1)/10,0)*10,[1]Hugst!$R$4:$W$4,0))))</f>
        <v>1320.5631457037962</v>
      </c>
      <c r="L108" s="168">
        <f ca="1">IF($C108-L$1&lt;År1,0,K107*(1-VLOOKUP($A108,[1]Hugst!$R$5:$W$9,MATCH(ROUNDUP((L$1)/10,0)*10,[1]Hugst!$R$4:$W$4,0))))</f>
        <v>1322.3947052286439</v>
      </c>
      <c r="M108" s="168">
        <f ca="1">IF($C108-M$1&lt;År1,0,L107*(1-VLOOKUP($A108,[1]Hugst!$R$5:$W$9,MATCH(ROUNDUP((M$1)/10,0)*10,[1]Hugst!$R$4:$W$4,0))))</f>
        <v>1322.9867444810097</v>
      </c>
      <c r="N108" s="168">
        <f ca="1">IF($C108-N$1&lt;År1,0,M107*(1-VLOOKUP($A108,[1]Hugst!$R$5:$W$9,MATCH(ROUNDUP((N$1)/10,0)*10,[1]Hugst!$R$4:$W$4,0))))</f>
        <v>1321.0843106265906</v>
      </c>
      <c r="O108" s="168">
        <f ca="1">IF($C108-O$1&lt;År1,0,N107*(1-VLOOKUP($A108,[1]Hugst!$R$5:$W$9,MATCH(ROUNDUP((O$1)/10,0)*10,[1]Hugst!$R$4:$W$4,0))))</f>
        <v>1314.177420446279</v>
      </c>
      <c r="P108" s="168">
        <f ca="1">IF($C108-P$1&lt;År1,0,O107*(1-VLOOKUP($A108,[1]Hugst!$R$5:$W$9,MATCH(ROUNDUP((P$1)/10,0)*10,[1]Hugst!$R$4:$W$4,0))))</f>
        <v>1295.2671796859504</v>
      </c>
      <c r="Q108" s="168">
        <f ca="1">IF($C108-Q$1&lt;År1,0,P107*(1-VLOOKUP($A108,[1]Hugst!$R$5:$W$9,MATCH(ROUNDUP((Q$1)/10,0)*10,[1]Hugst!$R$4:$W$4,0))))</f>
        <v>1256.4080729615607</v>
      </c>
      <c r="R108" s="168">
        <f ca="1">IF($C108-R$1&lt;År1,0,Q107*(1-VLOOKUP($A108,[1]Hugst!$R$5:$W$9,MATCH(ROUNDUP((R$1)/10,0)*10,[1]Hugst!$R$4:$W$4,0))))</f>
        <v>1177.7028594429987</v>
      </c>
      <c r="S108" s="168">
        <f ca="1">IF($C108-S$1&lt;År1,0,R107*(1-VLOOKUP($A108,[1]Hugst!$R$5:$W$9,MATCH(ROUNDUP((S$1)/10,0)*10,[1]Hugst!$R$4:$W$4,0))))</f>
        <v>1019.4177369134796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571.0455345862847</v>
      </c>
      <c r="E109" s="168">
        <f t="shared" ca="1" si="2"/>
        <v>9.2486032923807215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1125.1359018901526</v>
      </c>
      <c r="G109" s="168">
        <f ca="1">IF($C109-G$1&lt;År1,0,F108*(1-VLOOKUP($A109,[1]Hugst!$R$5:$W$9,MATCH(ROUNDUP((G$1)/10,0)*10,[1]Hugst!$R$4:$W$4,0))))</f>
        <v>1108.4805208207704</v>
      </c>
      <c r="H109" s="168">
        <f ca="1">IF($C109-H$1&lt;År1,0,G108*(1-VLOOKUP($A109,[1]Hugst!$R$5:$W$9,MATCH(ROUNDUP((H$1)/10,0)*10,[1]Hugst!$R$4:$W$4,0))))</f>
        <v>1080.0867196775421</v>
      </c>
      <c r="I109" s="168">
        <f ca="1">IF($C109-I$1&lt;År1,0,H108*(1-VLOOKUP($A109,[1]Hugst!$R$5:$W$9,MATCH(ROUNDUP((I$1)/10,0)*10,[1]Hugst!$R$4:$W$4,0))))</f>
        <v>1032.1343760966915</v>
      </c>
      <c r="J109" s="168">
        <f ca="1">IF($C109-J$1&lt;År1,0,I108*(1-VLOOKUP($A109,[1]Hugst!$R$5:$W$9,MATCH(ROUNDUP((J$1)/10,0)*10,[1]Hugst!$R$4:$W$4,0))))</f>
        <v>1316.942028578052</v>
      </c>
      <c r="K109" s="168">
        <f ca="1">IF($C109-K$1&lt;År1,0,J108*(1-VLOOKUP($A109,[1]Hugst!$R$5:$W$9,MATCH(ROUNDUP((K$1)/10,0)*10,[1]Hugst!$R$4:$W$4,0))))</f>
        <v>1318.119503742183</v>
      </c>
      <c r="L109" s="168">
        <f ca="1">IF($C109-L$1&lt;År1,0,K108*(1-VLOOKUP($A109,[1]Hugst!$R$5:$W$9,MATCH(ROUNDUP((L$1)/10,0)*10,[1]Hugst!$R$4:$W$4,0))))</f>
        <v>1320.5631457037962</v>
      </c>
      <c r="M109" s="168">
        <f ca="1">IF($C109-M$1&lt;År1,0,L108*(1-VLOOKUP($A109,[1]Hugst!$R$5:$W$9,MATCH(ROUNDUP((M$1)/10,0)*10,[1]Hugst!$R$4:$W$4,0))))</f>
        <v>1322.3947052286439</v>
      </c>
      <c r="N109" s="168">
        <f ca="1">IF($C109-N$1&lt;År1,0,M108*(1-VLOOKUP($A109,[1]Hugst!$R$5:$W$9,MATCH(ROUNDUP((N$1)/10,0)*10,[1]Hugst!$R$4:$W$4,0))))</f>
        <v>1322.9867444810097</v>
      </c>
      <c r="O109" s="168">
        <f ca="1">IF($C109-O$1&lt;År1,0,N108*(1-VLOOKUP($A109,[1]Hugst!$R$5:$W$9,MATCH(ROUNDUP((O$1)/10,0)*10,[1]Hugst!$R$4:$W$4,0))))</f>
        <v>1321.0843106265906</v>
      </c>
      <c r="P109" s="168">
        <f ca="1">IF($C109-P$1&lt;År1,0,O108*(1-VLOOKUP($A109,[1]Hugst!$R$5:$W$9,MATCH(ROUNDUP((P$1)/10,0)*10,[1]Hugst!$R$4:$W$4,0))))</f>
        <v>1312.1727430252593</v>
      </c>
      <c r="Q109" s="168">
        <f ca="1">IF($C109-Q$1&lt;År1,0,P108*(1-VLOOKUP($A109,[1]Hugst!$R$5:$W$9,MATCH(ROUNDUP((Q$1)/10,0)*10,[1]Hugst!$R$4:$W$4,0))))</f>
        <v>1293.2913483949039</v>
      </c>
      <c r="R109" s="168">
        <f ca="1">IF($C109-R$1&lt;År1,0,Q108*(1-VLOOKUP($A109,[1]Hugst!$R$5:$W$9,MATCH(ROUNDUP((R$1)/10,0)*10,[1]Hugst!$R$4:$W$4,0))))</f>
        <v>1254.4915182739921</v>
      </c>
      <c r="S109" s="168">
        <f ca="1">IF($C109-S$1&lt;År1,0,R108*(1-VLOOKUP($A109,[1]Hugst!$R$5:$W$9,MATCH(ROUNDUP((S$1)/10,0)*10,[1]Hugst!$R$4:$W$4,0))))</f>
        <v>1175.9063635557127</v>
      </c>
      <c r="T109" s="168">
        <f ca="1">IF($C109-T$1&lt;År1,0,S108*(1-VLOOKUP($A109,[1]Hugst!$R$5:$W$9,MATCH(ROUNDUP((T$1)/10,0)*10,[1]Hugst!$R$4:$W$4,0))))</f>
        <v>1017.8626929080184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578.65652055728867</v>
      </c>
      <c r="E110" s="168">
        <f t="shared" ca="1" si="2"/>
        <v>11.249708608658693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1134.7479931774346</v>
      </c>
      <c r="G110" s="168">
        <f ca="1">IF($C110-G$1&lt;År1,0,F109*(1-VLOOKUP($A110,[1]Hugst!$R$5:$W$9,MATCH(ROUNDUP((G$1)/10,0)*10,[1]Hugst!$R$4:$W$4,0))))</f>
        <v>1125.1359018901526</v>
      </c>
      <c r="H110" s="168">
        <f ca="1">IF($C110-H$1&lt;År1,0,G109*(1-VLOOKUP($A110,[1]Hugst!$R$5:$W$9,MATCH(ROUNDUP((H$1)/10,0)*10,[1]Hugst!$R$4:$W$4,0))))</f>
        <v>1108.4805208207704</v>
      </c>
      <c r="I110" s="168">
        <f ca="1">IF($C110-I$1&lt;År1,0,H109*(1-VLOOKUP($A110,[1]Hugst!$R$5:$W$9,MATCH(ROUNDUP((I$1)/10,0)*10,[1]Hugst!$R$4:$W$4,0))))</f>
        <v>1080.0867196775421</v>
      </c>
      <c r="J110" s="168">
        <f ca="1">IF($C110-J$1&lt;År1,0,I109*(1-VLOOKUP($A110,[1]Hugst!$R$5:$W$9,MATCH(ROUNDUP((J$1)/10,0)*10,[1]Hugst!$R$4:$W$4,0))))</f>
        <v>1032.1343760966915</v>
      </c>
      <c r="K110" s="168">
        <f ca="1">IF($C110-K$1&lt;År1,0,J109*(1-VLOOKUP($A110,[1]Hugst!$R$5:$W$9,MATCH(ROUNDUP((K$1)/10,0)*10,[1]Hugst!$R$4:$W$4,0))))</f>
        <v>1316.942028578052</v>
      </c>
      <c r="L110" s="168">
        <f ca="1">IF($C110-L$1&lt;År1,0,K109*(1-VLOOKUP($A110,[1]Hugst!$R$5:$W$9,MATCH(ROUNDUP((L$1)/10,0)*10,[1]Hugst!$R$4:$W$4,0))))</f>
        <v>1318.119503742183</v>
      </c>
      <c r="M110" s="168">
        <f ca="1">IF($C110-M$1&lt;År1,0,L109*(1-VLOOKUP($A110,[1]Hugst!$R$5:$W$9,MATCH(ROUNDUP((M$1)/10,0)*10,[1]Hugst!$R$4:$W$4,0))))</f>
        <v>1320.5631457037962</v>
      </c>
      <c r="N110" s="168">
        <f ca="1">IF($C110-N$1&lt;År1,0,M109*(1-VLOOKUP($A110,[1]Hugst!$R$5:$W$9,MATCH(ROUNDUP((N$1)/10,0)*10,[1]Hugst!$R$4:$W$4,0))))</f>
        <v>1322.3947052286439</v>
      </c>
      <c r="O110" s="168">
        <f ca="1">IF($C110-O$1&lt;År1,0,N109*(1-VLOOKUP($A110,[1]Hugst!$R$5:$W$9,MATCH(ROUNDUP((O$1)/10,0)*10,[1]Hugst!$R$4:$W$4,0))))</f>
        <v>1322.9867444810097</v>
      </c>
      <c r="P110" s="168">
        <f ca="1">IF($C110-P$1&lt;År1,0,O109*(1-VLOOKUP($A110,[1]Hugst!$R$5:$W$9,MATCH(ROUNDUP((P$1)/10,0)*10,[1]Hugst!$R$4:$W$4,0))))</f>
        <v>1319.0690972713976</v>
      </c>
      <c r="Q110" s="168">
        <f ca="1">IF($C110-Q$1&lt;År1,0,P109*(1-VLOOKUP($A110,[1]Hugst!$R$5:$W$9,MATCH(ROUNDUP((Q$1)/10,0)*10,[1]Hugst!$R$4:$W$4,0))))</f>
        <v>1310.171123586746</v>
      </c>
      <c r="R110" s="168">
        <f ca="1">IF($C110-R$1&lt;År1,0,Q109*(1-VLOOKUP($A110,[1]Hugst!$R$5:$W$9,MATCH(ROUNDUP((R$1)/10,0)*10,[1]Hugst!$R$4:$W$4,0))))</f>
        <v>1291.318531083793</v>
      </c>
      <c r="S110" s="168">
        <f ca="1">IF($C110-S$1&lt;År1,0,R109*(1-VLOOKUP($A110,[1]Hugst!$R$5:$W$9,MATCH(ROUNDUP((S$1)/10,0)*10,[1]Hugst!$R$4:$W$4,0))))</f>
        <v>1252.5778871444215</v>
      </c>
      <c r="T110" s="168">
        <f ca="1">IF($C110-T$1&lt;År1,0,S109*(1-VLOOKUP($A110,[1]Hugst!$R$5:$W$9,MATCH(ROUNDUP((T$1)/10,0)*10,[1]Hugst!$R$4:$W$4,0))))</f>
        <v>1174.1126080858819</v>
      </c>
      <c r="U110" s="168">
        <f ca="1">IF($C110-U$1&lt;År1,0,T109*(1-VLOOKUP($A110,[1]Hugst!$R$5:$W$9,MATCH(ROUNDUP((U$1)/10,0)*10,[1]Hugst!$R$4:$W$4,0))))</f>
        <v>1016.3100210035824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582.04296614085331</v>
      </c>
      <c r="E111" s="168">
        <f t="shared" ca="1" si="2"/>
        <v>13.250663409133267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1140.1353935614738</v>
      </c>
      <c r="G111" s="168">
        <f ca="1">IF($C111-G$1&lt;År1,0,F110*(1-VLOOKUP($A111,[1]Hugst!$R$5:$W$9,MATCH(ROUNDUP((G$1)/10,0)*10,[1]Hugst!$R$4:$W$4,0))))</f>
        <v>1134.7479931774346</v>
      </c>
      <c r="H111" s="168">
        <f ca="1">IF($C111-H$1&lt;År1,0,G110*(1-VLOOKUP($A111,[1]Hugst!$R$5:$W$9,MATCH(ROUNDUP((H$1)/10,0)*10,[1]Hugst!$R$4:$W$4,0))))</f>
        <v>1125.1359018901526</v>
      </c>
      <c r="I111" s="168">
        <f ca="1">IF($C111-I$1&lt;År1,0,H110*(1-VLOOKUP($A111,[1]Hugst!$R$5:$W$9,MATCH(ROUNDUP((I$1)/10,0)*10,[1]Hugst!$R$4:$W$4,0))))</f>
        <v>1108.4805208207704</v>
      </c>
      <c r="J111" s="168">
        <f ca="1">IF($C111-J$1&lt;År1,0,I110*(1-VLOOKUP($A111,[1]Hugst!$R$5:$W$9,MATCH(ROUNDUP((J$1)/10,0)*10,[1]Hugst!$R$4:$W$4,0))))</f>
        <v>1080.0867196775421</v>
      </c>
      <c r="K111" s="168">
        <f ca="1">IF($C111-K$1&lt;År1,0,J110*(1-VLOOKUP($A111,[1]Hugst!$R$5:$W$9,MATCH(ROUNDUP((K$1)/10,0)*10,[1]Hugst!$R$4:$W$4,0))))</f>
        <v>1032.1343760966915</v>
      </c>
      <c r="L111" s="168">
        <f ca="1">IF($C111-L$1&lt;År1,0,K110*(1-VLOOKUP($A111,[1]Hugst!$R$5:$W$9,MATCH(ROUNDUP((L$1)/10,0)*10,[1]Hugst!$R$4:$W$4,0))))</f>
        <v>1316.942028578052</v>
      </c>
      <c r="M111" s="168">
        <f ca="1">IF($C111-M$1&lt;År1,0,L110*(1-VLOOKUP($A111,[1]Hugst!$R$5:$W$9,MATCH(ROUNDUP((M$1)/10,0)*10,[1]Hugst!$R$4:$W$4,0))))</f>
        <v>1318.119503742183</v>
      </c>
      <c r="N111" s="168">
        <f ca="1">IF($C111-N$1&lt;År1,0,M110*(1-VLOOKUP($A111,[1]Hugst!$R$5:$W$9,MATCH(ROUNDUP((N$1)/10,0)*10,[1]Hugst!$R$4:$W$4,0))))</f>
        <v>1320.5631457037962</v>
      </c>
      <c r="O111" s="168">
        <f ca="1">IF($C111-O$1&lt;År1,0,N110*(1-VLOOKUP($A111,[1]Hugst!$R$5:$W$9,MATCH(ROUNDUP((O$1)/10,0)*10,[1]Hugst!$R$4:$W$4,0))))</f>
        <v>1322.3947052286439</v>
      </c>
      <c r="P111" s="168">
        <f ca="1">IF($C111-P$1&lt;År1,0,O110*(1-VLOOKUP($A111,[1]Hugst!$R$5:$W$9,MATCH(ROUNDUP((P$1)/10,0)*10,[1]Hugst!$R$4:$W$4,0))))</f>
        <v>1320.9686291080725</v>
      </c>
      <c r="Q111" s="168">
        <f ca="1">IF($C111-Q$1&lt;År1,0,P110*(1-VLOOKUP($A111,[1]Hugst!$R$5:$W$9,MATCH(ROUNDUP((Q$1)/10,0)*10,[1]Hugst!$R$4:$W$4,0))))</f>
        <v>1317.0569579704752</v>
      </c>
      <c r="R111" s="168">
        <f ca="1">IF($C111-R$1&lt;År1,0,Q110*(1-VLOOKUP($A111,[1]Hugst!$R$5:$W$9,MATCH(ROUNDUP((R$1)/10,0)*10,[1]Hugst!$R$4:$W$4,0))))</f>
        <v>1308.1725574660204</v>
      </c>
      <c r="S111" s="168">
        <f ca="1">IF($C111-S$1&lt;År1,0,R110*(1-VLOOKUP($A111,[1]Hugst!$R$5:$W$9,MATCH(ROUNDUP((S$1)/10,0)*10,[1]Hugst!$R$4:$W$4,0))))</f>
        <v>1289.3487231550212</v>
      </c>
      <c r="T111" s="168">
        <f ca="1">IF($C111-T$1&lt;År1,0,S110*(1-VLOOKUP($A111,[1]Hugst!$R$5:$W$9,MATCH(ROUNDUP((T$1)/10,0)*10,[1]Hugst!$R$4:$W$4,0))))</f>
        <v>1250.6671751131842</v>
      </c>
      <c r="U111" s="168">
        <f ca="1">IF($C111-U$1&lt;År1,0,T110*(1-VLOOKUP($A111,[1]Hugst!$R$5:$W$9,MATCH(ROUNDUP((U$1)/10,0)*10,[1]Hugst!$R$4:$W$4,0))))</f>
        <v>1172.3215888532086</v>
      </c>
      <c r="V111" s="168">
        <f ca="1">IF($C111-V$1&lt;År1,0,U110*(1-VLOOKUP($A111,[1]Hugst!$R$5:$W$9,MATCH(ROUNDUP((V$1)/10,0)*10,[1]Hugst!$R$4:$W$4,0))))</f>
        <v>1014.7597175817125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582.9005882219659</v>
      </c>
      <c r="E112" s="168">
        <f t="shared" ca="1" si="2"/>
        <v>15.247662794965436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1142.9900150284186</v>
      </c>
      <c r="G112" s="168">
        <f ca="1">IF($C112-G$1&lt;År1,0,F111*(1-VLOOKUP($A112,[1]Hugst!$R$5:$W$9,MATCH(ROUNDUP((G$1)/10,0)*10,[1]Hugst!$R$4:$W$4,0))))</f>
        <v>1140.1353935614738</v>
      </c>
      <c r="H112" s="168">
        <f ca="1">IF($C112-H$1&lt;År1,0,G111*(1-VLOOKUP($A112,[1]Hugst!$R$5:$W$9,MATCH(ROUNDUP((H$1)/10,0)*10,[1]Hugst!$R$4:$W$4,0))))</f>
        <v>1134.7479931774346</v>
      </c>
      <c r="I112" s="168">
        <f ca="1">IF($C112-I$1&lt;År1,0,H111*(1-VLOOKUP($A112,[1]Hugst!$R$5:$W$9,MATCH(ROUNDUP((I$1)/10,0)*10,[1]Hugst!$R$4:$W$4,0))))</f>
        <v>1125.1359018901526</v>
      </c>
      <c r="J112" s="168">
        <f ca="1">IF($C112-J$1&lt;År1,0,I111*(1-VLOOKUP($A112,[1]Hugst!$R$5:$W$9,MATCH(ROUNDUP((J$1)/10,0)*10,[1]Hugst!$R$4:$W$4,0))))</f>
        <v>1108.4805208207704</v>
      </c>
      <c r="K112" s="168">
        <f ca="1">IF($C112-K$1&lt;År1,0,J111*(1-VLOOKUP($A112,[1]Hugst!$R$5:$W$9,MATCH(ROUNDUP((K$1)/10,0)*10,[1]Hugst!$R$4:$W$4,0))))</f>
        <v>1080.0867196775421</v>
      </c>
      <c r="L112" s="168">
        <f ca="1">IF($C112-L$1&lt;År1,0,K111*(1-VLOOKUP($A112,[1]Hugst!$R$5:$W$9,MATCH(ROUNDUP((L$1)/10,0)*10,[1]Hugst!$R$4:$W$4,0))))</f>
        <v>1032.1343760966915</v>
      </c>
      <c r="M112" s="168">
        <f ca="1">IF($C112-M$1&lt;År1,0,L111*(1-VLOOKUP($A112,[1]Hugst!$R$5:$W$9,MATCH(ROUNDUP((M$1)/10,0)*10,[1]Hugst!$R$4:$W$4,0))))</f>
        <v>1316.942028578052</v>
      </c>
      <c r="N112" s="168">
        <f ca="1">IF($C112-N$1&lt;År1,0,M111*(1-VLOOKUP($A112,[1]Hugst!$R$5:$W$9,MATCH(ROUNDUP((N$1)/10,0)*10,[1]Hugst!$R$4:$W$4,0))))</f>
        <v>1318.119503742183</v>
      </c>
      <c r="O112" s="168">
        <f ca="1">IF($C112-O$1&lt;År1,0,N111*(1-VLOOKUP($A112,[1]Hugst!$R$5:$W$9,MATCH(ROUNDUP((O$1)/10,0)*10,[1]Hugst!$R$4:$W$4,0))))</f>
        <v>1320.5631457037962</v>
      </c>
      <c r="P112" s="168">
        <f ca="1">IF($C112-P$1&lt;År1,0,O111*(1-VLOOKUP($A112,[1]Hugst!$R$5:$W$9,MATCH(ROUNDUP((P$1)/10,0)*10,[1]Hugst!$R$4:$W$4,0))))</f>
        <v>1320.3774929664307</v>
      </c>
      <c r="Q112" s="168">
        <f ca="1">IF($C112-Q$1&lt;År1,0,P111*(1-VLOOKUP($A112,[1]Hugst!$R$5:$W$9,MATCH(ROUNDUP((Q$1)/10,0)*10,[1]Hugst!$R$4:$W$4,0))))</f>
        <v>1318.9535922162127</v>
      </c>
      <c r="R112" s="168">
        <f ca="1">IF($C112-R$1&lt;År1,0,Q111*(1-VLOOKUP($A112,[1]Hugst!$R$5:$W$9,MATCH(ROUNDUP((R$1)/10,0)*10,[1]Hugst!$R$4:$W$4,0))))</f>
        <v>1315.0478880345879</v>
      </c>
      <c r="S112" s="168">
        <f ca="1">IF($C112-S$1&lt;År1,0,R111*(1-VLOOKUP($A112,[1]Hugst!$R$5:$W$9,MATCH(ROUNDUP((S$1)/10,0)*10,[1]Hugst!$R$4:$W$4,0))))</f>
        <v>1306.1770400054791</v>
      </c>
      <c r="T112" s="168">
        <f ca="1">IF($C112-T$1&lt;År1,0,S111*(1-VLOOKUP($A112,[1]Hugst!$R$5:$W$9,MATCH(ROUNDUP((T$1)/10,0)*10,[1]Hugst!$R$4:$W$4,0))))</f>
        <v>1287.3819200180051</v>
      </c>
      <c r="U112" s="168">
        <f ca="1">IF($C112-U$1&lt;År1,0,T111*(1-VLOOKUP($A112,[1]Hugst!$R$5:$W$9,MATCH(ROUNDUP((U$1)/10,0)*10,[1]Hugst!$R$4:$W$4,0))))</f>
        <v>1248.7593777274183</v>
      </c>
      <c r="V112" s="168">
        <f ca="1">IF($C112-V$1&lt;År1,0,U111*(1-VLOOKUP($A112,[1]Hugst!$R$5:$W$9,MATCH(ROUNDUP((V$1)/10,0)*10,[1]Hugst!$R$4:$W$4,0))))</f>
        <v>1170.5333016837715</v>
      </c>
      <c r="W112" s="168">
        <f ca="1">IF($C112-W$1&lt;År1,0,V111*(1-VLOOKUP($A112,[1]Hugst!$R$5:$W$9,MATCH(ROUNDUP((W$1)/10,0)*10,[1]Hugst!$R$4:$W$4,0))))</f>
        <v>1013.2117790294692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582.24678742794856</v>
      </c>
      <c r="E113" s="168">
        <f t="shared" ca="1" si="2"/>
        <v>17.238822006176633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1144.3273734456125</v>
      </c>
      <c r="G113" s="168">
        <f ca="1">IF($C113-G$1&lt;År1,0,F112*(1-VLOOKUP($A113,[1]Hugst!$R$5:$W$9,MATCH(ROUNDUP((G$1)/10,0)*10,[1]Hugst!$R$4:$W$4,0))))</f>
        <v>1142.9900150284186</v>
      </c>
      <c r="H113" s="168">
        <f ca="1">IF($C113-H$1&lt;År1,0,G112*(1-VLOOKUP($A113,[1]Hugst!$R$5:$W$9,MATCH(ROUNDUP((H$1)/10,0)*10,[1]Hugst!$R$4:$W$4,0))))</f>
        <v>1140.1353935614738</v>
      </c>
      <c r="I113" s="168">
        <f ca="1">IF($C113-I$1&lt;År1,0,H112*(1-VLOOKUP($A113,[1]Hugst!$R$5:$W$9,MATCH(ROUNDUP((I$1)/10,0)*10,[1]Hugst!$R$4:$W$4,0))))</f>
        <v>1134.7479931774346</v>
      </c>
      <c r="J113" s="168">
        <f ca="1">IF($C113-J$1&lt;År1,0,I112*(1-VLOOKUP($A113,[1]Hugst!$R$5:$W$9,MATCH(ROUNDUP((J$1)/10,0)*10,[1]Hugst!$R$4:$W$4,0))))</f>
        <v>1125.1359018901526</v>
      </c>
      <c r="K113" s="168">
        <f ca="1">IF($C113-K$1&lt;År1,0,J112*(1-VLOOKUP($A113,[1]Hugst!$R$5:$W$9,MATCH(ROUNDUP((K$1)/10,0)*10,[1]Hugst!$R$4:$W$4,0))))</f>
        <v>1108.4805208207704</v>
      </c>
      <c r="L113" s="168">
        <f ca="1">IF($C113-L$1&lt;År1,0,K112*(1-VLOOKUP($A113,[1]Hugst!$R$5:$W$9,MATCH(ROUNDUP((L$1)/10,0)*10,[1]Hugst!$R$4:$W$4,0))))</f>
        <v>1080.0867196775421</v>
      </c>
      <c r="M113" s="168">
        <f ca="1">IF($C113-M$1&lt;År1,0,L112*(1-VLOOKUP($A113,[1]Hugst!$R$5:$W$9,MATCH(ROUNDUP((M$1)/10,0)*10,[1]Hugst!$R$4:$W$4,0))))</f>
        <v>1032.1343760966915</v>
      </c>
      <c r="N113" s="168">
        <f ca="1">IF($C113-N$1&lt;År1,0,M112*(1-VLOOKUP($A113,[1]Hugst!$R$5:$W$9,MATCH(ROUNDUP((N$1)/10,0)*10,[1]Hugst!$R$4:$W$4,0))))</f>
        <v>1316.942028578052</v>
      </c>
      <c r="O113" s="168">
        <f ca="1">IF($C113-O$1&lt;År1,0,N112*(1-VLOOKUP($A113,[1]Hugst!$R$5:$W$9,MATCH(ROUNDUP((O$1)/10,0)*10,[1]Hugst!$R$4:$W$4,0))))</f>
        <v>1318.119503742183</v>
      </c>
      <c r="P113" s="168">
        <f ca="1">IF($C113-P$1&lt;År1,0,O112*(1-VLOOKUP($A113,[1]Hugst!$R$5:$W$9,MATCH(ROUNDUP((P$1)/10,0)*10,[1]Hugst!$R$4:$W$4,0))))</f>
        <v>1318.5487273459428</v>
      </c>
      <c r="Q113" s="168">
        <f ca="1">IF($C113-Q$1&lt;År1,0,P112*(1-VLOOKUP($A113,[1]Hugst!$R$5:$W$9,MATCH(ROUNDUP((Q$1)/10,0)*10,[1]Hugst!$R$4:$W$4,0))))</f>
        <v>1318.3633578076683</v>
      </c>
      <c r="R113" s="168">
        <f ca="1">IF($C113-R$1&lt;År1,0,Q112*(1-VLOOKUP($A113,[1]Hugst!$R$5:$W$9,MATCH(ROUNDUP((R$1)/10,0)*10,[1]Hugst!$R$4:$W$4,0))))</f>
        <v>1316.9416291094421</v>
      </c>
      <c r="S113" s="168">
        <f ca="1">IF($C113-S$1&lt;År1,0,R112*(1-VLOOKUP($A113,[1]Hugst!$R$5:$W$9,MATCH(ROUNDUP((S$1)/10,0)*10,[1]Hugst!$R$4:$W$4,0))))</f>
        <v>1313.0418827816538</v>
      </c>
      <c r="T113" s="168">
        <f ca="1">IF($C113-T$1&lt;År1,0,S112*(1-VLOOKUP($A113,[1]Hugst!$R$5:$W$9,MATCH(ROUNDUP((T$1)/10,0)*10,[1]Hugst!$R$4:$W$4,0))))</f>
        <v>1304.1845665546232</v>
      </c>
      <c r="U113" s="168">
        <f ca="1">IF($C113-U$1&lt;År1,0,T112*(1-VLOOKUP($A113,[1]Hugst!$R$5:$W$9,MATCH(ROUNDUP((U$1)/10,0)*10,[1]Hugst!$R$4:$W$4,0))))</f>
        <v>1285.4181170891641</v>
      </c>
      <c r="V113" s="168">
        <f ca="1">IF($C113-V$1&lt;År1,0,U112*(1-VLOOKUP($A113,[1]Hugst!$R$5:$W$9,MATCH(ROUNDUP((V$1)/10,0)*10,[1]Hugst!$R$4:$W$4,0))))</f>
        <v>1246.8544905410545</v>
      </c>
      <c r="W113" s="168">
        <f ca="1">IF($C113-W$1&lt;År1,0,V112*(1-VLOOKUP($A113,[1]Hugst!$R$5:$W$9,MATCH(ROUNDUP((W$1)/10,0)*10,[1]Hugst!$R$4:$W$4,0))))</f>
        <v>1168.7477424100166</v>
      </c>
      <c r="X113" s="168">
        <f ca="1">IF($C113-X$1&lt;År1,0,W112*(1-VLOOKUP($A113,[1]Hugst!$R$5:$W$9,MATCH(ROUNDUP((X$1)/10,0)*10,[1]Hugst!$R$4:$W$4,0))))</f>
        <v>1011.6662017394242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580.69197477905834</v>
      </c>
      <c r="E114" s="168">
        <f t="shared" ca="1" si="2"/>
        <v>19.223216266451345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1144.756955056997</v>
      </c>
      <c r="G114" s="168">
        <f ca="1">IF($C114-G$1&lt;År1,0,F113*(1-VLOOKUP($A114,[1]Hugst!$R$5:$W$9,MATCH(ROUNDUP((G$1)/10,0)*10,[1]Hugst!$R$4:$W$4,0))))</f>
        <v>1144.3273734456125</v>
      </c>
      <c r="H114" s="168">
        <f ca="1">IF($C114-H$1&lt;År1,0,G113*(1-VLOOKUP($A114,[1]Hugst!$R$5:$W$9,MATCH(ROUNDUP((H$1)/10,0)*10,[1]Hugst!$R$4:$W$4,0))))</f>
        <v>1142.9900150284186</v>
      </c>
      <c r="I114" s="168">
        <f ca="1">IF($C114-I$1&lt;År1,0,H113*(1-VLOOKUP($A114,[1]Hugst!$R$5:$W$9,MATCH(ROUNDUP((I$1)/10,0)*10,[1]Hugst!$R$4:$W$4,0))))</f>
        <v>1140.1353935614738</v>
      </c>
      <c r="J114" s="168">
        <f ca="1">IF($C114-J$1&lt;År1,0,I113*(1-VLOOKUP($A114,[1]Hugst!$R$5:$W$9,MATCH(ROUNDUP((J$1)/10,0)*10,[1]Hugst!$R$4:$W$4,0))))</f>
        <v>1134.7479931774346</v>
      </c>
      <c r="K114" s="168">
        <f ca="1">IF($C114-K$1&lt;År1,0,J113*(1-VLOOKUP($A114,[1]Hugst!$R$5:$W$9,MATCH(ROUNDUP((K$1)/10,0)*10,[1]Hugst!$R$4:$W$4,0))))</f>
        <v>1125.1359018901526</v>
      </c>
      <c r="L114" s="168">
        <f ca="1">IF($C114-L$1&lt;År1,0,K113*(1-VLOOKUP($A114,[1]Hugst!$R$5:$W$9,MATCH(ROUNDUP((L$1)/10,0)*10,[1]Hugst!$R$4:$W$4,0))))</f>
        <v>1108.4805208207704</v>
      </c>
      <c r="M114" s="168">
        <f ca="1">IF($C114-M$1&lt;År1,0,L113*(1-VLOOKUP($A114,[1]Hugst!$R$5:$W$9,MATCH(ROUNDUP((M$1)/10,0)*10,[1]Hugst!$R$4:$W$4,0))))</f>
        <v>1080.0867196775421</v>
      </c>
      <c r="N114" s="168">
        <f ca="1">IF($C114-N$1&lt;År1,0,M113*(1-VLOOKUP($A114,[1]Hugst!$R$5:$W$9,MATCH(ROUNDUP((N$1)/10,0)*10,[1]Hugst!$R$4:$W$4,0))))</f>
        <v>1032.1343760966915</v>
      </c>
      <c r="O114" s="168">
        <f ca="1">IF($C114-O$1&lt;År1,0,N113*(1-VLOOKUP($A114,[1]Hugst!$R$5:$W$9,MATCH(ROUNDUP((O$1)/10,0)*10,[1]Hugst!$R$4:$W$4,0))))</f>
        <v>1316.942028578052</v>
      </c>
      <c r="P114" s="168">
        <f ca="1">IF($C114-P$1&lt;År1,0,O113*(1-VLOOKUP($A114,[1]Hugst!$R$5:$W$9,MATCH(ROUNDUP((P$1)/10,0)*10,[1]Hugst!$R$4:$W$4,0))))</f>
        <v>1316.1088129737627</v>
      </c>
      <c r="Q114" s="168">
        <f ca="1">IF($C114-Q$1&lt;År1,0,P113*(1-VLOOKUP($A114,[1]Hugst!$R$5:$W$9,MATCH(ROUNDUP((Q$1)/10,0)*10,[1]Hugst!$R$4:$W$4,0))))</f>
        <v>1316.5373818296523</v>
      </c>
      <c r="R114" s="168">
        <f ca="1">IF($C114-R$1&lt;År1,0,Q113*(1-VLOOKUP($A114,[1]Hugst!$R$5:$W$9,MATCH(ROUNDUP((R$1)/10,0)*10,[1]Hugst!$R$4:$W$4,0))))</f>
        <v>1316.3522950584702</v>
      </c>
      <c r="S114" s="168">
        <f ca="1">IF($C114-S$1&lt;År1,0,R113*(1-VLOOKUP($A114,[1]Hugst!$R$5:$W$9,MATCH(ROUNDUP((S$1)/10,0)*10,[1]Hugst!$R$4:$W$4,0))))</f>
        <v>1314.9327350989361</v>
      </c>
      <c r="T114" s="168">
        <f ca="1">IF($C114-T$1&lt;År1,0,S113*(1-VLOOKUP($A114,[1]Hugst!$R$5:$W$9,MATCH(ROUNDUP((T$1)/10,0)*10,[1]Hugst!$R$4:$W$4,0))))</f>
        <v>1311.0389375367326</v>
      </c>
      <c r="U114" s="168">
        <f ca="1">IF($C114-U$1&lt;År1,0,T113*(1-VLOOKUP($A114,[1]Hugst!$R$5:$W$9,MATCH(ROUNDUP((U$1)/10,0)*10,[1]Hugst!$R$4:$W$4,0))))</f>
        <v>1302.1951324700483</v>
      </c>
      <c r="V114" s="168">
        <f ca="1">IF($C114-V$1&lt;År1,0,U113*(1-VLOOKUP($A114,[1]Hugst!$R$5:$W$9,MATCH(ROUNDUP((V$1)/10,0)*10,[1]Hugst!$R$4:$W$4,0))))</f>
        <v>1283.4573097919094</v>
      </c>
      <c r="W114" s="168">
        <f ca="1">IF($C114-W$1&lt;År1,0,V113*(1-VLOOKUP($A114,[1]Hugst!$R$5:$W$9,MATCH(ROUNDUP((W$1)/10,0)*10,[1]Hugst!$R$4:$W$4,0))))</f>
        <v>1244.9525091148055</v>
      </c>
      <c r="X114" s="168">
        <f ca="1">IF($C114-X$1&lt;År1,0,W113*(1-VLOOKUP($A114,[1]Hugst!$R$5:$W$9,MATCH(ROUNDUP((X$1)/10,0)*10,[1]Hugst!$R$4:$W$4,0))))</f>
        <v>1166.964906870747</v>
      </c>
      <c r="Y114" s="168">
        <f ca="1">IF($C114-Y$1&lt;År1,0,X113*(1-VLOOKUP($A114,[1]Hugst!$R$5:$W$9,MATCH(ROUNDUP((Y$1)/10,0)*10,[1]Hugst!$R$4:$W$4,0))))</f>
        <v>1010.1229821096522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578.6023676781108</v>
      </c>
      <c r="E115" s="168">
        <f t="shared" ca="1" si="2"/>
        <v>21.416796442470513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1144.8609281320687</v>
      </c>
      <c r="G115" s="168">
        <f ca="1">IF($C115-G$1&lt;År1,0,F114*(1-VLOOKUP($A115,[1]Hugst!$R$5:$W$9,MATCH(ROUNDUP((G$1)/10,0)*10,[1]Hugst!$R$4:$W$4,0))))</f>
        <v>1144.756955056997</v>
      </c>
      <c r="H115" s="168">
        <f ca="1">IF($C115-H$1&lt;År1,0,G114*(1-VLOOKUP($A115,[1]Hugst!$R$5:$W$9,MATCH(ROUNDUP((H$1)/10,0)*10,[1]Hugst!$R$4:$W$4,0))))</f>
        <v>1144.3273734456125</v>
      </c>
      <c r="I115" s="168">
        <f ca="1">IF($C115-I$1&lt;År1,0,H114*(1-VLOOKUP($A115,[1]Hugst!$R$5:$W$9,MATCH(ROUNDUP((I$1)/10,0)*10,[1]Hugst!$R$4:$W$4,0))))</f>
        <v>1142.9900150284186</v>
      </c>
      <c r="J115" s="168">
        <f ca="1">IF($C115-J$1&lt;År1,0,I114*(1-VLOOKUP($A115,[1]Hugst!$R$5:$W$9,MATCH(ROUNDUP((J$1)/10,0)*10,[1]Hugst!$R$4:$W$4,0))))</f>
        <v>1140.1353935614738</v>
      </c>
      <c r="K115" s="168">
        <f ca="1">IF($C115-K$1&lt;År1,0,J114*(1-VLOOKUP($A115,[1]Hugst!$R$5:$W$9,MATCH(ROUNDUP((K$1)/10,0)*10,[1]Hugst!$R$4:$W$4,0))))</f>
        <v>1134.7479931774346</v>
      </c>
      <c r="L115" s="168">
        <f ca="1">IF($C115-L$1&lt;År1,0,K114*(1-VLOOKUP($A115,[1]Hugst!$R$5:$W$9,MATCH(ROUNDUP((L$1)/10,0)*10,[1]Hugst!$R$4:$W$4,0))))</f>
        <v>1125.1359018901526</v>
      </c>
      <c r="M115" s="168">
        <f ca="1">IF($C115-M$1&lt;År1,0,L114*(1-VLOOKUP($A115,[1]Hugst!$R$5:$W$9,MATCH(ROUNDUP((M$1)/10,0)*10,[1]Hugst!$R$4:$W$4,0))))</f>
        <v>1108.4805208207704</v>
      </c>
      <c r="N115" s="168">
        <f ca="1">IF($C115-N$1&lt;År1,0,M114*(1-VLOOKUP($A115,[1]Hugst!$R$5:$W$9,MATCH(ROUNDUP((N$1)/10,0)*10,[1]Hugst!$R$4:$W$4,0))))</f>
        <v>1080.0867196775421</v>
      </c>
      <c r="O115" s="168">
        <f ca="1">IF($C115-O$1&lt;År1,0,N114*(1-VLOOKUP($A115,[1]Hugst!$R$5:$W$9,MATCH(ROUNDUP((O$1)/10,0)*10,[1]Hugst!$R$4:$W$4,0))))</f>
        <v>1032.1343760966915</v>
      </c>
      <c r="P115" s="168">
        <f ca="1">IF($C115-P$1&lt;År1,0,O114*(1-VLOOKUP($A115,[1]Hugst!$R$5:$W$9,MATCH(ROUNDUP((P$1)/10,0)*10,[1]Hugst!$R$4:$W$4,0))))</f>
        <v>1314.9331339581872</v>
      </c>
      <c r="Q115" s="168">
        <f ca="1">IF($C115-Q$1&lt;År1,0,P114*(1-VLOOKUP($A115,[1]Hugst!$R$5:$W$9,MATCH(ROUNDUP((Q$1)/10,0)*10,[1]Hugst!$R$4:$W$4,0))))</f>
        <v>1314.101189360752</v>
      </c>
      <c r="R115" s="168">
        <f ca="1">IF($C115-R$1&lt;År1,0,Q114*(1-VLOOKUP($A115,[1]Hugst!$R$5:$W$9,MATCH(ROUNDUP((R$1)/10,0)*10,[1]Hugst!$R$4:$W$4,0))))</f>
        <v>1314.5291044675391</v>
      </c>
      <c r="S115" s="168">
        <f ca="1">IF($C115-S$1&lt;År1,0,R114*(1-VLOOKUP($A115,[1]Hugst!$R$5:$W$9,MATCH(ROUNDUP((S$1)/10,0)*10,[1]Hugst!$R$4:$W$4,0))))</f>
        <v>1314.3443000321097</v>
      </c>
      <c r="T115" s="168">
        <f ca="1">IF($C115-T$1&lt;År1,0,S114*(1-VLOOKUP($A115,[1]Hugst!$R$5:$W$9,MATCH(ROUNDUP((T$1)/10,0)*10,[1]Hugst!$R$4:$W$4,0))))</f>
        <v>1312.9269055030225</v>
      </c>
      <c r="U115" s="168">
        <f ca="1">IF($C115-U$1&lt;År1,0,T114*(1-VLOOKUP($A115,[1]Hugst!$R$5:$W$9,MATCH(ROUNDUP((U$1)/10,0)*10,[1]Hugst!$R$4:$W$4,0))))</f>
        <v>1309.0390476320156</v>
      </c>
      <c r="V115" s="168">
        <f ca="1">IF($C115-V$1&lt;År1,0,U114*(1-VLOOKUP($A115,[1]Hugst!$R$5:$W$9,MATCH(ROUNDUP((V$1)/10,0)*10,[1]Hugst!$R$4:$W$4,0))))</f>
        <v>1300.208733115433</v>
      </c>
      <c r="W115" s="168">
        <f ca="1">IF($C115-W$1&lt;År1,0,V114*(1-VLOOKUP($A115,[1]Hugst!$R$5:$W$9,MATCH(ROUNDUP((W$1)/10,0)*10,[1]Hugst!$R$4:$W$4,0))))</f>
        <v>1281.4994935566335</v>
      </c>
      <c r="X115" s="168">
        <f ca="1">IF($C115-X$1&lt;År1,0,W114*(1-VLOOKUP($A115,[1]Hugst!$R$5:$W$9,MATCH(ROUNDUP((X$1)/10,0)*10,[1]Hugst!$R$4:$W$4,0))))</f>
        <v>1243.0534290161556</v>
      </c>
      <c r="Y115" s="168">
        <f ca="1">IF($C115-Y$1&lt;År1,0,X114*(1-VLOOKUP($A115,[1]Hugst!$R$5:$W$9,MATCH(ROUNDUP((Y$1)/10,0)*10,[1]Hugst!$R$4:$W$4,0))))</f>
        <v>1165.1847909111136</v>
      </c>
      <c r="Z115" s="168">
        <f ca="1">IF($C115-Z$1&lt;År1,0,Y114*(1-VLOOKUP($A115,[1]Hugst!$R$5:$W$9,MATCH(ROUNDUP((Z$1)/10,0)*10,[1]Hugst!$R$4:$W$4,0))))</f>
        <v>1008.368107437343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576.19766750348867</v>
      </c>
      <c r="E116" s="168">
        <f t="shared" ca="1" si="2"/>
        <v>23.205058410636411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1144.2444899256125</v>
      </c>
      <c r="G116" s="168">
        <f ca="1">IF($C116-G$1&lt;År1,0,F115*(1-VLOOKUP($A116,[1]Hugst!$R$5:$W$9,MATCH(ROUNDUP((G$1)/10,0)*10,[1]Hugst!$R$4:$W$4,0))))</f>
        <v>1144.8609281320687</v>
      </c>
      <c r="H116" s="168">
        <f ca="1">IF($C116-H$1&lt;År1,0,G115*(1-VLOOKUP($A116,[1]Hugst!$R$5:$W$9,MATCH(ROUNDUP((H$1)/10,0)*10,[1]Hugst!$R$4:$W$4,0))))</f>
        <v>1144.756955056997</v>
      </c>
      <c r="I116" s="168">
        <f ca="1">IF($C116-I$1&lt;År1,0,H115*(1-VLOOKUP($A116,[1]Hugst!$R$5:$W$9,MATCH(ROUNDUP((I$1)/10,0)*10,[1]Hugst!$R$4:$W$4,0))))</f>
        <v>1144.3273734456125</v>
      </c>
      <c r="J116" s="168">
        <f ca="1">IF($C116-J$1&lt;År1,0,I115*(1-VLOOKUP($A116,[1]Hugst!$R$5:$W$9,MATCH(ROUNDUP((J$1)/10,0)*10,[1]Hugst!$R$4:$W$4,0))))</f>
        <v>1142.9900150284186</v>
      </c>
      <c r="K116" s="168">
        <f ca="1">IF($C116-K$1&lt;År1,0,J115*(1-VLOOKUP($A116,[1]Hugst!$R$5:$W$9,MATCH(ROUNDUP((K$1)/10,0)*10,[1]Hugst!$R$4:$W$4,0))))</f>
        <v>1140.1353935614738</v>
      </c>
      <c r="L116" s="168">
        <f ca="1">IF($C116-L$1&lt;År1,0,K115*(1-VLOOKUP($A116,[1]Hugst!$R$5:$W$9,MATCH(ROUNDUP((L$1)/10,0)*10,[1]Hugst!$R$4:$W$4,0))))</f>
        <v>1134.7479931774346</v>
      </c>
      <c r="M116" s="168">
        <f ca="1">IF($C116-M$1&lt;År1,0,L115*(1-VLOOKUP($A116,[1]Hugst!$R$5:$W$9,MATCH(ROUNDUP((M$1)/10,0)*10,[1]Hugst!$R$4:$W$4,0))))</f>
        <v>1125.1359018901526</v>
      </c>
      <c r="N116" s="168">
        <f ca="1">IF($C116-N$1&lt;År1,0,M115*(1-VLOOKUP($A116,[1]Hugst!$R$5:$W$9,MATCH(ROUNDUP((N$1)/10,0)*10,[1]Hugst!$R$4:$W$4,0))))</f>
        <v>1108.4805208207704</v>
      </c>
      <c r="O116" s="168">
        <f ca="1">IF($C116-O$1&lt;År1,0,N115*(1-VLOOKUP($A116,[1]Hugst!$R$5:$W$9,MATCH(ROUNDUP((O$1)/10,0)*10,[1]Hugst!$R$4:$W$4,0))))</f>
        <v>1080.0867196775421</v>
      </c>
      <c r="P116" s="168">
        <f ca="1">IF($C116-P$1&lt;År1,0,O115*(1-VLOOKUP($A116,[1]Hugst!$R$5:$W$9,MATCH(ROUNDUP((P$1)/10,0)*10,[1]Hugst!$R$4:$W$4,0))))</f>
        <v>1030.5599338280695</v>
      </c>
      <c r="Q116" s="168">
        <f ca="1">IF($C116-Q$1&lt;År1,0,P115*(1-VLOOKUP($A116,[1]Hugst!$R$5:$W$9,MATCH(ROUNDUP((Q$1)/10,0)*10,[1]Hugst!$R$4:$W$4,0))))</f>
        <v>1312.9273037538442</v>
      </c>
      <c r="R116" s="168">
        <f ca="1">IF($C116-R$1&lt;År1,0,Q115*(1-VLOOKUP($A116,[1]Hugst!$R$5:$W$9,MATCH(ROUNDUP((R$1)/10,0)*10,[1]Hugst!$R$4:$W$4,0))))</f>
        <v>1312.096628224439</v>
      </c>
      <c r="S116" s="168">
        <f ca="1">IF($C116-S$1&lt;År1,0,R115*(1-VLOOKUP($A116,[1]Hugst!$R$5:$W$9,MATCH(ROUNDUP((S$1)/10,0)*10,[1]Hugst!$R$4:$W$4,0))))</f>
        <v>1312.5238905793683</v>
      </c>
      <c r="T116" s="168">
        <f ca="1">IF($C116-T$1&lt;År1,0,S115*(1-VLOOKUP($A116,[1]Hugst!$R$5:$W$9,MATCH(ROUNDUP((T$1)/10,0)*10,[1]Hugst!$R$4:$W$4,0))))</f>
        <v>1312.3393680490099</v>
      </c>
      <c r="U116" s="168">
        <f ca="1">IF($C116-U$1&lt;År1,0,T115*(1-VLOOKUP($A116,[1]Hugst!$R$5:$W$9,MATCH(ROUNDUP((U$1)/10,0)*10,[1]Hugst!$R$4:$W$4,0))))</f>
        <v>1310.9241356471703</v>
      </c>
      <c r="V116" s="168">
        <f ca="1">IF($C116-V$1&lt;År1,0,U115*(1-VLOOKUP($A116,[1]Hugst!$R$5:$W$9,MATCH(ROUNDUP((V$1)/10,0)*10,[1]Hugst!$R$4:$W$4,0))))</f>
        <v>1307.0422084068141</v>
      </c>
      <c r="W116" s="168">
        <f ca="1">IF($C116-W$1&lt;År1,0,V115*(1-VLOOKUP($A116,[1]Hugst!$R$5:$W$9,MATCH(ROUNDUP((W$1)/10,0)*10,[1]Hugst!$R$4:$W$4,0))))</f>
        <v>1298.225363861528</v>
      </c>
      <c r="X116" s="168">
        <f ca="1">IF($C116-X$1&lt;År1,0,W115*(1-VLOOKUP($A116,[1]Hugst!$R$5:$W$9,MATCH(ROUNDUP((X$1)/10,0)*10,[1]Hugst!$R$4:$W$4,0))))</f>
        <v>1279.5446638206997</v>
      </c>
      <c r="Y116" s="168">
        <f ca="1">IF($C116-Y$1&lt;År1,0,X115*(1-VLOOKUP($A116,[1]Hugst!$R$5:$W$9,MATCH(ROUNDUP((Y$1)/10,0)*10,[1]Hugst!$R$4:$W$4,0))))</f>
        <v>1241.1572458193514</v>
      </c>
      <c r="Z116" s="168">
        <f ca="1">IF($C116-Z$1&lt;År1,0,Y115*(1-VLOOKUP($A116,[1]Hugst!$R$5:$W$9,MATCH(ROUNDUP((Z$1)/10,0)*10,[1]Hugst!$R$4:$W$4,0))))</f>
        <v>1163.16052919809</v>
      </c>
      <c r="AA116" s="168">
        <f ca="1">IF($C116-AA$1&lt;År1,0,Z115*(1-VLOOKUP($A116,[1]Hugst!$R$5:$W$9,MATCH(ROUNDUP((AA$1)/10,0)*10,[1]Hugst!$R$4:$W$4,0))))</f>
        <v>1006.6162814879815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573.60966616424344</v>
      </c>
      <c r="E117" s="168">
        <f t="shared" ca="1" si="2"/>
        <v>25.079407800305489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1143.5308379760363</v>
      </c>
      <c r="G117" s="168">
        <f ca="1">IF($C117-G$1&lt;År1,0,F116*(1-VLOOKUP($A117,[1]Hugst!$R$5:$W$9,MATCH(ROUNDUP((G$1)/10,0)*10,[1]Hugst!$R$4:$W$4,0))))</f>
        <v>1144.2444899256125</v>
      </c>
      <c r="H117" s="168">
        <f ca="1">IF($C117-H$1&lt;År1,0,G116*(1-VLOOKUP($A117,[1]Hugst!$R$5:$W$9,MATCH(ROUNDUP((H$1)/10,0)*10,[1]Hugst!$R$4:$W$4,0))))</f>
        <v>1144.8609281320687</v>
      </c>
      <c r="I117" s="168">
        <f ca="1">IF($C117-I$1&lt;År1,0,H116*(1-VLOOKUP($A117,[1]Hugst!$R$5:$W$9,MATCH(ROUNDUP((I$1)/10,0)*10,[1]Hugst!$R$4:$W$4,0))))</f>
        <v>1144.756955056997</v>
      </c>
      <c r="J117" s="168">
        <f ca="1">IF($C117-J$1&lt;År1,0,I116*(1-VLOOKUP($A117,[1]Hugst!$R$5:$W$9,MATCH(ROUNDUP((J$1)/10,0)*10,[1]Hugst!$R$4:$W$4,0))))</f>
        <v>1144.3273734456125</v>
      </c>
      <c r="K117" s="168">
        <f ca="1">IF($C117-K$1&lt;År1,0,J116*(1-VLOOKUP($A117,[1]Hugst!$R$5:$W$9,MATCH(ROUNDUP((K$1)/10,0)*10,[1]Hugst!$R$4:$W$4,0))))</f>
        <v>1142.9900150284186</v>
      </c>
      <c r="L117" s="168">
        <f ca="1">IF($C117-L$1&lt;År1,0,K116*(1-VLOOKUP($A117,[1]Hugst!$R$5:$W$9,MATCH(ROUNDUP((L$1)/10,0)*10,[1]Hugst!$R$4:$W$4,0))))</f>
        <v>1140.1353935614738</v>
      </c>
      <c r="M117" s="168">
        <f ca="1">IF($C117-M$1&lt;År1,0,L116*(1-VLOOKUP($A117,[1]Hugst!$R$5:$W$9,MATCH(ROUNDUP((M$1)/10,0)*10,[1]Hugst!$R$4:$W$4,0))))</f>
        <v>1134.7479931774346</v>
      </c>
      <c r="N117" s="168">
        <f ca="1">IF($C117-N$1&lt;År1,0,M116*(1-VLOOKUP($A117,[1]Hugst!$R$5:$W$9,MATCH(ROUNDUP((N$1)/10,0)*10,[1]Hugst!$R$4:$W$4,0))))</f>
        <v>1125.1359018901526</v>
      </c>
      <c r="O117" s="168">
        <f ca="1">IF($C117-O$1&lt;År1,0,N116*(1-VLOOKUP($A117,[1]Hugst!$R$5:$W$9,MATCH(ROUNDUP((O$1)/10,0)*10,[1]Hugst!$R$4:$W$4,0))))</f>
        <v>1108.4805208207704</v>
      </c>
      <c r="P117" s="168">
        <f ca="1">IF($C117-P$1&lt;År1,0,O116*(1-VLOOKUP($A117,[1]Hugst!$R$5:$W$9,MATCH(ROUNDUP((P$1)/10,0)*10,[1]Hugst!$R$4:$W$4,0))))</f>
        <v>1078.4391297661696</v>
      </c>
      <c r="Q117" s="168">
        <f ca="1">IF($C117-Q$1&lt;År1,0,P116*(1-VLOOKUP($A117,[1]Hugst!$R$5:$W$9,MATCH(ROUNDUP((Q$1)/10,0)*10,[1]Hugst!$R$4:$W$4,0))))</f>
        <v>1028.9878932510435</v>
      </c>
      <c r="R117" s="168">
        <f ca="1">IF($C117-R$1&lt;År1,0,Q116*(1-VLOOKUP($A117,[1]Hugst!$R$5:$W$9,MATCH(ROUNDUP((R$1)/10,0)*10,[1]Hugst!$R$4:$W$4,0))))</f>
        <v>1310.9245332904909</v>
      </c>
      <c r="S117" s="168">
        <f ca="1">IF($C117-S$1&lt;År1,0,R116*(1-VLOOKUP($A117,[1]Hugst!$R$5:$W$9,MATCH(ROUNDUP((S$1)/10,0)*10,[1]Hugst!$R$4:$W$4,0))))</f>
        <v>1310.095124893249</v>
      </c>
      <c r="T117" s="168">
        <f ca="1">IF($C117-T$1&lt;År1,0,S116*(1-VLOOKUP($A117,[1]Hugst!$R$5:$W$9,MATCH(ROUNDUP((T$1)/10,0)*10,[1]Hugst!$R$4:$W$4,0))))</f>
        <v>1310.5217354920437</v>
      </c>
      <c r="U117" s="168">
        <f ca="1">IF($C117-U$1&lt;År1,0,T116*(1-VLOOKUP($A117,[1]Hugst!$R$5:$W$9,MATCH(ROUNDUP((U$1)/10,0)*10,[1]Hugst!$R$4:$W$4,0))))</f>
        <v>1310.3374944367317</v>
      </c>
      <c r="V117" s="168">
        <f ca="1">IF($C117-V$1&lt;År1,0,U116*(1-VLOOKUP($A117,[1]Hugst!$R$5:$W$9,MATCH(ROUNDUP((V$1)/10,0)*10,[1]Hugst!$R$4:$W$4,0))))</f>
        <v>1308.9244208639795</v>
      </c>
      <c r="W117" s="168">
        <f ca="1">IF($C117-W$1&lt;År1,0,V116*(1-VLOOKUP($A117,[1]Hugst!$R$5:$W$9,MATCH(ROUNDUP((W$1)/10,0)*10,[1]Hugst!$R$4:$W$4,0))))</f>
        <v>1305.0484152075494</v>
      </c>
      <c r="X117" s="168">
        <f ca="1">IF($C117-X$1&lt;År1,0,W116*(1-VLOOKUP($A117,[1]Hugst!$R$5:$W$9,MATCH(ROUNDUP((X$1)/10,0)*10,[1]Hugst!$R$4:$W$4,0))))</f>
        <v>1296.245020086146</v>
      </c>
      <c r="Y117" s="168">
        <f ca="1">IF($C117-Y$1&lt;År1,0,X116*(1-VLOOKUP($A117,[1]Hugst!$R$5:$W$9,MATCH(ROUNDUP((Y$1)/10,0)*10,[1]Hugst!$R$4:$W$4,0))))</f>
        <v>1277.5928160284309</v>
      </c>
      <c r="Z117" s="168">
        <f ca="1">IF($C117-Z$1&lt;År1,0,Y116*(1-VLOOKUP($A117,[1]Hugst!$R$5:$W$9,MATCH(ROUNDUP((Z$1)/10,0)*10,[1]Hugst!$R$4:$W$4,0))))</f>
        <v>1239.0009980617838</v>
      </c>
      <c r="AA117" s="168">
        <f ca="1">IF($C117-AA$1&lt;År1,0,Z116*(1-VLOOKUP($A117,[1]Hugst!$R$5:$W$9,MATCH(ROUNDUP((AA$1)/10,0)*10,[1]Hugst!$R$4:$W$4,0))))</f>
        <v>1161.1397842109238</v>
      </c>
      <c r="AB117" s="168">
        <f ca="1">IF($C117-AB$1&lt;År1,0,AA116*(1-VLOOKUP($A117,[1]Hugst!$R$5:$W$9,MATCH(ROUNDUP((AB$1)/10,0)*10,[1]Hugst!$R$4:$W$4,0))))</f>
        <v>1004.8674989650574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570.91741003237337</v>
      </c>
      <c r="E118" s="168">
        <f t="shared" ca="1" si="2"/>
        <v>27.001474549142586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1142.7606485930032</v>
      </c>
      <c r="G118" s="168">
        <f ca="1">IF($C118-G$1&lt;År1,0,F117*(1-VLOOKUP($A118,[1]Hugst!$R$5:$W$9,MATCH(ROUNDUP((G$1)/10,0)*10,[1]Hugst!$R$4:$W$4,0))))</f>
        <v>1143.5308379760363</v>
      </c>
      <c r="H118" s="168">
        <f ca="1">IF($C118-H$1&lt;År1,0,G117*(1-VLOOKUP($A118,[1]Hugst!$R$5:$W$9,MATCH(ROUNDUP((H$1)/10,0)*10,[1]Hugst!$R$4:$W$4,0))))</f>
        <v>1144.2444899256125</v>
      </c>
      <c r="I118" s="168">
        <f ca="1">IF($C118-I$1&lt;År1,0,H117*(1-VLOOKUP($A118,[1]Hugst!$R$5:$W$9,MATCH(ROUNDUP((I$1)/10,0)*10,[1]Hugst!$R$4:$W$4,0))))</f>
        <v>1144.8609281320687</v>
      </c>
      <c r="J118" s="168">
        <f ca="1">IF($C118-J$1&lt;År1,0,I117*(1-VLOOKUP($A118,[1]Hugst!$R$5:$W$9,MATCH(ROUNDUP((J$1)/10,0)*10,[1]Hugst!$R$4:$W$4,0))))</f>
        <v>1144.756955056997</v>
      </c>
      <c r="K118" s="168">
        <f ca="1">IF($C118-K$1&lt;År1,0,J117*(1-VLOOKUP($A118,[1]Hugst!$R$5:$W$9,MATCH(ROUNDUP((K$1)/10,0)*10,[1]Hugst!$R$4:$W$4,0))))</f>
        <v>1144.3273734456125</v>
      </c>
      <c r="L118" s="168">
        <f ca="1">IF($C118-L$1&lt;År1,0,K117*(1-VLOOKUP($A118,[1]Hugst!$R$5:$W$9,MATCH(ROUNDUP((L$1)/10,0)*10,[1]Hugst!$R$4:$W$4,0))))</f>
        <v>1142.9900150284186</v>
      </c>
      <c r="M118" s="168">
        <f ca="1">IF($C118-M$1&lt;År1,0,L117*(1-VLOOKUP($A118,[1]Hugst!$R$5:$W$9,MATCH(ROUNDUP((M$1)/10,0)*10,[1]Hugst!$R$4:$W$4,0))))</f>
        <v>1140.1353935614738</v>
      </c>
      <c r="N118" s="168">
        <f ca="1">IF($C118-N$1&lt;År1,0,M117*(1-VLOOKUP($A118,[1]Hugst!$R$5:$W$9,MATCH(ROUNDUP((N$1)/10,0)*10,[1]Hugst!$R$4:$W$4,0))))</f>
        <v>1134.7479931774346</v>
      </c>
      <c r="O118" s="168">
        <f ca="1">IF($C118-O$1&lt;År1,0,N117*(1-VLOOKUP($A118,[1]Hugst!$R$5:$W$9,MATCH(ROUNDUP((O$1)/10,0)*10,[1]Hugst!$R$4:$W$4,0))))</f>
        <v>1125.1359018901526</v>
      </c>
      <c r="P118" s="168">
        <f ca="1">IF($C118-P$1&lt;År1,0,O117*(1-VLOOKUP($A118,[1]Hugst!$R$5:$W$9,MATCH(ROUNDUP((P$1)/10,0)*10,[1]Hugst!$R$4:$W$4,0))))</f>
        <v>1106.7896183313828</v>
      </c>
      <c r="Q118" s="168">
        <f ca="1">IF($C118-Q$1&lt;År1,0,P117*(1-VLOOKUP($A118,[1]Hugst!$R$5:$W$9,MATCH(ROUNDUP((Q$1)/10,0)*10,[1]Hugst!$R$4:$W$4,0))))</f>
        <v>1076.7940531275431</v>
      </c>
      <c r="R118" s="168">
        <f ca="1">IF($C118-R$1&lt;År1,0,Q117*(1-VLOOKUP($A118,[1]Hugst!$R$5:$W$9,MATCH(ROUNDUP((R$1)/10,0)*10,[1]Hugst!$R$4:$W$4,0))))</f>
        <v>1027.4182507020164</v>
      </c>
      <c r="S118" s="168">
        <f ca="1">IF($C118-S$1&lt;År1,0,R117*(1-VLOOKUP($A118,[1]Hugst!$R$5:$W$9,MATCH(ROUNDUP((S$1)/10,0)*10,[1]Hugst!$R$4:$W$4,0))))</f>
        <v>1308.9248179007257</v>
      </c>
      <c r="T118" s="168">
        <f ca="1">IF($C118-T$1&lt;År1,0,S117*(1-VLOOKUP($A118,[1]Hugst!$R$5:$W$9,MATCH(ROUNDUP((T$1)/10,0)*10,[1]Hugst!$R$4:$W$4,0))))</f>
        <v>1308.0966747027339</v>
      </c>
      <c r="U118" s="168">
        <f ca="1">IF($C118-U$1&lt;År1,0,T117*(1-VLOOKUP($A118,[1]Hugst!$R$5:$W$9,MATCH(ROUNDUP((U$1)/10,0)*10,[1]Hugst!$R$4:$W$4,0))))</f>
        <v>1308.5226345395981</v>
      </c>
      <c r="V118" s="168">
        <f ca="1">IF($C118-V$1&lt;År1,0,U117*(1-VLOOKUP($A118,[1]Hugst!$R$5:$W$9,MATCH(ROUNDUP((V$1)/10,0)*10,[1]Hugst!$R$4:$W$4,0))))</f>
        <v>1308.3386745299638</v>
      </c>
      <c r="W118" s="168">
        <f ca="1">IF($C118-W$1&lt;År1,0,V117*(1-VLOOKUP($A118,[1]Hugst!$R$5:$W$9,MATCH(ROUNDUP((W$1)/10,0)*10,[1]Hugst!$R$4:$W$4,0))))</f>
        <v>1306.9277564931701</v>
      </c>
      <c r="X118" s="168">
        <f ca="1">IF($C118-X$1&lt;År1,0,W117*(1-VLOOKUP($A118,[1]Hugst!$R$5:$W$9,MATCH(ROUNDUP((X$1)/10,0)*10,[1]Hugst!$R$4:$W$4,0))))</f>
        <v>1303.0576633877413</v>
      </c>
      <c r="Y118" s="168">
        <f ca="1">IF($C118-Y$1&lt;År1,0,X117*(1-VLOOKUP($A118,[1]Hugst!$R$5:$W$9,MATCH(ROUNDUP((Y$1)/10,0)*10,[1]Hugst!$R$4:$W$4,0))))</f>
        <v>1294.2676971741503</v>
      </c>
      <c r="Z118" s="168">
        <f ca="1">IF($C118-Z$1&lt;År1,0,Y117*(1-VLOOKUP($A118,[1]Hugst!$R$5:$W$9,MATCH(ROUNDUP((Z$1)/10,0)*10,[1]Hugst!$R$4:$W$4,0))))</f>
        <v>1275.3732691870255</v>
      </c>
      <c r="AA118" s="168">
        <f ca="1">IF($C118-AA$1&lt;År1,0,Z117*(1-VLOOKUP($A118,[1]Hugst!$R$5:$W$9,MATCH(ROUNDUP((AA$1)/10,0)*10,[1]Hugst!$R$4:$W$4,0))))</f>
        <v>1236.8484963278629</v>
      </c>
      <c r="AB118" s="168">
        <f ca="1">IF($C118-AB$1&lt;År1,0,AA117*(1-VLOOKUP($A118,[1]Hugst!$R$5:$W$9,MATCH(ROUNDUP((AB$1)/10,0)*10,[1]Hugst!$R$4:$W$4,0))))</f>
        <v>1159.1225498400488</v>
      </c>
      <c r="AC118" s="168">
        <f ca="1">IF($C118-AC$1&lt;År1,0,AB117*(1-VLOOKUP($A118,[1]Hugst!$R$5:$W$9,MATCH(ROUNDUP((AC$1)/10,0)*10,[1]Hugst!$R$4:$W$4,0))))</f>
        <v>1003.1217545812622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568.16829830158747</v>
      </c>
      <c r="E119" s="168">
        <f t="shared" ca="1" si="2"/>
        <v>28.949080597169086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1141.9591429102438</v>
      </c>
      <c r="G119" s="168">
        <f ca="1">IF($C119-G$1&lt;År1,0,F118*(1-VLOOKUP($A119,[1]Hugst!$R$5:$W$9,MATCH(ROUNDUP((G$1)/10,0)*10,[1]Hugst!$R$4:$W$4,0))))</f>
        <v>1142.7606485930032</v>
      </c>
      <c r="H119" s="168">
        <f ca="1">IF($C119-H$1&lt;År1,0,G118*(1-VLOOKUP($A119,[1]Hugst!$R$5:$W$9,MATCH(ROUNDUP((H$1)/10,0)*10,[1]Hugst!$R$4:$W$4,0))))</f>
        <v>1143.5308379760363</v>
      </c>
      <c r="I119" s="168">
        <f ca="1">IF($C119-I$1&lt;År1,0,H118*(1-VLOOKUP($A119,[1]Hugst!$R$5:$W$9,MATCH(ROUNDUP((I$1)/10,0)*10,[1]Hugst!$R$4:$W$4,0))))</f>
        <v>1144.2444899256125</v>
      </c>
      <c r="J119" s="168">
        <f ca="1">IF($C119-J$1&lt;År1,0,I118*(1-VLOOKUP($A119,[1]Hugst!$R$5:$W$9,MATCH(ROUNDUP((J$1)/10,0)*10,[1]Hugst!$R$4:$W$4,0))))</f>
        <v>1144.8609281320687</v>
      </c>
      <c r="K119" s="168">
        <f ca="1">IF($C119-K$1&lt;År1,0,J118*(1-VLOOKUP($A119,[1]Hugst!$R$5:$W$9,MATCH(ROUNDUP((K$1)/10,0)*10,[1]Hugst!$R$4:$W$4,0))))</f>
        <v>1144.756955056997</v>
      </c>
      <c r="L119" s="168">
        <f ca="1">IF($C119-L$1&lt;År1,0,K118*(1-VLOOKUP($A119,[1]Hugst!$R$5:$W$9,MATCH(ROUNDUP((L$1)/10,0)*10,[1]Hugst!$R$4:$W$4,0))))</f>
        <v>1144.3273734456125</v>
      </c>
      <c r="M119" s="168">
        <f ca="1">IF($C119-M$1&lt;År1,0,L118*(1-VLOOKUP($A119,[1]Hugst!$R$5:$W$9,MATCH(ROUNDUP((M$1)/10,0)*10,[1]Hugst!$R$4:$W$4,0))))</f>
        <v>1142.9900150284186</v>
      </c>
      <c r="N119" s="168">
        <f ca="1">IF($C119-N$1&lt;År1,0,M118*(1-VLOOKUP($A119,[1]Hugst!$R$5:$W$9,MATCH(ROUNDUP((N$1)/10,0)*10,[1]Hugst!$R$4:$W$4,0))))</f>
        <v>1140.1353935614738</v>
      </c>
      <c r="O119" s="168">
        <f ca="1">IF($C119-O$1&lt;År1,0,N118*(1-VLOOKUP($A119,[1]Hugst!$R$5:$W$9,MATCH(ROUNDUP((O$1)/10,0)*10,[1]Hugst!$R$4:$W$4,0))))</f>
        <v>1134.7479931774346</v>
      </c>
      <c r="P119" s="168">
        <f ca="1">IF($C119-P$1&lt;År1,0,O118*(1-VLOOKUP($A119,[1]Hugst!$R$5:$W$9,MATCH(ROUNDUP((P$1)/10,0)*10,[1]Hugst!$R$4:$W$4,0))))</f>
        <v>1123.4195928872693</v>
      </c>
      <c r="Q119" s="168">
        <f ca="1">IF($C119-Q$1&lt;År1,0,P118*(1-VLOOKUP($A119,[1]Hugst!$R$5:$W$9,MATCH(ROUNDUP((Q$1)/10,0)*10,[1]Hugst!$R$4:$W$4,0))))</f>
        <v>1105.1012951847756</v>
      </c>
      <c r="R119" s="168">
        <f ca="1">IF($C119-R$1&lt;År1,0,Q118*(1-VLOOKUP($A119,[1]Hugst!$R$5:$W$9,MATCH(ROUNDUP((R$1)/10,0)*10,[1]Hugst!$R$4:$W$4,0))))</f>
        <v>1075.151485927857</v>
      </c>
      <c r="S119" s="168">
        <f ca="1">IF($C119-S$1&lt;År1,0,R118*(1-VLOOKUP($A119,[1]Hugst!$R$5:$W$9,MATCH(ROUNDUP((S$1)/10,0)*10,[1]Hugst!$R$4:$W$4,0))))</f>
        <v>1025.8510025229793</v>
      </c>
      <c r="T119" s="168">
        <f ca="1">IF($C119-T$1&lt;År1,0,S118*(1-VLOOKUP($A119,[1]Hugst!$R$5:$W$9,MATCH(ROUNDUP((T$1)/10,0)*10,[1]Hugst!$R$4:$W$4,0))))</f>
        <v>1306.9281529242669</v>
      </c>
      <c r="U119" s="168">
        <f ca="1">IF($C119-U$1&lt;År1,0,T118*(1-VLOOKUP($A119,[1]Hugst!$R$5:$W$9,MATCH(ROUNDUP((U$1)/10,0)*10,[1]Hugst!$R$4:$W$4,0))))</f>
        <v>1306.1012729955603</v>
      </c>
      <c r="V119" s="168">
        <f ca="1">IF($C119-V$1&lt;År1,0,U118*(1-VLOOKUP($A119,[1]Hugst!$R$5:$W$9,MATCH(ROUNDUP((V$1)/10,0)*10,[1]Hugst!$R$4:$W$4,0))))</f>
        <v>1306.5265830631818</v>
      </c>
      <c r="W119" s="168">
        <f ca="1">IF($C119-W$1&lt;År1,0,V118*(1-VLOOKUP($A119,[1]Hugst!$R$5:$W$9,MATCH(ROUNDUP((W$1)/10,0)*10,[1]Hugst!$R$4:$W$4,0))))</f>
        <v>1306.3429036705113</v>
      </c>
      <c r="X119" s="168">
        <f ca="1">IF($C119-X$1&lt;År1,0,W118*(1-VLOOKUP($A119,[1]Hugst!$R$5:$W$9,MATCH(ROUNDUP((X$1)/10,0)*10,[1]Hugst!$R$4:$W$4,0))))</f>
        <v>1304.9341378815705</v>
      </c>
      <c r="Y119" s="168">
        <f ca="1">IF($C119-Y$1&lt;År1,0,X118*(1-VLOOKUP($A119,[1]Hugst!$R$5:$W$9,MATCH(ROUNDUP((Y$1)/10,0)*10,[1]Hugst!$R$4:$W$4,0))))</f>
        <v>1301.0699483079973</v>
      </c>
      <c r="Z119" s="168">
        <f ca="1">IF($C119-Z$1&lt;År1,0,Y118*(1-VLOOKUP($A119,[1]Hugst!$R$5:$W$9,MATCH(ROUNDUP((Z$1)/10,0)*10,[1]Hugst!$R$4:$W$4,0))))</f>
        <v>1292.0191812595681</v>
      </c>
      <c r="AA119" s="168">
        <f ca="1">IF($C119-AA$1&lt;År1,0,Z118*(1-VLOOKUP($A119,[1]Hugst!$R$5:$W$9,MATCH(ROUNDUP((AA$1)/10,0)*10,[1]Hugst!$R$4:$W$4,0))))</f>
        <v>1273.157578338014</v>
      </c>
      <c r="AB119" s="168">
        <f ca="1">IF($C119-AB$1&lt;År1,0,AA118*(1-VLOOKUP($A119,[1]Hugst!$R$5:$W$9,MATCH(ROUNDUP((AB$1)/10,0)*10,[1]Hugst!$R$4:$W$4,0))))</f>
        <v>1234.6997341096662</v>
      </c>
      <c r="AC119" s="168">
        <f ca="1">IF($C119-AC$1&lt;År1,0,AB118*(1-VLOOKUP($A119,[1]Hugst!$R$5:$W$9,MATCH(ROUNDUP((AC$1)/10,0)*10,[1]Hugst!$R$4:$W$4,0))))</f>
        <v>1157.108819986513</v>
      </c>
      <c r="AD119" s="168">
        <f ca="1">IF($C119-AD$1&lt;År1,0,AC118*(1-VLOOKUP($A119,[1]Hugst!$R$5:$W$9,MATCH(ROUNDUP((AD$1)/10,0)*10,[1]Hugst!$R$4:$W$4,0))))</f>
        <v>1001.3790430584727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565.3907420017</v>
      </c>
      <c r="E120" s="168">
        <f t="shared" ca="1" si="2"/>
        <v>30.909346001531958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1141.1418520147192</v>
      </c>
      <c r="G120" s="168">
        <f ca="1">IF($C120-G$1&lt;År1,0,F119*(1-VLOOKUP($A120,[1]Hugst!$R$5:$W$9,MATCH(ROUNDUP((G$1)/10,0)*10,[1]Hugst!$R$4:$W$4,0))))</f>
        <v>1141.9591429102438</v>
      </c>
      <c r="H120" s="168">
        <f ca="1">IF($C120-H$1&lt;År1,0,G119*(1-VLOOKUP($A120,[1]Hugst!$R$5:$W$9,MATCH(ROUNDUP((H$1)/10,0)*10,[1]Hugst!$R$4:$W$4,0))))</f>
        <v>1142.7606485930032</v>
      </c>
      <c r="I120" s="168">
        <f ca="1">IF($C120-I$1&lt;År1,0,H119*(1-VLOOKUP($A120,[1]Hugst!$R$5:$W$9,MATCH(ROUNDUP((I$1)/10,0)*10,[1]Hugst!$R$4:$W$4,0))))</f>
        <v>1143.5308379760363</v>
      </c>
      <c r="J120" s="168">
        <f ca="1">IF($C120-J$1&lt;År1,0,I119*(1-VLOOKUP($A120,[1]Hugst!$R$5:$W$9,MATCH(ROUNDUP((J$1)/10,0)*10,[1]Hugst!$R$4:$W$4,0))))</f>
        <v>1144.2444899256125</v>
      </c>
      <c r="K120" s="168">
        <f ca="1">IF($C120-K$1&lt;År1,0,J119*(1-VLOOKUP($A120,[1]Hugst!$R$5:$W$9,MATCH(ROUNDUP((K$1)/10,0)*10,[1]Hugst!$R$4:$W$4,0))))</f>
        <v>1144.8609281320687</v>
      </c>
      <c r="L120" s="168">
        <f ca="1">IF($C120-L$1&lt;År1,0,K119*(1-VLOOKUP($A120,[1]Hugst!$R$5:$W$9,MATCH(ROUNDUP((L$1)/10,0)*10,[1]Hugst!$R$4:$W$4,0))))</f>
        <v>1144.756955056997</v>
      </c>
      <c r="M120" s="168">
        <f ca="1">IF($C120-M$1&lt;År1,0,L119*(1-VLOOKUP($A120,[1]Hugst!$R$5:$W$9,MATCH(ROUNDUP((M$1)/10,0)*10,[1]Hugst!$R$4:$W$4,0))))</f>
        <v>1144.3273734456125</v>
      </c>
      <c r="N120" s="168">
        <f ca="1">IF($C120-N$1&lt;År1,0,M119*(1-VLOOKUP($A120,[1]Hugst!$R$5:$W$9,MATCH(ROUNDUP((N$1)/10,0)*10,[1]Hugst!$R$4:$W$4,0))))</f>
        <v>1142.9900150284186</v>
      </c>
      <c r="O120" s="168">
        <f ca="1">IF($C120-O$1&lt;År1,0,N119*(1-VLOOKUP($A120,[1]Hugst!$R$5:$W$9,MATCH(ROUNDUP((O$1)/10,0)*10,[1]Hugst!$R$4:$W$4,0))))</f>
        <v>1140.1353935614738</v>
      </c>
      <c r="P120" s="168">
        <f ca="1">IF($C120-P$1&lt;År1,0,O119*(1-VLOOKUP($A120,[1]Hugst!$R$5:$W$9,MATCH(ROUNDUP((P$1)/10,0)*10,[1]Hugst!$R$4:$W$4,0))))</f>
        <v>1133.0170216624181</v>
      </c>
      <c r="Q120" s="168">
        <f ca="1">IF($C120-Q$1&lt;År1,0,P119*(1-VLOOKUP($A120,[1]Hugst!$R$5:$W$9,MATCH(ROUNDUP((Q$1)/10,0)*10,[1]Hugst!$R$4:$W$4,0))))</f>
        <v>1121.705901982865</v>
      </c>
      <c r="R120" s="168">
        <f ca="1">IF($C120-R$1&lt;År1,0,Q119*(1-VLOOKUP($A120,[1]Hugst!$R$5:$W$9,MATCH(ROUNDUP((R$1)/10,0)*10,[1]Hugst!$R$4:$W$4,0))))</f>
        <v>1103.4155474463582</v>
      </c>
      <c r="S120" s="168">
        <f ca="1">IF($C120-S$1&lt;År1,0,R119*(1-VLOOKUP($A120,[1]Hugst!$R$5:$W$9,MATCH(ROUNDUP((S$1)/10,0)*10,[1]Hugst!$R$4:$W$4,0))))</f>
        <v>1073.5114243391536</v>
      </c>
      <c r="T120" s="168">
        <f ca="1">IF($C120-T$1&lt;År1,0,S119*(1-VLOOKUP($A120,[1]Hugst!$R$5:$W$9,MATCH(ROUNDUP((T$1)/10,0)*10,[1]Hugst!$R$4:$W$4,0))))</f>
        <v>1024.2861450615035</v>
      </c>
      <c r="U120" s="168">
        <f ca="1">IF($C120-U$1&lt;År1,0,T119*(1-VLOOKUP($A120,[1]Hugst!$R$5:$W$9,MATCH(ROUNDUP((U$1)/10,0)*10,[1]Hugst!$R$4:$W$4,0))))</f>
        <v>1304.9345337079417</v>
      </c>
      <c r="V120" s="168">
        <f ca="1">IF($C120-V$1&lt;År1,0,U119*(1-VLOOKUP($A120,[1]Hugst!$R$5:$W$9,MATCH(ROUNDUP((V$1)/10,0)*10,[1]Hugst!$R$4:$W$4,0))))</f>
        <v>1304.1089151214992</v>
      </c>
      <c r="W120" s="168">
        <f ca="1">IF($C120-W$1&lt;År1,0,V119*(1-VLOOKUP($A120,[1]Hugst!$R$5:$W$9,MATCH(ROUNDUP((W$1)/10,0)*10,[1]Hugst!$R$4:$W$4,0))))</f>
        <v>1304.5335764110514</v>
      </c>
      <c r="X120" s="168">
        <f ca="1">IF($C120-X$1&lt;År1,0,W119*(1-VLOOKUP($A120,[1]Hugst!$R$5:$W$9,MATCH(ROUNDUP((X$1)/10,0)*10,[1]Hugst!$R$4:$W$4,0))))</f>
        <v>1304.350177207285</v>
      </c>
      <c r="Y120" s="168">
        <f ca="1">IF($C120-Y$1&lt;År1,0,X119*(1-VLOOKUP($A120,[1]Hugst!$R$5:$W$9,MATCH(ROUNDUP((Y$1)/10,0)*10,[1]Hugst!$R$4:$W$4,0))))</f>
        <v>1302.9435603831071</v>
      </c>
      <c r="Z120" s="168">
        <f ca="1">IF($C120-Z$1&lt;År1,0,Y119*(1-VLOOKUP($A120,[1]Hugst!$R$5:$W$9,MATCH(ROUNDUP((Z$1)/10,0)*10,[1]Hugst!$R$4:$W$4,0))))</f>
        <v>1298.8096149232249</v>
      </c>
      <c r="AA120" s="168">
        <f ca="1">IF($C120-AA$1&lt;År1,0,Z119*(1-VLOOKUP($A120,[1]Hugst!$R$5:$W$9,MATCH(ROUNDUP((AA$1)/10,0)*10,[1]Hugst!$R$4:$W$4,0))))</f>
        <v>1289.774571665007</v>
      </c>
      <c r="AB120" s="168">
        <f ca="1">IF($C120-AB$1&lt;År1,0,AA119*(1-VLOOKUP($A120,[1]Hugst!$R$5:$W$9,MATCH(ROUNDUP((AB$1)/10,0)*10,[1]Hugst!$R$4:$W$4,0))))</f>
        <v>1270.9457367824268</v>
      </c>
      <c r="AC120" s="168">
        <f ca="1">IF($C120-AC$1&lt;År1,0,AB119*(1-VLOOKUP($A120,[1]Hugst!$R$5:$W$9,MATCH(ROUNDUP((AC$1)/10,0)*10,[1]Hugst!$R$4:$W$4,0))))</f>
        <v>1232.5547049105774</v>
      </c>
      <c r="AD120" s="168">
        <f ca="1">IF($C120-AD$1&lt;År1,0,AC119*(1-VLOOKUP($A120,[1]Hugst!$R$5:$W$9,MATCH(ROUNDUP((AD$1)/10,0)*10,[1]Hugst!$R$4:$W$4,0))))</f>
        <v>1155.0985885619602</v>
      </c>
      <c r="AE120" s="168">
        <f ca="1">IF($C120-AE$1&lt;År1,0,AD119*(1-VLOOKUP($A120,[1]Hugst!$R$5:$W$9,MATCH(ROUNDUP((AE$1)/10,0)*10,[1]Hugst!$R$4:$W$4,0))))</f>
        <v>999.63935912773547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562.60175940667614</v>
      </c>
      <c r="E121" s="168">
        <f t="shared" ca="1" si="2"/>
        <v>32.874761123068311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1140.3182845412316</v>
      </c>
      <c r="G121" s="168">
        <f ca="1">IF($C121-G$1&lt;År1,0,F120*(1-VLOOKUP($A121,[1]Hugst!$R$5:$W$9,MATCH(ROUNDUP((G$1)/10,0)*10,[1]Hugst!$R$4:$W$4,0))))</f>
        <v>1141.1418520147192</v>
      </c>
      <c r="H121" s="168">
        <f ca="1">IF($C121-H$1&lt;År1,0,G120*(1-VLOOKUP($A121,[1]Hugst!$R$5:$W$9,MATCH(ROUNDUP((H$1)/10,0)*10,[1]Hugst!$R$4:$W$4,0))))</f>
        <v>1141.9591429102438</v>
      </c>
      <c r="I121" s="168">
        <f ca="1">IF($C121-I$1&lt;År1,0,H120*(1-VLOOKUP($A121,[1]Hugst!$R$5:$W$9,MATCH(ROUNDUP((I$1)/10,0)*10,[1]Hugst!$R$4:$W$4,0))))</f>
        <v>1142.7606485930032</v>
      </c>
      <c r="J121" s="168">
        <f ca="1">IF($C121-J$1&lt;År1,0,I120*(1-VLOOKUP($A121,[1]Hugst!$R$5:$W$9,MATCH(ROUNDUP((J$1)/10,0)*10,[1]Hugst!$R$4:$W$4,0))))</f>
        <v>1143.5308379760363</v>
      </c>
      <c r="K121" s="168">
        <f ca="1">IF($C121-K$1&lt;År1,0,J120*(1-VLOOKUP($A121,[1]Hugst!$R$5:$W$9,MATCH(ROUNDUP((K$1)/10,0)*10,[1]Hugst!$R$4:$W$4,0))))</f>
        <v>1144.2444899256125</v>
      </c>
      <c r="L121" s="168">
        <f ca="1">IF($C121-L$1&lt;År1,0,K120*(1-VLOOKUP($A121,[1]Hugst!$R$5:$W$9,MATCH(ROUNDUP((L$1)/10,0)*10,[1]Hugst!$R$4:$W$4,0))))</f>
        <v>1144.8609281320687</v>
      </c>
      <c r="M121" s="168">
        <f ca="1">IF($C121-M$1&lt;År1,0,L120*(1-VLOOKUP($A121,[1]Hugst!$R$5:$W$9,MATCH(ROUNDUP((M$1)/10,0)*10,[1]Hugst!$R$4:$W$4,0))))</f>
        <v>1144.756955056997</v>
      </c>
      <c r="N121" s="168">
        <f ca="1">IF($C121-N$1&lt;År1,0,M120*(1-VLOOKUP($A121,[1]Hugst!$R$5:$W$9,MATCH(ROUNDUP((N$1)/10,0)*10,[1]Hugst!$R$4:$W$4,0))))</f>
        <v>1144.3273734456125</v>
      </c>
      <c r="O121" s="168">
        <f ca="1">IF($C121-O$1&lt;År1,0,N120*(1-VLOOKUP($A121,[1]Hugst!$R$5:$W$9,MATCH(ROUNDUP((O$1)/10,0)*10,[1]Hugst!$R$4:$W$4,0))))</f>
        <v>1142.9900150284186</v>
      </c>
      <c r="P121" s="168">
        <f ca="1">IF($C121-P$1&lt;År1,0,O120*(1-VLOOKUP($A121,[1]Hugst!$R$5:$W$9,MATCH(ROUNDUP((P$1)/10,0)*10,[1]Hugst!$R$4:$W$4,0))))</f>
        <v>1138.3962039780749</v>
      </c>
      <c r="Q121" s="168">
        <f ca="1">IF($C121-Q$1&lt;År1,0,P120*(1-VLOOKUP($A121,[1]Hugst!$R$5:$W$9,MATCH(ROUNDUP((Q$1)/10,0)*10,[1]Hugst!$R$4:$W$4,0))))</f>
        <v>1131.2886906124245</v>
      </c>
      <c r="R121" s="168">
        <f ca="1">IF($C121-R$1&lt;År1,0,Q120*(1-VLOOKUP($A121,[1]Hugst!$R$5:$W$9,MATCH(ROUNDUP((R$1)/10,0)*10,[1]Hugst!$R$4:$W$4,0))))</f>
        <v>1119.9948251832302</v>
      </c>
      <c r="S121" s="168">
        <f ca="1">IF($C121-S$1&lt;År1,0,R120*(1-VLOOKUP($A121,[1]Hugst!$R$5:$W$9,MATCH(ROUNDUP((S$1)/10,0)*10,[1]Hugst!$R$4:$W$4,0))))</f>
        <v>1101.7323711875417</v>
      </c>
      <c r="T121" s="168">
        <f ca="1">IF($C121-T$1&lt;År1,0,S120*(1-VLOOKUP($A121,[1]Hugst!$R$5:$W$9,MATCH(ROUNDUP((T$1)/10,0)*10,[1]Hugst!$R$4:$W$4,0))))</f>
        <v>1071.8738645393141</v>
      </c>
      <c r="U121" s="168">
        <f ca="1">IF($C121-U$1&lt;År1,0,T120*(1-VLOOKUP($A121,[1]Hugst!$R$5:$W$9,MATCH(ROUNDUP((U$1)/10,0)*10,[1]Hugst!$R$4:$W$4,0))))</f>
        <v>1022.7236746707316</v>
      </c>
      <c r="V121" s="168">
        <f ca="1">IF($C121-V$1&lt;År1,0,U120*(1-VLOOKUP($A121,[1]Hugst!$R$5:$W$9,MATCH(ROUNDUP((V$1)/10,0)*10,[1]Hugst!$R$4:$W$4,0))))</f>
        <v>1302.9439556056752</v>
      </c>
      <c r="W121" s="168">
        <f ca="1">IF($C121-W$1&lt;År1,0,V120*(1-VLOOKUP($A121,[1]Hugst!$R$5:$W$9,MATCH(ROUNDUP((W$1)/10,0)*10,[1]Hugst!$R$4:$W$4,0))))</f>
        <v>1302.1195964374156</v>
      </c>
      <c r="X121" s="168">
        <f ca="1">IF($C121-X$1&lt;År1,0,W120*(1-VLOOKUP($A121,[1]Hugst!$R$5:$W$9,MATCH(ROUNDUP((X$1)/10,0)*10,[1]Hugst!$R$4:$W$4,0))))</f>
        <v>1302.5436099385599</v>
      </c>
      <c r="Y121" s="168">
        <f ca="1">IF($C121-Y$1&lt;År1,0,X120*(1-VLOOKUP($A121,[1]Hugst!$R$5:$W$9,MATCH(ROUNDUP((Y$1)/10,0)*10,[1]Hugst!$R$4:$W$4,0))))</f>
        <v>1302.3604904962908</v>
      </c>
      <c r="Z121" s="168">
        <f ca="1">IF($C121-Z$1&lt;År1,0,Y120*(1-VLOOKUP($A121,[1]Hugst!$R$5:$W$9,MATCH(ROUNDUP((Z$1)/10,0)*10,[1]Hugst!$R$4:$W$4,0))))</f>
        <v>1300.6799719943058</v>
      </c>
      <c r="AA121" s="168">
        <f ca="1">IF($C121-AA$1&lt;År1,0,Z120*(1-VLOOKUP($A121,[1]Hugst!$R$5:$W$9,MATCH(ROUNDUP((AA$1)/10,0)*10,[1]Hugst!$R$4:$W$4,0))))</f>
        <v>1296.5532083888243</v>
      </c>
      <c r="AB121" s="168">
        <f ca="1">IF($C121-AB$1&lt;År1,0,AA120*(1-VLOOKUP($A121,[1]Hugst!$R$5:$W$9,MATCH(ROUNDUP((AB$1)/10,0)*10,[1]Hugst!$R$4:$W$4,0))))</f>
        <v>1287.5338616040635</v>
      </c>
      <c r="AC121" s="168">
        <f ca="1">IF($C121-AC$1&lt;År1,0,AB120*(1-VLOOKUP($A121,[1]Hugst!$R$5:$W$9,MATCH(ROUNDUP((AC$1)/10,0)*10,[1]Hugst!$R$4:$W$4,0))))</f>
        <v>1268.7377378329318</v>
      </c>
      <c r="AD121" s="168">
        <f ca="1">IF($C121-AD$1&lt;År1,0,AC120*(1-VLOOKUP($A121,[1]Hugst!$R$5:$W$9,MATCH(ROUNDUP((AD$1)/10,0)*10,[1]Hugst!$R$4:$W$4,0))))</f>
        <v>1230.4134022452665</v>
      </c>
      <c r="AE121" s="168">
        <f ca="1">IF($C121-AE$1&lt;År1,0,AD120*(1-VLOOKUP($A121,[1]Hugst!$R$5:$W$9,MATCH(ROUNDUP((AE$1)/10,0)*10,[1]Hugst!$R$4:$W$4,0))))</f>
        <v>1153.0918494886109</v>
      </c>
      <c r="AF121" s="168">
        <f ca="1">IF($C121-AF$1&lt;År1,0,AE120*(1-VLOOKUP($A121,[1]Hugst!$R$5:$W$9,MATCH(ROUNDUP((AF$1)/10,0)*10,[1]Hugst!$R$4:$W$4,0))))</f>
        <v>997.90269752925076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559.81153327861466</v>
      </c>
      <c r="E122" s="168">
        <f t="shared" ca="1" si="2"/>
        <v>34.840934197502065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1139.4942314876039</v>
      </c>
      <c r="G122" s="168">
        <f ca="1">IF($C122-G$1&lt;År1,0,F121*(1-VLOOKUP($A122,[1]Hugst!$R$5:$W$9,MATCH(ROUNDUP((G$1)/10,0)*10,[1]Hugst!$R$4:$W$4,0))))</f>
        <v>1140.3182845412316</v>
      </c>
      <c r="H122" s="168">
        <f ca="1">IF($C122-H$1&lt;År1,0,G121*(1-VLOOKUP($A122,[1]Hugst!$R$5:$W$9,MATCH(ROUNDUP((H$1)/10,0)*10,[1]Hugst!$R$4:$W$4,0))))</f>
        <v>1141.1418520147192</v>
      </c>
      <c r="I122" s="168">
        <f ca="1">IF($C122-I$1&lt;År1,0,H121*(1-VLOOKUP($A122,[1]Hugst!$R$5:$W$9,MATCH(ROUNDUP((I$1)/10,0)*10,[1]Hugst!$R$4:$W$4,0))))</f>
        <v>1141.9591429102438</v>
      </c>
      <c r="J122" s="168">
        <f ca="1">IF($C122-J$1&lt;År1,0,I121*(1-VLOOKUP($A122,[1]Hugst!$R$5:$W$9,MATCH(ROUNDUP((J$1)/10,0)*10,[1]Hugst!$R$4:$W$4,0))))</f>
        <v>1142.7606485930032</v>
      </c>
      <c r="K122" s="168">
        <f ca="1">IF($C122-K$1&lt;År1,0,J121*(1-VLOOKUP($A122,[1]Hugst!$R$5:$W$9,MATCH(ROUNDUP((K$1)/10,0)*10,[1]Hugst!$R$4:$W$4,0))))</f>
        <v>1143.5308379760363</v>
      </c>
      <c r="L122" s="168">
        <f ca="1">IF($C122-L$1&lt;År1,0,K121*(1-VLOOKUP($A122,[1]Hugst!$R$5:$W$9,MATCH(ROUNDUP((L$1)/10,0)*10,[1]Hugst!$R$4:$W$4,0))))</f>
        <v>1144.2444899256125</v>
      </c>
      <c r="M122" s="168">
        <f ca="1">IF($C122-M$1&lt;År1,0,L121*(1-VLOOKUP($A122,[1]Hugst!$R$5:$W$9,MATCH(ROUNDUP((M$1)/10,0)*10,[1]Hugst!$R$4:$W$4,0))))</f>
        <v>1144.8609281320687</v>
      </c>
      <c r="N122" s="168">
        <f ca="1">IF($C122-N$1&lt;År1,0,M121*(1-VLOOKUP($A122,[1]Hugst!$R$5:$W$9,MATCH(ROUNDUP((N$1)/10,0)*10,[1]Hugst!$R$4:$W$4,0))))</f>
        <v>1144.756955056997</v>
      </c>
      <c r="O122" s="168">
        <f ca="1">IF($C122-O$1&lt;År1,0,N121*(1-VLOOKUP($A122,[1]Hugst!$R$5:$W$9,MATCH(ROUNDUP((O$1)/10,0)*10,[1]Hugst!$R$4:$W$4,0))))</f>
        <v>1144.3273734456125</v>
      </c>
      <c r="P122" s="168">
        <f ca="1">IF($C122-P$1&lt;År1,0,O121*(1-VLOOKUP($A122,[1]Hugst!$R$5:$W$9,MATCH(ROUNDUP((P$1)/10,0)*10,[1]Hugst!$R$4:$W$4,0))))</f>
        <v>1141.2464709376973</v>
      </c>
      <c r="Q122" s="168">
        <f ca="1">IF($C122-Q$1&lt;År1,0,P121*(1-VLOOKUP($A122,[1]Hugst!$R$5:$W$9,MATCH(ROUNDUP((Q$1)/10,0)*10,[1]Hugst!$R$4:$W$4,0))))</f>
        <v>1136.6596673957354</v>
      </c>
      <c r="R122" s="168">
        <f ca="1">IF($C122-R$1&lt;År1,0,Q121*(1-VLOOKUP($A122,[1]Hugst!$R$5:$W$9,MATCH(ROUNDUP((R$1)/10,0)*10,[1]Hugst!$R$4:$W$4,0))))</f>
        <v>1129.5629959996259</v>
      </c>
      <c r="S122" s="168">
        <f ca="1">IF($C122-S$1&lt;År1,0,R121*(1-VLOOKUP($A122,[1]Hugst!$R$5:$W$9,MATCH(ROUNDUP((S$1)/10,0)*10,[1]Hugst!$R$4:$W$4,0))))</f>
        <v>1118.2863585007474</v>
      </c>
      <c r="T122" s="168">
        <f ca="1">IF($C122-T$1&lt;År1,0,S121*(1-VLOOKUP($A122,[1]Hugst!$R$5:$W$9,MATCH(ROUNDUP((T$1)/10,0)*10,[1]Hugst!$R$4:$W$4,0))))</f>
        <v>1100.0517624857303</v>
      </c>
      <c r="U122" s="168">
        <f ca="1">IF($C122-U$1&lt;År1,0,T121*(1-VLOOKUP($A122,[1]Hugst!$R$5:$W$9,MATCH(ROUNDUP((U$1)/10,0)*10,[1]Hugst!$R$4:$W$4,0))))</f>
        <v>1070.2388027120508</v>
      </c>
      <c r="V122" s="168">
        <f ca="1">IF($C122-V$1&lt;År1,0,U121*(1-VLOOKUP($A122,[1]Hugst!$R$5:$W$9,MATCH(ROUNDUP((V$1)/10,0)*10,[1]Hugst!$R$4:$W$4,0))))</f>
        <v>1021.1635877093695</v>
      </c>
      <c r="W122" s="168">
        <f ca="1">IF($C122-W$1&lt;År1,0,V121*(1-VLOOKUP($A122,[1]Hugst!$R$5:$W$9,MATCH(ROUNDUP((W$1)/10,0)*10,[1]Hugst!$R$4:$W$4,0))))</f>
        <v>1300.95641397848</v>
      </c>
      <c r="X122" s="168">
        <f ca="1">IF($C122-X$1&lt;År1,0,W121*(1-VLOOKUP($A122,[1]Hugst!$R$5:$W$9,MATCH(ROUNDUP((X$1)/10,0)*10,[1]Hugst!$R$4:$W$4,0))))</f>
        <v>1300.1333123072568</v>
      </c>
      <c r="Y122" s="168">
        <f ca="1">IF($C122-Y$1&lt;År1,0,X121*(1-VLOOKUP($A122,[1]Hugst!$R$5:$W$9,MATCH(ROUNDUP((Y$1)/10,0)*10,[1]Hugst!$R$4:$W$4,0))))</f>
        <v>1300.5566790081452</v>
      </c>
      <c r="Z122" s="168">
        <f ca="1">IF($C122-Z$1&lt;År1,0,Y121*(1-VLOOKUP($A122,[1]Hugst!$R$5:$W$9,MATCH(ROUNDUP((Z$1)/10,0)*10,[1]Hugst!$R$4:$W$4,0))))</f>
        <v>1300.0979150678861</v>
      </c>
      <c r="AA122" s="168">
        <f ca="1">IF($C122-AA$1&lt;År1,0,Z121*(1-VLOOKUP($A122,[1]Hugst!$R$5:$W$9,MATCH(ROUNDUP((AA$1)/10,0)*10,[1]Hugst!$R$4:$W$4,0))))</f>
        <v>1298.4203161107564</v>
      </c>
      <c r="AB122" s="168">
        <f ca="1">IF($C122-AB$1&lt;År1,0,AA121*(1-VLOOKUP($A122,[1]Hugst!$R$5:$W$9,MATCH(ROUNDUP((AB$1)/10,0)*10,[1]Hugst!$R$4:$W$4,0))))</f>
        <v>1294.3007218827249</v>
      </c>
      <c r="AC122" s="168">
        <f ca="1">IF($C122-AC$1&lt;År1,0,AB121*(1-VLOOKUP($A122,[1]Hugst!$R$5:$W$9,MATCH(ROUNDUP((AC$1)/10,0)*10,[1]Hugst!$R$4:$W$4,0))))</f>
        <v>1285.2970443021243</v>
      </c>
      <c r="AD122" s="168">
        <f ca="1">IF($C122-AD$1&lt;År1,0,AC121*(1-VLOOKUP($A122,[1]Hugst!$R$5:$W$9,MATCH(ROUNDUP((AD$1)/10,0)*10,[1]Hugst!$R$4:$W$4,0))))</f>
        <v>1266.5335748138152</v>
      </c>
      <c r="AE122" s="168">
        <f ca="1">IF($C122-AE$1&lt;År1,0,AD121*(1-VLOOKUP($A122,[1]Hugst!$R$5:$W$9,MATCH(ROUNDUP((AE$1)/10,0)*10,[1]Hugst!$R$4:$W$4,0))))</f>
        <v>1228.2758196396708</v>
      </c>
      <c r="AF122" s="168">
        <f ca="1">IF($C122-AF$1&lt;År1,0,AE121*(1-VLOOKUP($A122,[1]Hugst!$R$5:$W$9,MATCH(ROUNDUP((AF$1)/10,0)*10,[1]Hugst!$R$4:$W$4,0))))</f>
        <v>1151.088596699245</v>
      </c>
      <c r="AG122" s="168">
        <f ca="1">IF($C122-AG$1&lt;År1,0,AF121*(1-VLOOKUP($A122,[1]Hugst!$R$5:$W$9,MATCH(ROUNDUP((AG$1)/10,0)*10,[1]Hugst!$R$4:$W$4,0))))</f>
        <v>996.1690530123567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557.02614521361181</v>
      </c>
      <c r="E123" s="168">
        <f t="shared" ca="1" si="2"/>
        <v>36.805292007600656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1138.6732012326997</v>
      </c>
      <c r="G123" s="168">
        <f ca="1">IF($C123-G$1&lt;År1,0,F122*(1-VLOOKUP($A123,[1]Hugst!$R$5:$W$9,MATCH(ROUNDUP((G$1)/10,0)*10,[1]Hugst!$R$4:$W$4,0))))</f>
        <v>1139.4942314876039</v>
      </c>
      <c r="H123" s="168">
        <f ca="1">IF($C123-H$1&lt;År1,0,G122*(1-VLOOKUP($A123,[1]Hugst!$R$5:$W$9,MATCH(ROUNDUP((H$1)/10,0)*10,[1]Hugst!$R$4:$W$4,0))))</f>
        <v>1140.3182845412316</v>
      </c>
      <c r="I123" s="168">
        <f ca="1">IF($C123-I$1&lt;År1,0,H122*(1-VLOOKUP($A123,[1]Hugst!$R$5:$W$9,MATCH(ROUNDUP((I$1)/10,0)*10,[1]Hugst!$R$4:$W$4,0))))</f>
        <v>1141.1418520147192</v>
      </c>
      <c r="J123" s="168">
        <f ca="1">IF($C123-J$1&lt;År1,0,I122*(1-VLOOKUP($A123,[1]Hugst!$R$5:$W$9,MATCH(ROUNDUP((J$1)/10,0)*10,[1]Hugst!$R$4:$W$4,0))))</f>
        <v>1141.9591429102438</v>
      </c>
      <c r="K123" s="168">
        <f ca="1">IF($C123-K$1&lt;År1,0,J122*(1-VLOOKUP($A123,[1]Hugst!$R$5:$W$9,MATCH(ROUNDUP((K$1)/10,0)*10,[1]Hugst!$R$4:$W$4,0))))</f>
        <v>1142.7606485930032</v>
      </c>
      <c r="L123" s="168">
        <f ca="1">IF($C123-L$1&lt;År1,0,K122*(1-VLOOKUP($A123,[1]Hugst!$R$5:$W$9,MATCH(ROUNDUP((L$1)/10,0)*10,[1]Hugst!$R$4:$W$4,0))))</f>
        <v>1143.5308379760363</v>
      </c>
      <c r="M123" s="168">
        <f ca="1">IF($C123-M$1&lt;År1,0,L122*(1-VLOOKUP($A123,[1]Hugst!$R$5:$W$9,MATCH(ROUNDUP((M$1)/10,0)*10,[1]Hugst!$R$4:$W$4,0))))</f>
        <v>1144.2444899256125</v>
      </c>
      <c r="N123" s="168">
        <f ca="1">IF($C123-N$1&lt;År1,0,M122*(1-VLOOKUP($A123,[1]Hugst!$R$5:$W$9,MATCH(ROUNDUP((N$1)/10,0)*10,[1]Hugst!$R$4:$W$4,0))))</f>
        <v>1144.8609281320687</v>
      </c>
      <c r="O123" s="168">
        <f ca="1">IF($C123-O$1&lt;År1,0,N122*(1-VLOOKUP($A123,[1]Hugst!$R$5:$W$9,MATCH(ROUNDUP((O$1)/10,0)*10,[1]Hugst!$R$4:$W$4,0))))</f>
        <v>1144.756955056997</v>
      </c>
      <c r="P123" s="168">
        <f ca="1">IF($C123-P$1&lt;År1,0,O122*(1-VLOOKUP($A123,[1]Hugst!$R$5:$W$9,MATCH(ROUNDUP((P$1)/10,0)*10,[1]Hugst!$R$4:$W$4,0))))</f>
        <v>1142.5817893166277</v>
      </c>
      <c r="Q123" s="168">
        <f ca="1">IF($C123-Q$1&lt;År1,0,P122*(1-VLOOKUP($A123,[1]Hugst!$R$5:$W$9,MATCH(ROUNDUP((Q$1)/10,0)*10,[1]Hugst!$R$4:$W$4,0))))</f>
        <v>1139.5055864905041</v>
      </c>
      <c r="R123" s="168">
        <f ca="1">IF($C123-R$1&lt;År1,0,Q122*(1-VLOOKUP($A123,[1]Hugst!$R$5:$W$9,MATCH(ROUNDUP((R$1)/10,0)*10,[1]Hugst!$R$4:$W$4,0))))</f>
        <v>1134.9257797675045</v>
      </c>
      <c r="S123" s="168">
        <f ca="1">IF($C123-S$1&lt;År1,0,R122*(1-VLOOKUP($A123,[1]Hugst!$R$5:$W$9,MATCH(ROUNDUP((S$1)/10,0)*10,[1]Hugst!$R$4:$W$4,0))))</f>
        <v>1127.8399338023382</v>
      </c>
      <c r="T123" s="168">
        <f ca="1">IF($C123-T$1&lt;År1,0,S122*(1-VLOOKUP($A123,[1]Hugst!$R$5:$W$9,MATCH(ROUNDUP((T$1)/10,0)*10,[1]Hugst!$R$4:$W$4,0))))</f>
        <v>1116.5804979538818</v>
      </c>
      <c r="U123" s="168">
        <f ca="1">IF($C123-U$1&lt;År1,0,T122*(1-VLOOKUP($A123,[1]Hugst!$R$5:$W$9,MATCH(ROUNDUP((U$1)/10,0)*10,[1]Hugst!$R$4:$W$4,0))))</f>
        <v>1098.3737174243113</v>
      </c>
      <c r="V123" s="168">
        <f ca="1">IF($C123-V$1&lt;År1,0,U122*(1-VLOOKUP($A123,[1]Hugst!$R$5:$W$9,MATCH(ROUNDUP((V$1)/10,0)*10,[1]Hugst!$R$4:$W$4,0))))</f>
        <v>1068.6062350468967</v>
      </c>
      <c r="W123" s="168">
        <f ca="1">IF($C123-W$1&lt;År1,0,V122*(1-VLOOKUP($A123,[1]Hugst!$R$5:$W$9,MATCH(ROUNDUP((W$1)/10,0)*10,[1]Hugst!$R$4:$W$4,0))))</f>
        <v>1019.6058805416772</v>
      </c>
      <c r="X123" s="168">
        <f ca="1">IF($C123-X$1&lt;År1,0,W122*(1-VLOOKUP($A123,[1]Hugst!$R$5:$W$9,MATCH(ROUNDUP((X$1)/10,0)*10,[1]Hugst!$R$4:$W$4,0))))</f>
        <v>1298.971904194445</v>
      </c>
      <c r="Y123" s="168">
        <f ca="1">IF($C123-Y$1&lt;År1,0,X122*(1-VLOOKUP($A123,[1]Hugst!$R$5:$W$9,MATCH(ROUNDUP((Y$1)/10,0)*10,[1]Hugst!$R$4:$W$4,0))))</f>
        <v>1298.1500581020423</v>
      </c>
      <c r="Z123" s="168">
        <f ca="1">IF($C123-Z$1&lt;År1,0,Y122*(1-VLOOKUP($A123,[1]Hugst!$R$5:$W$9,MATCH(ROUNDUP((Z$1)/10,0)*10,[1]Hugst!$R$4:$W$4,0))))</f>
        <v>1298.2972373200378</v>
      </c>
      <c r="AA123" s="168">
        <f ca="1">IF($C123-AA$1&lt;År1,0,Z122*(1-VLOOKUP($A123,[1]Hugst!$R$5:$W$9,MATCH(ROUNDUP((AA$1)/10,0)*10,[1]Hugst!$R$4:$W$4,0))))</f>
        <v>1297.839270384929</v>
      </c>
      <c r="AB123" s="168">
        <f ca="1">IF($C123-AB$1&lt;År1,0,AA122*(1-VLOOKUP($A123,[1]Hugst!$R$5:$W$9,MATCH(ROUNDUP((AB$1)/10,0)*10,[1]Hugst!$R$4:$W$4,0))))</f>
        <v>1296.1645859005639</v>
      </c>
      <c r="AC123" s="168">
        <f ca="1">IF($C123-AC$1&lt;År1,0,AB122*(1-VLOOKUP($A123,[1]Hugst!$R$5:$W$9,MATCH(ROUNDUP((AC$1)/10,0)*10,[1]Hugst!$R$4:$W$4,0))))</f>
        <v>1292.0521485947083</v>
      </c>
      <c r="AD123" s="168">
        <f ca="1">IF($C123-AD$1&lt;År1,0,AC122*(1-VLOOKUP($A123,[1]Hugst!$R$5:$W$9,MATCH(ROUNDUP((AD$1)/10,0)*10,[1]Hugst!$R$4:$W$4,0))))</f>
        <v>1283.0641129963451</v>
      </c>
      <c r="AE123" s="168">
        <f ca="1">IF($C123-AE$1&lt;År1,0,AD122*(1-VLOOKUP($A123,[1]Hugst!$R$5:$W$9,MATCH(ROUNDUP((AE$1)/10,0)*10,[1]Hugst!$R$4:$W$4,0))))</f>
        <v>1264.3332410609607</v>
      </c>
      <c r="AF123" s="168">
        <f ca="1">IF($C123-AF$1&lt;År1,0,AE122*(1-VLOOKUP($A123,[1]Hugst!$R$5:$W$9,MATCH(ROUNDUP((AF$1)/10,0)*10,[1]Hugst!$R$4:$W$4,0))))</f>
        <v>1226.1419506309746</v>
      </c>
      <c r="AG123" s="168">
        <f ca="1">IF($C123-AG$1&lt;År1,0,AF122*(1-VLOOKUP($A123,[1]Hugst!$R$5:$W$9,MATCH(ROUNDUP((AG$1)/10,0)*10,[1]Hugst!$R$4:$W$4,0))))</f>
        <v>1149.0888241371827</v>
      </c>
      <c r="AH123" s="168">
        <f ca="1">IF($C123-AH$1&lt;År1,0,AG122*(1-VLOOKUP($A123,[1]Hugst!$R$5:$W$9,MATCH(ROUNDUP((AH$1)/10,0)*10,[1]Hugst!$R$4:$W$4,0))))</f>
        <v>994.43842033551311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554.24921624838532</v>
      </c>
      <c r="E124" s="168">
        <f t="shared" ca="1" si="2"/>
        <v>38.766326351411408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1137.857306611284</v>
      </c>
      <c r="G124" s="168">
        <f ca="1">IF($C124-G$1&lt;År1,0,F123*(1-VLOOKUP($A124,[1]Hugst!$R$5:$W$9,MATCH(ROUNDUP((G$1)/10,0)*10,[1]Hugst!$R$4:$W$4,0))))</f>
        <v>1138.6732012326997</v>
      </c>
      <c r="H124" s="168">
        <f ca="1">IF($C124-H$1&lt;År1,0,G123*(1-VLOOKUP($A124,[1]Hugst!$R$5:$W$9,MATCH(ROUNDUP((H$1)/10,0)*10,[1]Hugst!$R$4:$W$4,0))))</f>
        <v>1139.4942314876039</v>
      </c>
      <c r="I124" s="168">
        <f ca="1">IF($C124-I$1&lt;År1,0,H123*(1-VLOOKUP($A124,[1]Hugst!$R$5:$W$9,MATCH(ROUNDUP((I$1)/10,0)*10,[1]Hugst!$R$4:$W$4,0))))</f>
        <v>1140.3182845412316</v>
      </c>
      <c r="J124" s="168">
        <f ca="1">IF($C124-J$1&lt;År1,0,I123*(1-VLOOKUP($A124,[1]Hugst!$R$5:$W$9,MATCH(ROUNDUP((J$1)/10,0)*10,[1]Hugst!$R$4:$W$4,0))))</f>
        <v>1141.1418520147192</v>
      </c>
      <c r="K124" s="168">
        <f ca="1">IF($C124-K$1&lt;År1,0,J123*(1-VLOOKUP($A124,[1]Hugst!$R$5:$W$9,MATCH(ROUNDUP((K$1)/10,0)*10,[1]Hugst!$R$4:$W$4,0))))</f>
        <v>1141.9591429102438</v>
      </c>
      <c r="L124" s="168">
        <f ca="1">IF($C124-L$1&lt;År1,0,K123*(1-VLOOKUP($A124,[1]Hugst!$R$5:$W$9,MATCH(ROUNDUP((L$1)/10,0)*10,[1]Hugst!$R$4:$W$4,0))))</f>
        <v>1142.7606485930032</v>
      </c>
      <c r="M124" s="168">
        <f ca="1">IF($C124-M$1&lt;År1,0,L123*(1-VLOOKUP($A124,[1]Hugst!$R$5:$W$9,MATCH(ROUNDUP((M$1)/10,0)*10,[1]Hugst!$R$4:$W$4,0))))</f>
        <v>1143.5308379760363</v>
      </c>
      <c r="N124" s="168">
        <f ca="1">IF($C124-N$1&lt;År1,0,M123*(1-VLOOKUP($A124,[1]Hugst!$R$5:$W$9,MATCH(ROUNDUP((N$1)/10,0)*10,[1]Hugst!$R$4:$W$4,0))))</f>
        <v>1144.2444899256125</v>
      </c>
      <c r="O124" s="168">
        <f ca="1">IF($C124-O$1&lt;År1,0,N123*(1-VLOOKUP($A124,[1]Hugst!$R$5:$W$9,MATCH(ROUNDUP((O$1)/10,0)*10,[1]Hugst!$R$4:$W$4,0))))</f>
        <v>1144.8609281320687</v>
      </c>
      <c r="P124" s="168">
        <f ca="1">IF($C124-P$1&lt;År1,0,O123*(1-VLOOKUP($A124,[1]Hugst!$R$5:$W$9,MATCH(ROUNDUP((P$1)/10,0)*10,[1]Hugst!$R$4:$W$4,0))))</f>
        <v>1143.0107156340287</v>
      </c>
      <c r="Q124" s="168">
        <f ca="1">IF($C124-Q$1&lt;År1,0,P123*(1-VLOOKUP($A124,[1]Hugst!$R$5:$W$9,MATCH(ROUNDUP((Q$1)/10,0)*10,[1]Hugst!$R$4:$W$4,0))))</f>
        <v>1140.8388679430939</v>
      </c>
      <c r="R124" s="168">
        <f ca="1">IF($C124-R$1&lt;År1,0,Q123*(1-VLOOKUP($A124,[1]Hugst!$R$5:$W$9,MATCH(ROUNDUP((R$1)/10,0)*10,[1]Hugst!$R$4:$W$4,0))))</f>
        <v>1137.7673576297559</v>
      </c>
      <c r="S124" s="168">
        <f ca="1">IF($C124-S$1&lt;År1,0,R123*(1-VLOOKUP($A124,[1]Hugst!$R$5:$W$9,MATCH(ROUNDUP((S$1)/10,0)*10,[1]Hugst!$R$4:$W$4,0))))</f>
        <v>1133.194537052605</v>
      </c>
      <c r="T124" s="168">
        <f ca="1">IF($C124-T$1&lt;År1,0,S123*(1-VLOOKUP($A124,[1]Hugst!$R$5:$W$9,MATCH(ROUNDUP((T$1)/10,0)*10,[1]Hugst!$R$4:$W$4,0))))</f>
        <v>1126.1195000050127</v>
      </c>
      <c r="U124" s="168">
        <f ca="1">IF($C124-U$1&lt;År1,0,T123*(1-VLOOKUP($A124,[1]Hugst!$R$5:$W$9,MATCH(ROUNDUP((U$1)/10,0)*10,[1]Hugst!$R$4:$W$4,0))))</f>
        <v>1114.8772395671724</v>
      </c>
      <c r="V124" s="168">
        <f ca="1">IF($C124-V$1&lt;År1,0,U123*(1-VLOOKUP($A124,[1]Hugst!$R$5:$W$9,MATCH(ROUNDUP((V$1)/10,0)*10,[1]Hugst!$R$4:$W$4,0))))</f>
        <v>1096.698232092647</v>
      </c>
      <c r="W124" s="168">
        <f ca="1">IF($C124-W$1&lt;År1,0,V123*(1-VLOOKUP($A124,[1]Hugst!$R$5:$W$9,MATCH(ROUNDUP((W$1)/10,0)*10,[1]Hugst!$R$4:$W$4,0))))</f>
        <v>1066.976157739198</v>
      </c>
      <c r="X124" s="168">
        <f ca="1">IF($C124-X$1&lt;År1,0,W123*(1-VLOOKUP($A124,[1]Hugst!$R$5:$W$9,MATCH(ROUNDUP((X$1)/10,0)*10,[1]Hugst!$R$4:$W$4,0))))</f>
        <v>1018.0505495374611</v>
      </c>
      <c r="Y124" s="168">
        <f ca="1">IF($C124-Y$1&lt;År1,0,X123*(1-VLOOKUP($A124,[1]Hugst!$R$5:$W$9,MATCH(ROUNDUP((Y$1)/10,0)*10,[1]Hugst!$R$4:$W$4,0))))</f>
        <v>1296.9904216287246</v>
      </c>
      <c r="Z124" s="168">
        <f ca="1">IF($C124-Z$1&lt;År1,0,Y123*(1-VLOOKUP($A124,[1]Hugst!$R$5:$W$9,MATCH(ROUNDUP((Z$1)/10,0)*10,[1]Hugst!$R$4:$W$4,0))))</f>
        <v>1295.8947974078819</v>
      </c>
      <c r="AA124" s="168">
        <f ca="1">IF($C124-AA$1&lt;År1,0,Z123*(1-VLOOKUP($A124,[1]Hugst!$R$5:$W$9,MATCH(ROUNDUP((AA$1)/10,0)*10,[1]Hugst!$R$4:$W$4,0))))</f>
        <v>1296.0417209331681</v>
      </c>
      <c r="AB124" s="168">
        <f ca="1">IF($C124-AB$1&lt;År1,0,AA123*(1-VLOOKUP($A124,[1]Hugst!$R$5:$W$9,MATCH(ROUNDUP((AB$1)/10,0)*10,[1]Hugst!$R$4:$W$4,0))))</f>
        <v>1295.5845496185823</v>
      </c>
      <c r="AC124" s="168">
        <f ca="1">IF($C124-AC$1&lt;År1,0,AB123*(1-VLOOKUP($A124,[1]Hugst!$R$5:$W$9,MATCH(ROUNDUP((AC$1)/10,0)*10,[1]Hugst!$R$4:$W$4,0))))</f>
        <v>1293.9127745437027</v>
      </c>
      <c r="AD124" s="168">
        <f ca="1">IF($C124-AD$1&lt;År1,0,AC123*(1-VLOOKUP($A124,[1]Hugst!$R$5:$W$9,MATCH(ROUNDUP((AD$1)/10,0)*10,[1]Hugst!$R$4:$W$4,0))))</f>
        <v>1289.8074817263869</v>
      </c>
      <c r="AE124" s="168">
        <f ca="1">IF($C124-AE$1&lt;År1,0,AD123*(1-VLOOKUP($A124,[1]Hugst!$R$5:$W$9,MATCH(ROUNDUP((AE$1)/10,0)*10,[1]Hugst!$R$4:$W$4,0))))</f>
        <v>1280.835060935631</v>
      </c>
      <c r="AF124" s="168">
        <f ca="1">IF($C124-AF$1&lt;År1,0,AE123*(1-VLOOKUP($A124,[1]Hugst!$R$5:$W$9,MATCH(ROUNDUP((AF$1)/10,0)*10,[1]Hugst!$R$4:$W$4,0))))</f>
        <v>1262.1367299218293</v>
      </c>
      <c r="AG124" s="168">
        <f ca="1">IF($C124-AG$1&lt;År1,0,AF123*(1-VLOOKUP($A124,[1]Hugst!$R$5:$W$9,MATCH(ROUNDUP((AG$1)/10,0)*10,[1]Hugst!$R$4:$W$4,0))))</f>
        <v>1224.0117887675904</v>
      </c>
      <c r="AH124" s="168">
        <f ca="1">IF($C124-AH$1&lt;År1,0,AG123*(1-VLOOKUP($A124,[1]Hugst!$R$5:$W$9,MATCH(ROUNDUP((AH$1)/10,0)*10,[1]Hugst!$R$4:$W$4,0))))</f>
        <v>1147.0925257562662</v>
      </c>
      <c r="AI124" s="168">
        <f ca="1">IF($C124-AI$1&lt;År1,0,AH123*(1-VLOOKUP($A124,[1]Hugst!$R$5:$W$9,MATCH(ROUNDUP((AI$1)/10,0)*10,[1]Hugst!$R$4:$W$4,0))))</f>
        <v>992.71079426628614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551.48289122364804</v>
      </c>
      <c r="E125" s="168">
        <f ca="1">IF(C125=2020,SUM(G125:AJ125),SUM(F124:AJ124)-SUM(G125:AJ125))</f>
        <v>39.882531171700975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1136.2071864068362</v>
      </c>
      <c r="G125" s="168">
        <f ca="1">IF($C125-G$1&lt;År1,0,F124*(1-VLOOKUP($A125,[1]Hugst!$R$5:$W$9,MATCH(ROUNDUP((G$1)/10,0)*10,[1]Hugst!$R$4:$W$4,0))))</f>
        <v>1137.857306611284</v>
      </c>
      <c r="H125" s="168">
        <f ca="1">IF($C125-H$1&lt;År1,0,G124*(1-VLOOKUP($A125,[1]Hugst!$R$5:$W$9,MATCH(ROUNDUP((H$1)/10,0)*10,[1]Hugst!$R$4:$W$4,0))))</f>
        <v>1138.6732012326997</v>
      </c>
      <c r="I125" s="168">
        <f ca="1">IF($C125-I$1&lt;År1,0,H124*(1-VLOOKUP($A125,[1]Hugst!$R$5:$W$9,MATCH(ROUNDUP((I$1)/10,0)*10,[1]Hugst!$R$4:$W$4,0))))</f>
        <v>1139.4942314876039</v>
      </c>
      <c r="J125" s="168">
        <f ca="1">IF($C125-J$1&lt;År1,0,I124*(1-VLOOKUP($A125,[1]Hugst!$R$5:$W$9,MATCH(ROUNDUP((J$1)/10,0)*10,[1]Hugst!$R$4:$W$4,0))))</f>
        <v>1140.3182845412316</v>
      </c>
      <c r="K125" s="168">
        <f ca="1">IF($C125-K$1&lt;År1,0,J124*(1-VLOOKUP($A125,[1]Hugst!$R$5:$W$9,MATCH(ROUNDUP((K$1)/10,0)*10,[1]Hugst!$R$4:$W$4,0))))</f>
        <v>1141.1418520147192</v>
      </c>
      <c r="L125" s="168">
        <f ca="1">IF($C125-L$1&lt;År1,0,K124*(1-VLOOKUP($A125,[1]Hugst!$R$5:$W$9,MATCH(ROUNDUP((L$1)/10,0)*10,[1]Hugst!$R$4:$W$4,0))))</f>
        <v>1141.9591429102438</v>
      </c>
      <c r="M125" s="168">
        <f ca="1">IF($C125-M$1&lt;År1,0,L124*(1-VLOOKUP($A125,[1]Hugst!$R$5:$W$9,MATCH(ROUNDUP((M$1)/10,0)*10,[1]Hugst!$R$4:$W$4,0))))</f>
        <v>1142.7606485930032</v>
      </c>
      <c r="N125" s="168">
        <f ca="1">IF($C125-N$1&lt;År1,0,M124*(1-VLOOKUP($A125,[1]Hugst!$R$5:$W$9,MATCH(ROUNDUP((N$1)/10,0)*10,[1]Hugst!$R$4:$W$4,0))))</f>
        <v>1143.5308379760363</v>
      </c>
      <c r="O125" s="168">
        <f ca="1">IF($C125-O$1&lt;År1,0,N124*(1-VLOOKUP($A125,[1]Hugst!$R$5:$W$9,MATCH(ROUNDUP((O$1)/10,0)*10,[1]Hugst!$R$4:$W$4,0))))</f>
        <v>1144.2444899256125</v>
      </c>
      <c r="P125" s="168">
        <f ca="1">IF($C125-P$1&lt;År1,0,O124*(1-VLOOKUP($A125,[1]Hugst!$R$5:$W$9,MATCH(ROUNDUP((P$1)/10,0)*10,[1]Hugst!$R$4:$W$4,0))))</f>
        <v>1143.1145301061044</v>
      </c>
      <c r="Q125" s="168">
        <f ca="1">IF($C125-Q$1&lt;År1,0,P124*(1-VLOOKUP($A125,[1]Hugst!$R$5:$W$9,MATCH(ROUNDUP((Q$1)/10,0)*10,[1]Hugst!$R$4:$W$4,0))))</f>
        <v>1141.2671399661124</v>
      </c>
      <c r="R125" s="168">
        <f ca="1">IF($C125-R$1&lt;År1,0,Q124*(1-VLOOKUP($A125,[1]Hugst!$R$5:$W$9,MATCH(ROUNDUP((R$1)/10,0)*10,[1]Hugst!$R$4:$W$4,0))))</f>
        <v>1139.0986052631806</v>
      </c>
      <c r="S125" s="168">
        <f ca="1">IF($C125-S$1&lt;År1,0,R124*(1-VLOOKUP($A125,[1]Hugst!$R$5:$W$9,MATCH(ROUNDUP((S$1)/10,0)*10,[1]Hugst!$R$4:$W$4,0))))</f>
        <v>1136.031780304558</v>
      </c>
      <c r="T125" s="168">
        <f ca="1">IF($C125-T$1&lt;År1,0,S124*(1-VLOOKUP($A125,[1]Hugst!$R$5:$W$9,MATCH(ROUNDUP((T$1)/10,0)*10,[1]Hugst!$R$4:$W$4,0))))</f>
        <v>1131.4659352164231</v>
      </c>
      <c r="U125" s="168">
        <f ca="1">IF($C125-U$1&lt;År1,0,T124*(1-VLOOKUP($A125,[1]Hugst!$R$5:$W$9,MATCH(ROUNDUP((U$1)/10,0)*10,[1]Hugst!$R$4:$W$4,0))))</f>
        <v>1124.4016905982253</v>
      </c>
      <c r="V125" s="168">
        <f ca="1">IF($C125-V$1&lt;År1,0,U124*(1-VLOOKUP($A125,[1]Hugst!$R$5:$W$9,MATCH(ROUNDUP((V$1)/10,0)*10,[1]Hugst!$R$4:$W$4,0))))</f>
        <v>1113.1765793712225</v>
      </c>
      <c r="W125" s="168">
        <f ca="1">IF($C125-W$1&lt;År1,0,V124*(1-VLOOKUP($A125,[1]Hugst!$R$5:$W$9,MATCH(ROUNDUP((W$1)/10,0)*10,[1]Hugst!$R$4:$W$4,0))))</f>
        <v>1095.025302586065</v>
      </c>
      <c r="X125" s="168">
        <f ca="1">IF($C125-X$1&lt;År1,0,W124*(1-VLOOKUP($A125,[1]Hugst!$R$5:$W$9,MATCH(ROUNDUP((X$1)/10,0)*10,[1]Hugst!$R$4:$W$4,0))))</f>
        <v>1065.3485669901042</v>
      </c>
      <c r="Y125" s="168">
        <f ca="1">IF($C125-Y$1&lt;År1,0,X124*(1-VLOOKUP($A125,[1]Hugst!$R$5:$W$9,MATCH(ROUNDUP((Y$1)/10,0)*10,[1]Hugst!$R$4:$W$4,0))))</f>
        <v>1016.4975910720649</v>
      </c>
      <c r="Z125" s="168">
        <f ca="1">IF($C125-Z$1&lt;År1,0,Y124*(1-VLOOKUP($A125,[1]Hugst!$R$5:$W$9,MATCH(ROUNDUP((Z$1)/10,0)*10,[1]Hugst!$R$4:$W$4,0))))</f>
        <v>1294.7371755572508</v>
      </c>
      <c r="AA125" s="168">
        <f ca="1">IF($C125-AA$1&lt;År1,0,Z124*(1-VLOOKUP($A125,[1]Hugst!$R$5:$W$9,MATCH(ROUNDUP((AA$1)/10,0)*10,[1]Hugst!$R$4:$W$4,0))))</f>
        <v>1293.6434547513682</v>
      </c>
      <c r="AB125" s="168">
        <f ca="1">IF($C125-AB$1&lt;År1,0,AA124*(1-VLOOKUP($A125,[1]Hugst!$R$5:$W$9,MATCH(ROUNDUP((AB$1)/10,0)*10,[1]Hugst!$R$4:$W$4,0))))</f>
        <v>1293.790123028157</v>
      </c>
      <c r="AC125" s="168">
        <f ca="1">IF($C125-AC$1&lt;År1,0,AB124*(1-VLOOKUP($A125,[1]Hugst!$R$5:$W$9,MATCH(ROUNDUP((AC$1)/10,0)*10,[1]Hugst!$R$4:$W$4,0))))</f>
        <v>1293.3337459518721</v>
      </c>
      <c r="AD125" s="168">
        <f ca="1">IF($C125-AD$1&lt;År1,0,AC124*(1-VLOOKUP($A125,[1]Hugst!$R$5:$W$9,MATCH(ROUNDUP((AD$1)/10,0)*10,[1]Hugst!$R$4:$W$4,0))))</f>
        <v>1291.6648752319952</v>
      </c>
      <c r="AE125" s="168">
        <f ca="1">IF($C125-AE$1&lt;År1,0,AD124*(1-VLOOKUP($A125,[1]Hugst!$R$5:$W$9,MATCH(ROUNDUP((AE$1)/10,0)*10,[1]Hugst!$R$4:$W$4,0))))</f>
        <v>1287.5667144911843</v>
      </c>
      <c r="AF125" s="168">
        <f ca="1">IF($C125-AF$1&lt;År1,0,AE124*(1-VLOOKUP($A125,[1]Hugst!$R$5:$W$9,MATCH(ROUNDUP((AF$1)/10,0)*10,[1]Hugst!$R$4:$W$4,0))))</f>
        <v>1278.6098813806157</v>
      </c>
      <c r="AG125" s="168">
        <f ca="1">IF($C125-AG$1&lt;År1,0,AF124*(1-VLOOKUP($A125,[1]Hugst!$R$5:$W$9,MATCH(ROUNDUP((AG$1)/10,0)*10,[1]Hugst!$R$4:$W$4,0))))</f>
        <v>1259.9440347554396</v>
      </c>
      <c r="AH125" s="168">
        <f ca="1">IF($C125-AH$1&lt;År1,0,AG124*(1-VLOOKUP($A125,[1]Hugst!$R$5:$W$9,MATCH(ROUNDUP((AH$1)/10,0)*10,[1]Hugst!$R$4:$W$4,0))))</f>
        <v>1221.8853276091381</v>
      </c>
      <c r="AI125" s="168">
        <f ca="1">IF($C125-AI$1&lt;År1,0,AH124*(1-VLOOKUP($A125,[1]Hugst!$R$5:$W$9,MATCH(ROUNDUP((AI$1)/10,0)*10,[1]Hugst!$R$4:$W$4,0))))</f>
        <v>1145.0996955208423</v>
      </c>
      <c r="AJ125" s="168">
        <f ca="1">IF($C125-AJ$1&lt;År1,0,AI124*(1-VLOOKUP($A125,[1]Hugst!$R$5:$W$9,MATCH(ROUNDUP((AJ$1)/10,0)*10,[1]Hugst!$R$4:$W$4,0))))</f>
        <v>991.82744991545599</v>
      </c>
      <c r="AL125" s="168">
        <f ca="1">SUM(F125:AJ125)</f>
        <v>36163.717381366652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750246.63715422573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2537.4814518528237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3801.2710108499518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2488.3808994082742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3752.1704584054023</v>
      </c>
      <c r="G138" s="168">
        <f ca="1">IF($C138-G$1&lt;År1,0,F137*(1-VLOOKUP($A138,[1]Hugst!$R$5:$W$9,MATCH(ROUNDUP((G$1)/10,0)*10,[1]Hugst!$R$4:$W$4,0))))</f>
        <v>3801.2710108499518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2443.1671642444776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3706.9567232416057</v>
      </c>
      <c r="G139" s="168">
        <f ca="1">IF($C139-G$1&lt;År1,0,F138*(1-VLOOKUP($A139,[1]Hugst!$R$5:$W$9,MATCH(ROUNDUP((G$1)/10,0)*10,[1]Hugst!$R$4:$W$4,0))))</f>
        <v>3752.1704584054023</v>
      </c>
      <c r="H139" s="168">
        <f ca="1">IF($C139-H$1&lt;År1,0,G138*(1-VLOOKUP($A139,[1]Hugst!$R$5:$W$9,MATCH(ROUNDUP((H$1)/10,0)*10,[1]Hugst!$R$4:$W$4,0))))</f>
        <v>3801.2710108499518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2401.4566808231775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3665.2462398203056</v>
      </c>
      <c r="G140" s="168">
        <f ca="1">IF($C140-G$1&lt;År1,0,F139*(1-VLOOKUP($A140,[1]Hugst!$R$5:$W$9,MATCH(ROUNDUP((G$1)/10,0)*10,[1]Hugst!$R$4:$W$4,0))))</f>
        <v>3706.9567232416057</v>
      </c>
      <c r="H140" s="168">
        <f ca="1">IF($C140-H$1&lt;År1,0,G139*(1-VLOOKUP($A140,[1]Hugst!$R$5:$W$9,MATCH(ROUNDUP((H$1)/10,0)*10,[1]Hugst!$R$4:$W$4,0))))</f>
        <v>3752.1704584054023</v>
      </c>
      <c r="I140" s="168">
        <f ca="1">IF($C140-I$1&lt;År1,0,H139*(1-VLOOKUP($A140,[1]Hugst!$R$5:$W$9,MATCH(ROUNDUP((I$1)/10,0)*10,[1]Hugst!$R$4:$W$4,0))))</f>
        <v>3801.2710108499518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2362.9042145789908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3626.6937735761189</v>
      </c>
      <c r="G141" s="168">
        <f ca="1">IF($C141-G$1&lt;År1,0,F140*(1-VLOOKUP($A141,[1]Hugst!$R$5:$W$9,MATCH(ROUNDUP((G$1)/10,0)*10,[1]Hugst!$R$4:$W$4,0))))</f>
        <v>3665.2462398203056</v>
      </c>
      <c r="H141" s="168">
        <f ca="1">IF($C141-H$1&lt;År1,0,G140*(1-VLOOKUP($A141,[1]Hugst!$R$5:$W$9,MATCH(ROUNDUP((H$1)/10,0)*10,[1]Hugst!$R$4:$W$4,0))))</f>
        <v>3706.9567232416057</v>
      </c>
      <c r="I141" s="168">
        <f ca="1">IF($C141-I$1&lt;År1,0,H140*(1-VLOOKUP($A141,[1]Hugst!$R$5:$W$9,MATCH(ROUNDUP((I$1)/10,0)*10,[1]Hugst!$R$4:$W$4,0))))</f>
        <v>3752.1704584054023</v>
      </c>
      <c r="J141" s="168">
        <f ca="1">IF($C141-J$1&lt;År1,0,I140*(1-VLOOKUP($A141,[1]Hugst!$R$5:$W$9,MATCH(ROUNDUP((J$1)/10,0)*10,[1]Hugst!$R$4:$W$4,0))))</f>
        <v>3801.2710108499518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2327.1990289500332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3590.9885879471612</v>
      </c>
      <c r="G142" s="168">
        <f ca="1">IF($C142-G$1&lt;År1,0,F141*(1-VLOOKUP($A142,[1]Hugst!$R$5:$W$9,MATCH(ROUNDUP((G$1)/10,0)*10,[1]Hugst!$R$4:$W$4,0))))</f>
        <v>3626.6937735761189</v>
      </c>
      <c r="H142" s="168">
        <f ca="1">IF($C142-H$1&lt;År1,0,G141*(1-VLOOKUP($A142,[1]Hugst!$R$5:$W$9,MATCH(ROUNDUP((H$1)/10,0)*10,[1]Hugst!$R$4:$W$4,0))))</f>
        <v>3665.2462398203056</v>
      </c>
      <c r="I142" s="168">
        <f ca="1">IF($C142-I$1&lt;År1,0,H141*(1-VLOOKUP($A142,[1]Hugst!$R$5:$W$9,MATCH(ROUNDUP((I$1)/10,0)*10,[1]Hugst!$R$4:$W$4,0))))</f>
        <v>3706.9567232416057</v>
      </c>
      <c r="J142" s="168">
        <f ca="1">IF($C142-J$1&lt;År1,0,I141*(1-VLOOKUP($A142,[1]Hugst!$R$5:$W$9,MATCH(ROUNDUP((J$1)/10,0)*10,[1]Hugst!$R$4:$W$4,0))))</f>
        <v>3752.1704584054023</v>
      </c>
      <c r="K142" s="168">
        <f ca="1">IF($C142-K$1&lt;År1,0,J141*(1-VLOOKUP($A142,[1]Hugst!$R$5:$W$9,MATCH(ROUNDUP((K$1)/10,0)*10,[1]Hugst!$R$4:$W$4,0))))</f>
        <v>3801.2710108499518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2294.0614357048266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3557.8509947019547</v>
      </c>
      <c r="G143" s="168">
        <f ca="1">IF($C143-G$1&lt;År1,0,F142*(1-VLOOKUP($A143,[1]Hugst!$R$5:$W$9,MATCH(ROUNDUP((G$1)/10,0)*10,[1]Hugst!$R$4:$W$4,0))))</f>
        <v>3590.9885879471612</v>
      </c>
      <c r="H143" s="168">
        <f ca="1">IF($C143-H$1&lt;År1,0,G142*(1-VLOOKUP($A143,[1]Hugst!$R$5:$W$9,MATCH(ROUNDUP((H$1)/10,0)*10,[1]Hugst!$R$4:$W$4,0))))</f>
        <v>3626.6937735761189</v>
      </c>
      <c r="I143" s="168">
        <f ca="1">IF($C143-I$1&lt;År1,0,H142*(1-VLOOKUP($A143,[1]Hugst!$R$5:$W$9,MATCH(ROUNDUP((I$1)/10,0)*10,[1]Hugst!$R$4:$W$4,0))))</f>
        <v>3665.2462398203056</v>
      </c>
      <c r="J143" s="168">
        <f ca="1">IF($C143-J$1&lt;År1,0,I142*(1-VLOOKUP($A143,[1]Hugst!$R$5:$W$9,MATCH(ROUNDUP((J$1)/10,0)*10,[1]Hugst!$R$4:$W$4,0))))</f>
        <v>3706.9567232416057</v>
      </c>
      <c r="K143" s="168">
        <f ca="1">IF($C143-K$1&lt;År1,0,J142*(1-VLOOKUP($A143,[1]Hugst!$R$5:$W$9,MATCH(ROUNDUP((K$1)/10,0)*10,[1]Hugst!$R$4:$W$4,0))))</f>
        <v>3752.1704584054023</v>
      </c>
      <c r="L143" s="168">
        <f ca="1">IF($C143-L$1&lt;År1,0,K142*(1-VLOOKUP($A143,[1]Hugst!$R$5:$W$9,MATCH(ROUNDUP((L$1)/10,0)*10,[1]Hugst!$R$4:$W$4,0))))</f>
        <v>3801.2710108499518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2263.2396902358937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3527.0292492330218</v>
      </c>
      <c r="G144" s="168">
        <f ca="1">IF($C144-G$1&lt;År1,0,F143*(1-VLOOKUP($A144,[1]Hugst!$R$5:$W$9,MATCH(ROUNDUP((G$1)/10,0)*10,[1]Hugst!$R$4:$W$4,0))))</f>
        <v>3557.8509947019547</v>
      </c>
      <c r="H144" s="168">
        <f ca="1">IF($C144-H$1&lt;År1,0,G143*(1-VLOOKUP($A144,[1]Hugst!$R$5:$W$9,MATCH(ROUNDUP((H$1)/10,0)*10,[1]Hugst!$R$4:$W$4,0))))</f>
        <v>3590.9885879471612</v>
      </c>
      <c r="I144" s="168">
        <f ca="1">IF($C144-I$1&lt;År1,0,H143*(1-VLOOKUP($A144,[1]Hugst!$R$5:$W$9,MATCH(ROUNDUP((I$1)/10,0)*10,[1]Hugst!$R$4:$W$4,0))))</f>
        <v>3626.6937735761189</v>
      </c>
      <c r="J144" s="168">
        <f ca="1">IF($C144-J$1&lt;År1,0,I143*(1-VLOOKUP($A144,[1]Hugst!$R$5:$W$9,MATCH(ROUNDUP((J$1)/10,0)*10,[1]Hugst!$R$4:$W$4,0))))</f>
        <v>3665.2462398203056</v>
      </c>
      <c r="K144" s="168">
        <f ca="1">IF($C144-K$1&lt;År1,0,J143*(1-VLOOKUP($A144,[1]Hugst!$R$5:$W$9,MATCH(ROUNDUP((K$1)/10,0)*10,[1]Hugst!$R$4:$W$4,0))))</f>
        <v>3706.9567232416057</v>
      </c>
      <c r="L144" s="168">
        <f ca="1">IF($C144-L$1&lt;År1,0,K143*(1-VLOOKUP($A144,[1]Hugst!$R$5:$W$9,MATCH(ROUNDUP((L$1)/10,0)*10,[1]Hugst!$R$4:$W$4,0))))</f>
        <v>3752.1704584054023</v>
      </c>
      <c r="M144" s="168">
        <f ca="1">IF($C144-M$1&lt;År1,0,L143*(1-VLOOKUP($A144,[1]Hugst!$R$5:$W$9,MATCH(ROUNDUP((M$1)/10,0)*10,[1]Hugst!$R$4:$W$4,0))))</f>
        <v>3801.2710108499518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2234.5071973233371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3498.2967563204652</v>
      </c>
      <c r="G145" s="168">
        <f ca="1">IF($C145-G$1&lt;År1,0,F144*(1-VLOOKUP($A145,[1]Hugst!$R$5:$W$9,MATCH(ROUNDUP((G$1)/10,0)*10,[1]Hugst!$R$4:$W$4,0))))</f>
        <v>3527.0292492330218</v>
      </c>
      <c r="H145" s="168">
        <f ca="1">IF($C145-H$1&lt;År1,0,G144*(1-VLOOKUP($A145,[1]Hugst!$R$5:$W$9,MATCH(ROUNDUP((H$1)/10,0)*10,[1]Hugst!$R$4:$W$4,0))))</f>
        <v>3557.8509947019547</v>
      </c>
      <c r="I145" s="168">
        <f ca="1">IF($C145-I$1&lt;År1,0,H144*(1-VLOOKUP($A145,[1]Hugst!$R$5:$W$9,MATCH(ROUNDUP((I$1)/10,0)*10,[1]Hugst!$R$4:$W$4,0))))</f>
        <v>3590.9885879471612</v>
      </c>
      <c r="J145" s="168">
        <f ca="1">IF($C145-J$1&lt;År1,0,I144*(1-VLOOKUP($A145,[1]Hugst!$R$5:$W$9,MATCH(ROUNDUP((J$1)/10,0)*10,[1]Hugst!$R$4:$W$4,0))))</f>
        <v>3626.6937735761189</v>
      </c>
      <c r="K145" s="168">
        <f ca="1">IF($C145-K$1&lt;År1,0,J144*(1-VLOOKUP($A145,[1]Hugst!$R$5:$W$9,MATCH(ROUNDUP((K$1)/10,0)*10,[1]Hugst!$R$4:$W$4,0))))</f>
        <v>3665.2462398203056</v>
      </c>
      <c r="L145" s="168">
        <f ca="1">IF($C145-L$1&lt;År1,0,K144*(1-VLOOKUP($A145,[1]Hugst!$R$5:$W$9,MATCH(ROUNDUP((L$1)/10,0)*10,[1]Hugst!$R$4:$W$4,0))))</f>
        <v>3706.9567232416057</v>
      </c>
      <c r="M145" s="168">
        <f ca="1">IF($C145-M$1&lt;År1,0,L144*(1-VLOOKUP($A145,[1]Hugst!$R$5:$W$9,MATCH(ROUNDUP((M$1)/10,0)*10,[1]Hugst!$R$4:$W$4,0))))</f>
        <v>3752.1704584054023</v>
      </c>
      <c r="N145" s="168">
        <f ca="1">IF($C145-N$1&lt;År1,0,M144*(1-VLOOKUP($A145,[1]Hugst!$R$5:$W$9,MATCH(ROUNDUP((N$1)/10,0)*10,[1]Hugst!$R$4:$W$4,0))))</f>
        <v>3801.2710108499518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2207.6599963214867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3471.4495553186148</v>
      </c>
      <c r="G146" s="168">
        <f ca="1">IF($C146-G$1&lt;År1,0,F145*(1-VLOOKUP($A146,[1]Hugst!$R$5:$W$9,MATCH(ROUNDUP((G$1)/10,0)*10,[1]Hugst!$R$4:$W$4,0))))</f>
        <v>3498.2967563204652</v>
      </c>
      <c r="H146" s="168">
        <f ca="1">IF($C146-H$1&lt;År1,0,G145*(1-VLOOKUP($A146,[1]Hugst!$R$5:$W$9,MATCH(ROUNDUP((H$1)/10,0)*10,[1]Hugst!$R$4:$W$4,0))))</f>
        <v>3527.0292492330218</v>
      </c>
      <c r="I146" s="168">
        <f ca="1">IF($C146-I$1&lt;År1,0,H145*(1-VLOOKUP($A146,[1]Hugst!$R$5:$W$9,MATCH(ROUNDUP((I$1)/10,0)*10,[1]Hugst!$R$4:$W$4,0))))</f>
        <v>3557.8509947019547</v>
      </c>
      <c r="J146" s="168">
        <f ca="1">IF($C146-J$1&lt;År1,0,I145*(1-VLOOKUP($A146,[1]Hugst!$R$5:$W$9,MATCH(ROUNDUP((J$1)/10,0)*10,[1]Hugst!$R$4:$W$4,0))))</f>
        <v>3590.9885879471612</v>
      </c>
      <c r="K146" s="168">
        <f ca="1">IF($C146-K$1&lt;År1,0,J145*(1-VLOOKUP($A146,[1]Hugst!$R$5:$W$9,MATCH(ROUNDUP((K$1)/10,0)*10,[1]Hugst!$R$4:$W$4,0))))</f>
        <v>3626.6937735761189</v>
      </c>
      <c r="L146" s="168">
        <f ca="1">IF($C146-L$1&lt;År1,0,K145*(1-VLOOKUP($A146,[1]Hugst!$R$5:$W$9,MATCH(ROUNDUP((L$1)/10,0)*10,[1]Hugst!$R$4:$W$4,0))))</f>
        <v>3665.2462398203056</v>
      </c>
      <c r="M146" s="168">
        <f ca="1">IF($C146-M$1&lt;År1,0,L145*(1-VLOOKUP($A146,[1]Hugst!$R$5:$W$9,MATCH(ROUNDUP((M$1)/10,0)*10,[1]Hugst!$R$4:$W$4,0))))</f>
        <v>3706.9567232416057</v>
      </c>
      <c r="N146" s="168">
        <f ca="1">IF($C146-N$1&lt;År1,0,M145*(1-VLOOKUP($A146,[1]Hugst!$R$5:$W$9,MATCH(ROUNDUP((N$1)/10,0)*10,[1]Hugst!$R$4:$W$4,0))))</f>
        <v>3752.1704584054023</v>
      </c>
      <c r="O146" s="168">
        <f ca="1">IF($C146-O$1&lt;År1,0,N145*(1-VLOOKUP($A146,[1]Hugst!$R$5:$W$9,MATCH(ROUNDUP((O$1)/10,0)*10,[1]Hugst!$R$4:$W$4,0))))</f>
        <v>3801.2710108499518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2182.5144978261701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3446.3040568232982</v>
      </c>
      <c r="G147" s="168">
        <f ca="1">IF($C147-G$1&lt;År1,0,F146*(1-VLOOKUP($A147,[1]Hugst!$R$5:$W$9,MATCH(ROUNDUP((G$1)/10,0)*10,[1]Hugst!$R$4:$W$4,0))))</f>
        <v>3471.4495553186148</v>
      </c>
      <c r="H147" s="168">
        <f ca="1">IF($C147-H$1&lt;År1,0,G146*(1-VLOOKUP($A147,[1]Hugst!$R$5:$W$9,MATCH(ROUNDUP((H$1)/10,0)*10,[1]Hugst!$R$4:$W$4,0))))</f>
        <v>3498.2967563204652</v>
      </c>
      <c r="I147" s="168">
        <f ca="1">IF($C147-I$1&lt;År1,0,H146*(1-VLOOKUP($A147,[1]Hugst!$R$5:$W$9,MATCH(ROUNDUP((I$1)/10,0)*10,[1]Hugst!$R$4:$W$4,0))))</f>
        <v>3527.0292492330218</v>
      </c>
      <c r="J147" s="168">
        <f ca="1">IF($C147-J$1&lt;År1,0,I146*(1-VLOOKUP($A147,[1]Hugst!$R$5:$W$9,MATCH(ROUNDUP((J$1)/10,0)*10,[1]Hugst!$R$4:$W$4,0))))</f>
        <v>3557.8509947019547</v>
      </c>
      <c r="K147" s="168">
        <f ca="1">IF($C147-K$1&lt;År1,0,J146*(1-VLOOKUP($A147,[1]Hugst!$R$5:$W$9,MATCH(ROUNDUP((K$1)/10,0)*10,[1]Hugst!$R$4:$W$4,0))))</f>
        <v>3590.9885879471612</v>
      </c>
      <c r="L147" s="168">
        <f ca="1">IF($C147-L$1&lt;År1,0,K146*(1-VLOOKUP($A147,[1]Hugst!$R$5:$W$9,MATCH(ROUNDUP((L$1)/10,0)*10,[1]Hugst!$R$4:$W$4,0))))</f>
        <v>3626.6937735761189</v>
      </c>
      <c r="M147" s="168">
        <f ca="1">IF($C147-M$1&lt;År1,0,L146*(1-VLOOKUP($A147,[1]Hugst!$R$5:$W$9,MATCH(ROUNDUP((M$1)/10,0)*10,[1]Hugst!$R$4:$W$4,0))))</f>
        <v>3665.2462398203056</v>
      </c>
      <c r="N147" s="168">
        <f ca="1">IF($C147-N$1&lt;År1,0,M146*(1-VLOOKUP($A147,[1]Hugst!$R$5:$W$9,MATCH(ROUNDUP((N$1)/10,0)*10,[1]Hugst!$R$4:$W$4,0))))</f>
        <v>3706.9567232416057</v>
      </c>
      <c r="O147" s="168">
        <f ca="1">IF($C147-O$1&lt;År1,0,N146*(1-VLOOKUP($A147,[1]Hugst!$R$5:$W$9,MATCH(ROUNDUP((O$1)/10,0)*10,[1]Hugst!$R$4:$W$4,0))))</f>
        <v>3752.1704584054023</v>
      </c>
      <c r="P147" s="168">
        <f ca="1">IF($C147-P$1&lt;År1,0,O146*(1-VLOOKUP($A147,[1]Hugst!$R$5:$W$9,MATCH(ROUNDUP((P$1)/10,0)*10,[1]Hugst!$R$4:$W$4,0))))</f>
        <v>3801.2710108499518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2158.905446674707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3422.6950056718351</v>
      </c>
      <c r="G148" s="168">
        <f ca="1">IF($C148-G$1&lt;År1,0,F147*(1-VLOOKUP($A148,[1]Hugst!$R$5:$W$9,MATCH(ROUNDUP((G$1)/10,0)*10,[1]Hugst!$R$4:$W$4,0))))</f>
        <v>3446.3040568232982</v>
      </c>
      <c r="H148" s="168">
        <f ca="1">IF($C148-H$1&lt;År1,0,G147*(1-VLOOKUP($A148,[1]Hugst!$R$5:$W$9,MATCH(ROUNDUP((H$1)/10,0)*10,[1]Hugst!$R$4:$W$4,0))))</f>
        <v>3471.4495553186148</v>
      </c>
      <c r="I148" s="168">
        <f ca="1">IF($C148-I$1&lt;År1,0,H147*(1-VLOOKUP($A148,[1]Hugst!$R$5:$W$9,MATCH(ROUNDUP((I$1)/10,0)*10,[1]Hugst!$R$4:$W$4,0))))</f>
        <v>3498.2967563204652</v>
      </c>
      <c r="J148" s="168">
        <f ca="1">IF($C148-J$1&lt;År1,0,I147*(1-VLOOKUP($A148,[1]Hugst!$R$5:$W$9,MATCH(ROUNDUP((J$1)/10,0)*10,[1]Hugst!$R$4:$W$4,0))))</f>
        <v>3527.0292492330218</v>
      </c>
      <c r="K148" s="168">
        <f ca="1">IF($C148-K$1&lt;År1,0,J147*(1-VLOOKUP($A148,[1]Hugst!$R$5:$W$9,MATCH(ROUNDUP((K$1)/10,0)*10,[1]Hugst!$R$4:$W$4,0))))</f>
        <v>3557.8509947019547</v>
      </c>
      <c r="L148" s="168">
        <f ca="1">IF($C148-L$1&lt;År1,0,K147*(1-VLOOKUP($A148,[1]Hugst!$R$5:$W$9,MATCH(ROUNDUP((L$1)/10,0)*10,[1]Hugst!$R$4:$W$4,0))))</f>
        <v>3590.9885879471612</v>
      </c>
      <c r="M148" s="168">
        <f ca="1">IF($C148-M$1&lt;År1,0,L147*(1-VLOOKUP($A148,[1]Hugst!$R$5:$W$9,MATCH(ROUNDUP((M$1)/10,0)*10,[1]Hugst!$R$4:$W$4,0))))</f>
        <v>3626.6937735761189</v>
      </c>
      <c r="N148" s="168">
        <f ca="1">IF($C148-N$1&lt;År1,0,M147*(1-VLOOKUP($A148,[1]Hugst!$R$5:$W$9,MATCH(ROUNDUP((N$1)/10,0)*10,[1]Hugst!$R$4:$W$4,0))))</f>
        <v>3665.2462398203056</v>
      </c>
      <c r="O148" s="168">
        <f ca="1">IF($C148-O$1&lt;År1,0,N147*(1-VLOOKUP($A148,[1]Hugst!$R$5:$W$9,MATCH(ROUNDUP((O$1)/10,0)*10,[1]Hugst!$R$4:$W$4,0))))</f>
        <v>3706.9567232416057</v>
      </c>
      <c r="P148" s="168">
        <f ca="1">IF($C148-P$1&lt;År1,0,O147*(1-VLOOKUP($A148,[1]Hugst!$R$5:$W$9,MATCH(ROUNDUP((P$1)/10,0)*10,[1]Hugst!$R$4:$W$4,0))))</f>
        <v>3752.1704584054023</v>
      </c>
      <c r="Q148" s="168">
        <f ca="1">IF($C148-Q$1&lt;År1,0,P147*(1-VLOOKUP($A148,[1]Hugst!$R$5:$W$9,MATCH(ROUNDUP((Q$1)/10,0)*10,[1]Hugst!$R$4:$W$4,0))))</f>
        <v>3801.2710108499518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2136.6840886452233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3400.4736476423514</v>
      </c>
      <c r="G149" s="168">
        <f ca="1">IF($C149-G$1&lt;År1,0,F148*(1-VLOOKUP($A149,[1]Hugst!$R$5:$W$9,MATCH(ROUNDUP((G$1)/10,0)*10,[1]Hugst!$R$4:$W$4,0))))</f>
        <v>3422.6950056718351</v>
      </c>
      <c r="H149" s="168">
        <f ca="1">IF($C149-H$1&lt;År1,0,G148*(1-VLOOKUP($A149,[1]Hugst!$R$5:$W$9,MATCH(ROUNDUP((H$1)/10,0)*10,[1]Hugst!$R$4:$W$4,0))))</f>
        <v>3446.3040568232982</v>
      </c>
      <c r="I149" s="168">
        <f ca="1">IF($C149-I$1&lt;År1,0,H148*(1-VLOOKUP($A149,[1]Hugst!$R$5:$W$9,MATCH(ROUNDUP((I$1)/10,0)*10,[1]Hugst!$R$4:$W$4,0))))</f>
        <v>3471.4495553186148</v>
      </c>
      <c r="J149" s="168">
        <f ca="1">IF($C149-J$1&lt;År1,0,I148*(1-VLOOKUP($A149,[1]Hugst!$R$5:$W$9,MATCH(ROUNDUP((J$1)/10,0)*10,[1]Hugst!$R$4:$W$4,0))))</f>
        <v>3498.2967563204652</v>
      </c>
      <c r="K149" s="168">
        <f ca="1">IF($C149-K$1&lt;År1,0,J148*(1-VLOOKUP($A149,[1]Hugst!$R$5:$W$9,MATCH(ROUNDUP((K$1)/10,0)*10,[1]Hugst!$R$4:$W$4,0))))</f>
        <v>3527.0292492330218</v>
      </c>
      <c r="L149" s="168">
        <f ca="1">IF($C149-L$1&lt;År1,0,K148*(1-VLOOKUP($A149,[1]Hugst!$R$5:$W$9,MATCH(ROUNDUP((L$1)/10,0)*10,[1]Hugst!$R$4:$W$4,0))))</f>
        <v>3557.8509947019547</v>
      </c>
      <c r="M149" s="168">
        <f ca="1">IF($C149-M$1&lt;År1,0,L148*(1-VLOOKUP($A149,[1]Hugst!$R$5:$W$9,MATCH(ROUNDUP((M$1)/10,0)*10,[1]Hugst!$R$4:$W$4,0))))</f>
        <v>3590.9885879471612</v>
      </c>
      <c r="N149" s="168">
        <f ca="1">IF($C149-N$1&lt;År1,0,M148*(1-VLOOKUP($A149,[1]Hugst!$R$5:$W$9,MATCH(ROUNDUP((N$1)/10,0)*10,[1]Hugst!$R$4:$W$4,0))))</f>
        <v>3626.6937735761189</v>
      </c>
      <c r="O149" s="168">
        <f ca="1">IF($C149-O$1&lt;År1,0,N148*(1-VLOOKUP($A149,[1]Hugst!$R$5:$W$9,MATCH(ROUNDUP((O$1)/10,0)*10,[1]Hugst!$R$4:$W$4,0))))</f>
        <v>3665.2462398203056</v>
      </c>
      <c r="P149" s="168">
        <f ca="1">IF($C149-P$1&lt;År1,0,O148*(1-VLOOKUP($A149,[1]Hugst!$R$5:$W$9,MATCH(ROUNDUP((P$1)/10,0)*10,[1]Hugst!$R$4:$W$4,0))))</f>
        <v>3706.9567232416057</v>
      </c>
      <c r="Q149" s="168">
        <f ca="1">IF($C149-Q$1&lt;År1,0,P148*(1-VLOOKUP($A149,[1]Hugst!$R$5:$W$9,MATCH(ROUNDUP((Q$1)/10,0)*10,[1]Hugst!$R$4:$W$4,0))))</f>
        <v>3752.1704584054023</v>
      </c>
      <c r="R149" s="168">
        <f ca="1">IF($C149-R$1&lt;År1,0,Q148*(1-VLOOKUP($A149,[1]Hugst!$R$5:$W$9,MATCH(ROUNDUP((R$1)/10,0)*10,[1]Hugst!$R$4:$W$4,0))))</f>
        <v>3801.2710108499518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2115.7165204855019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3379.50607948263</v>
      </c>
      <c r="G150" s="168">
        <f ca="1">IF($C150-G$1&lt;År1,0,F149*(1-VLOOKUP($A150,[1]Hugst!$R$5:$W$9,MATCH(ROUNDUP((G$1)/10,0)*10,[1]Hugst!$R$4:$W$4,0))))</f>
        <v>3400.4736476423514</v>
      </c>
      <c r="H150" s="168">
        <f ca="1">IF($C150-H$1&lt;År1,0,G149*(1-VLOOKUP($A150,[1]Hugst!$R$5:$W$9,MATCH(ROUNDUP((H$1)/10,0)*10,[1]Hugst!$R$4:$W$4,0))))</f>
        <v>3422.6950056718351</v>
      </c>
      <c r="I150" s="168">
        <f ca="1">IF($C150-I$1&lt;År1,0,H149*(1-VLOOKUP($A150,[1]Hugst!$R$5:$W$9,MATCH(ROUNDUP((I$1)/10,0)*10,[1]Hugst!$R$4:$W$4,0))))</f>
        <v>3446.3040568232982</v>
      </c>
      <c r="J150" s="168">
        <f ca="1">IF($C150-J$1&lt;År1,0,I149*(1-VLOOKUP($A150,[1]Hugst!$R$5:$W$9,MATCH(ROUNDUP((J$1)/10,0)*10,[1]Hugst!$R$4:$W$4,0))))</f>
        <v>3471.4495553186148</v>
      </c>
      <c r="K150" s="168">
        <f ca="1">IF($C150-K$1&lt;År1,0,J149*(1-VLOOKUP($A150,[1]Hugst!$R$5:$W$9,MATCH(ROUNDUP((K$1)/10,0)*10,[1]Hugst!$R$4:$W$4,0))))</f>
        <v>3498.2967563204652</v>
      </c>
      <c r="L150" s="168">
        <f ca="1">IF($C150-L$1&lt;År1,0,K149*(1-VLOOKUP($A150,[1]Hugst!$R$5:$W$9,MATCH(ROUNDUP((L$1)/10,0)*10,[1]Hugst!$R$4:$W$4,0))))</f>
        <v>3527.0292492330218</v>
      </c>
      <c r="M150" s="168">
        <f ca="1">IF($C150-M$1&lt;År1,0,L149*(1-VLOOKUP($A150,[1]Hugst!$R$5:$W$9,MATCH(ROUNDUP((M$1)/10,0)*10,[1]Hugst!$R$4:$W$4,0))))</f>
        <v>3557.8509947019547</v>
      </c>
      <c r="N150" s="168">
        <f ca="1">IF($C150-N$1&lt;År1,0,M149*(1-VLOOKUP($A150,[1]Hugst!$R$5:$W$9,MATCH(ROUNDUP((N$1)/10,0)*10,[1]Hugst!$R$4:$W$4,0))))</f>
        <v>3590.9885879471612</v>
      </c>
      <c r="O150" s="168">
        <f ca="1">IF($C150-O$1&lt;År1,0,N149*(1-VLOOKUP($A150,[1]Hugst!$R$5:$W$9,MATCH(ROUNDUP((O$1)/10,0)*10,[1]Hugst!$R$4:$W$4,0))))</f>
        <v>3626.6937735761189</v>
      </c>
      <c r="P150" s="168">
        <f ca="1">IF($C150-P$1&lt;År1,0,O149*(1-VLOOKUP($A150,[1]Hugst!$R$5:$W$9,MATCH(ROUNDUP((P$1)/10,0)*10,[1]Hugst!$R$4:$W$4,0))))</f>
        <v>3665.2462398203056</v>
      </c>
      <c r="Q150" s="168">
        <f ca="1">IF($C150-Q$1&lt;År1,0,P149*(1-VLOOKUP($A150,[1]Hugst!$R$5:$W$9,MATCH(ROUNDUP((Q$1)/10,0)*10,[1]Hugst!$R$4:$W$4,0))))</f>
        <v>3706.9567232416057</v>
      </c>
      <c r="R150" s="168">
        <f ca="1">IF($C150-R$1&lt;År1,0,Q149*(1-VLOOKUP($A150,[1]Hugst!$R$5:$W$9,MATCH(ROUNDUP((R$1)/10,0)*10,[1]Hugst!$R$4:$W$4,0))))</f>
        <v>3752.1704584054023</v>
      </c>
      <c r="S150" s="168">
        <f ca="1">IF($C150-S$1&lt;År1,0,R149*(1-VLOOKUP($A150,[1]Hugst!$R$5:$W$9,MATCH(ROUNDUP((S$1)/10,0)*10,[1]Hugst!$R$4:$W$4,0))))</f>
        <v>3801.2710108499518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2095.882204938227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3359.6717639353551</v>
      </c>
      <c r="G151" s="168">
        <f ca="1">IF($C151-G$1&lt;År1,0,F150*(1-VLOOKUP($A151,[1]Hugst!$R$5:$W$9,MATCH(ROUNDUP((G$1)/10,0)*10,[1]Hugst!$R$4:$W$4,0))))</f>
        <v>3379.50607948263</v>
      </c>
      <c r="H151" s="168">
        <f ca="1">IF($C151-H$1&lt;År1,0,G150*(1-VLOOKUP($A151,[1]Hugst!$R$5:$W$9,MATCH(ROUNDUP((H$1)/10,0)*10,[1]Hugst!$R$4:$W$4,0))))</f>
        <v>3400.4736476423514</v>
      </c>
      <c r="I151" s="168">
        <f ca="1">IF($C151-I$1&lt;År1,0,H150*(1-VLOOKUP($A151,[1]Hugst!$R$5:$W$9,MATCH(ROUNDUP((I$1)/10,0)*10,[1]Hugst!$R$4:$W$4,0))))</f>
        <v>3422.6950056718351</v>
      </c>
      <c r="J151" s="168">
        <f ca="1">IF($C151-J$1&lt;År1,0,I150*(1-VLOOKUP($A151,[1]Hugst!$R$5:$W$9,MATCH(ROUNDUP((J$1)/10,0)*10,[1]Hugst!$R$4:$W$4,0))))</f>
        <v>3446.3040568232982</v>
      </c>
      <c r="K151" s="168">
        <f ca="1">IF($C151-K$1&lt;År1,0,J150*(1-VLOOKUP($A151,[1]Hugst!$R$5:$W$9,MATCH(ROUNDUP((K$1)/10,0)*10,[1]Hugst!$R$4:$W$4,0))))</f>
        <v>3471.4495553186148</v>
      </c>
      <c r="L151" s="168">
        <f ca="1">IF($C151-L$1&lt;År1,0,K150*(1-VLOOKUP($A151,[1]Hugst!$R$5:$W$9,MATCH(ROUNDUP((L$1)/10,0)*10,[1]Hugst!$R$4:$W$4,0))))</f>
        <v>3498.2967563204652</v>
      </c>
      <c r="M151" s="168">
        <f ca="1">IF($C151-M$1&lt;År1,0,L150*(1-VLOOKUP($A151,[1]Hugst!$R$5:$W$9,MATCH(ROUNDUP((M$1)/10,0)*10,[1]Hugst!$R$4:$W$4,0))))</f>
        <v>3527.0292492330218</v>
      </c>
      <c r="N151" s="168">
        <f ca="1">IF($C151-N$1&lt;År1,0,M150*(1-VLOOKUP($A151,[1]Hugst!$R$5:$W$9,MATCH(ROUNDUP((N$1)/10,0)*10,[1]Hugst!$R$4:$W$4,0))))</f>
        <v>3557.8509947019547</v>
      </c>
      <c r="O151" s="168">
        <f ca="1">IF($C151-O$1&lt;År1,0,N150*(1-VLOOKUP($A151,[1]Hugst!$R$5:$W$9,MATCH(ROUNDUP((O$1)/10,0)*10,[1]Hugst!$R$4:$W$4,0))))</f>
        <v>3590.9885879471612</v>
      </c>
      <c r="P151" s="168">
        <f ca="1">IF($C151-P$1&lt;År1,0,O150*(1-VLOOKUP($A151,[1]Hugst!$R$5:$W$9,MATCH(ROUNDUP((P$1)/10,0)*10,[1]Hugst!$R$4:$W$4,0))))</f>
        <v>3626.6937735761189</v>
      </c>
      <c r="Q151" s="168">
        <f ca="1">IF($C151-Q$1&lt;År1,0,P150*(1-VLOOKUP($A151,[1]Hugst!$R$5:$W$9,MATCH(ROUNDUP((Q$1)/10,0)*10,[1]Hugst!$R$4:$W$4,0))))</f>
        <v>3665.2462398203056</v>
      </c>
      <c r="R151" s="168">
        <f ca="1">IF($C151-R$1&lt;År1,0,Q150*(1-VLOOKUP($A151,[1]Hugst!$R$5:$W$9,MATCH(ROUNDUP((R$1)/10,0)*10,[1]Hugst!$R$4:$W$4,0))))</f>
        <v>3706.9567232416057</v>
      </c>
      <c r="S151" s="168">
        <f ca="1">IF($C151-S$1&lt;År1,0,R150*(1-VLOOKUP($A151,[1]Hugst!$R$5:$W$9,MATCH(ROUNDUP((S$1)/10,0)*10,[1]Hugst!$R$4:$W$4,0))))</f>
        <v>3752.1704584054023</v>
      </c>
      <c r="T151" s="168">
        <f ca="1">IF($C151-T$1&lt;År1,0,S150*(1-VLOOKUP($A151,[1]Hugst!$R$5:$W$9,MATCH(ROUNDUP((T$1)/10,0)*10,[1]Hugst!$R$4:$W$4,0))))</f>
        <v>3801.2710108499518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2077.0726342631797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3340.8621932603078</v>
      </c>
      <c r="G152" s="168">
        <f ca="1">IF($C152-G$1&lt;År1,0,F151*(1-VLOOKUP($A152,[1]Hugst!$R$5:$W$9,MATCH(ROUNDUP((G$1)/10,0)*10,[1]Hugst!$R$4:$W$4,0))))</f>
        <v>3359.6717639353551</v>
      </c>
      <c r="H152" s="168">
        <f ca="1">IF($C152-H$1&lt;År1,0,G151*(1-VLOOKUP($A152,[1]Hugst!$R$5:$W$9,MATCH(ROUNDUP((H$1)/10,0)*10,[1]Hugst!$R$4:$W$4,0))))</f>
        <v>3379.50607948263</v>
      </c>
      <c r="I152" s="168">
        <f ca="1">IF($C152-I$1&lt;År1,0,H151*(1-VLOOKUP($A152,[1]Hugst!$R$5:$W$9,MATCH(ROUNDUP((I$1)/10,0)*10,[1]Hugst!$R$4:$W$4,0))))</f>
        <v>3400.4736476423514</v>
      </c>
      <c r="J152" s="168">
        <f ca="1">IF($C152-J$1&lt;År1,0,I151*(1-VLOOKUP($A152,[1]Hugst!$R$5:$W$9,MATCH(ROUNDUP((J$1)/10,0)*10,[1]Hugst!$R$4:$W$4,0))))</f>
        <v>3422.6950056718351</v>
      </c>
      <c r="K152" s="168">
        <f ca="1">IF($C152-K$1&lt;År1,0,J151*(1-VLOOKUP($A152,[1]Hugst!$R$5:$W$9,MATCH(ROUNDUP((K$1)/10,0)*10,[1]Hugst!$R$4:$W$4,0))))</f>
        <v>3446.3040568232982</v>
      </c>
      <c r="L152" s="168">
        <f ca="1">IF($C152-L$1&lt;År1,0,K151*(1-VLOOKUP($A152,[1]Hugst!$R$5:$W$9,MATCH(ROUNDUP((L$1)/10,0)*10,[1]Hugst!$R$4:$W$4,0))))</f>
        <v>3471.4495553186148</v>
      </c>
      <c r="M152" s="168">
        <f ca="1">IF($C152-M$1&lt;År1,0,L151*(1-VLOOKUP($A152,[1]Hugst!$R$5:$W$9,MATCH(ROUNDUP((M$1)/10,0)*10,[1]Hugst!$R$4:$W$4,0))))</f>
        <v>3498.2967563204652</v>
      </c>
      <c r="N152" s="168">
        <f ca="1">IF($C152-N$1&lt;År1,0,M151*(1-VLOOKUP($A152,[1]Hugst!$R$5:$W$9,MATCH(ROUNDUP((N$1)/10,0)*10,[1]Hugst!$R$4:$W$4,0))))</f>
        <v>3527.0292492330218</v>
      </c>
      <c r="O152" s="168">
        <f ca="1">IF($C152-O$1&lt;År1,0,N151*(1-VLOOKUP($A152,[1]Hugst!$R$5:$W$9,MATCH(ROUNDUP((O$1)/10,0)*10,[1]Hugst!$R$4:$W$4,0))))</f>
        <v>3557.8509947019547</v>
      </c>
      <c r="P152" s="168">
        <f ca="1">IF($C152-P$1&lt;År1,0,O151*(1-VLOOKUP($A152,[1]Hugst!$R$5:$W$9,MATCH(ROUNDUP((P$1)/10,0)*10,[1]Hugst!$R$4:$W$4,0))))</f>
        <v>3590.9885879471612</v>
      </c>
      <c r="Q152" s="168">
        <f ca="1">IF($C152-Q$1&lt;År1,0,P151*(1-VLOOKUP($A152,[1]Hugst!$R$5:$W$9,MATCH(ROUNDUP((Q$1)/10,0)*10,[1]Hugst!$R$4:$W$4,0))))</f>
        <v>3626.6937735761189</v>
      </c>
      <c r="R152" s="168">
        <f ca="1">IF($C152-R$1&lt;År1,0,Q151*(1-VLOOKUP($A152,[1]Hugst!$R$5:$W$9,MATCH(ROUNDUP((R$1)/10,0)*10,[1]Hugst!$R$4:$W$4,0))))</f>
        <v>3665.2462398203056</v>
      </c>
      <c r="S152" s="168">
        <f ca="1">IF($C152-S$1&lt;År1,0,R151*(1-VLOOKUP($A152,[1]Hugst!$R$5:$W$9,MATCH(ROUNDUP((S$1)/10,0)*10,[1]Hugst!$R$4:$W$4,0))))</f>
        <v>3706.9567232416057</v>
      </c>
      <c r="T152" s="168">
        <f ca="1">IF($C152-T$1&lt;År1,0,S151*(1-VLOOKUP($A152,[1]Hugst!$R$5:$W$9,MATCH(ROUNDUP((T$1)/10,0)*10,[1]Hugst!$R$4:$W$4,0))))</f>
        <v>3752.1704584054023</v>
      </c>
      <c r="U152" s="168">
        <f ca="1">IF($C152-U$1&lt;År1,0,T151*(1-VLOOKUP($A152,[1]Hugst!$R$5:$W$9,MATCH(ROUNDUP((U$1)/10,0)*10,[1]Hugst!$R$4:$W$4,0))))</f>
        <v>3801.2710108499518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2059.1901274065326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3322.9796864036607</v>
      </c>
      <c r="G153" s="168">
        <f ca="1">IF($C153-G$1&lt;År1,0,F152*(1-VLOOKUP($A153,[1]Hugst!$R$5:$W$9,MATCH(ROUNDUP((G$1)/10,0)*10,[1]Hugst!$R$4:$W$4,0))))</f>
        <v>3340.8621932603078</v>
      </c>
      <c r="H153" s="168">
        <f ca="1">IF($C153-H$1&lt;År1,0,G152*(1-VLOOKUP($A153,[1]Hugst!$R$5:$W$9,MATCH(ROUNDUP((H$1)/10,0)*10,[1]Hugst!$R$4:$W$4,0))))</f>
        <v>3359.6717639353551</v>
      </c>
      <c r="I153" s="168">
        <f ca="1">IF($C153-I$1&lt;År1,0,H152*(1-VLOOKUP($A153,[1]Hugst!$R$5:$W$9,MATCH(ROUNDUP((I$1)/10,0)*10,[1]Hugst!$R$4:$W$4,0))))</f>
        <v>3379.50607948263</v>
      </c>
      <c r="J153" s="168">
        <f ca="1">IF($C153-J$1&lt;År1,0,I152*(1-VLOOKUP($A153,[1]Hugst!$R$5:$W$9,MATCH(ROUNDUP((J$1)/10,0)*10,[1]Hugst!$R$4:$W$4,0))))</f>
        <v>3400.4736476423514</v>
      </c>
      <c r="K153" s="168">
        <f ca="1">IF($C153-K$1&lt;År1,0,J152*(1-VLOOKUP($A153,[1]Hugst!$R$5:$W$9,MATCH(ROUNDUP((K$1)/10,0)*10,[1]Hugst!$R$4:$W$4,0))))</f>
        <v>3422.6950056718351</v>
      </c>
      <c r="L153" s="168">
        <f ca="1">IF($C153-L$1&lt;År1,0,K152*(1-VLOOKUP($A153,[1]Hugst!$R$5:$W$9,MATCH(ROUNDUP((L$1)/10,0)*10,[1]Hugst!$R$4:$W$4,0))))</f>
        <v>3446.3040568232982</v>
      </c>
      <c r="M153" s="168">
        <f ca="1">IF($C153-M$1&lt;År1,0,L152*(1-VLOOKUP($A153,[1]Hugst!$R$5:$W$9,MATCH(ROUNDUP((M$1)/10,0)*10,[1]Hugst!$R$4:$W$4,0))))</f>
        <v>3471.4495553186148</v>
      </c>
      <c r="N153" s="168">
        <f ca="1">IF($C153-N$1&lt;År1,0,M152*(1-VLOOKUP($A153,[1]Hugst!$R$5:$W$9,MATCH(ROUNDUP((N$1)/10,0)*10,[1]Hugst!$R$4:$W$4,0))))</f>
        <v>3498.2967563204652</v>
      </c>
      <c r="O153" s="168">
        <f ca="1">IF($C153-O$1&lt;År1,0,N152*(1-VLOOKUP($A153,[1]Hugst!$R$5:$W$9,MATCH(ROUNDUP((O$1)/10,0)*10,[1]Hugst!$R$4:$W$4,0))))</f>
        <v>3527.0292492330218</v>
      </c>
      <c r="P153" s="168">
        <f ca="1">IF($C153-P$1&lt;År1,0,O152*(1-VLOOKUP($A153,[1]Hugst!$R$5:$W$9,MATCH(ROUNDUP((P$1)/10,0)*10,[1]Hugst!$R$4:$W$4,0))))</f>
        <v>3557.8509947019547</v>
      </c>
      <c r="Q153" s="168">
        <f ca="1">IF($C153-Q$1&lt;År1,0,P152*(1-VLOOKUP($A153,[1]Hugst!$R$5:$W$9,MATCH(ROUNDUP((Q$1)/10,0)*10,[1]Hugst!$R$4:$W$4,0))))</f>
        <v>3590.9885879471612</v>
      </c>
      <c r="R153" s="168">
        <f ca="1">IF($C153-R$1&lt;År1,0,Q152*(1-VLOOKUP($A153,[1]Hugst!$R$5:$W$9,MATCH(ROUNDUP((R$1)/10,0)*10,[1]Hugst!$R$4:$W$4,0))))</f>
        <v>3626.6937735761189</v>
      </c>
      <c r="S153" s="168">
        <f ca="1">IF($C153-S$1&lt;År1,0,R152*(1-VLOOKUP($A153,[1]Hugst!$R$5:$W$9,MATCH(ROUNDUP((S$1)/10,0)*10,[1]Hugst!$R$4:$W$4,0))))</f>
        <v>3665.2462398203056</v>
      </c>
      <c r="T153" s="168">
        <f ca="1">IF($C153-T$1&lt;År1,0,S152*(1-VLOOKUP($A153,[1]Hugst!$R$5:$W$9,MATCH(ROUNDUP((T$1)/10,0)*10,[1]Hugst!$R$4:$W$4,0))))</f>
        <v>3706.9567232416057</v>
      </c>
      <c r="U153" s="168">
        <f ca="1">IF($C153-U$1&lt;År1,0,T152*(1-VLOOKUP($A153,[1]Hugst!$R$5:$W$9,MATCH(ROUNDUP((U$1)/10,0)*10,[1]Hugst!$R$4:$W$4,0))))</f>
        <v>3752.1704584054023</v>
      </c>
      <c r="V153" s="168">
        <f ca="1">IF($C153-V$1&lt;År1,0,U152*(1-VLOOKUP($A153,[1]Hugst!$R$5:$W$9,MATCH(ROUNDUP((V$1)/10,0)*10,[1]Hugst!$R$4:$W$4,0))))</f>
        <v>3801.2710108499518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2042.1467474527062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3305.9363064498343</v>
      </c>
      <c r="G154" s="168">
        <f ca="1">IF($C154-G$1&lt;År1,0,F153*(1-VLOOKUP($A154,[1]Hugst!$R$5:$W$9,MATCH(ROUNDUP((G$1)/10,0)*10,[1]Hugst!$R$4:$W$4,0))))</f>
        <v>3322.9796864036607</v>
      </c>
      <c r="H154" s="168">
        <f ca="1">IF($C154-H$1&lt;År1,0,G153*(1-VLOOKUP($A154,[1]Hugst!$R$5:$W$9,MATCH(ROUNDUP((H$1)/10,0)*10,[1]Hugst!$R$4:$W$4,0))))</f>
        <v>3340.8621932603078</v>
      </c>
      <c r="I154" s="168">
        <f ca="1">IF($C154-I$1&lt;År1,0,H153*(1-VLOOKUP($A154,[1]Hugst!$R$5:$W$9,MATCH(ROUNDUP((I$1)/10,0)*10,[1]Hugst!$R$4:$W$4,0))))</f>
        <v>3359.6717639353551</v>
      </c>
      <c r="J154" s="168">
        <f ca="1">IF($C154-J$1&lt;År1,0,I153*(1-VLOOKUP($A154,[1]Hugst!$R$5:$W$9,MATCH(ROUNDUP((J$1)/10,0)*10,[1]Hugst!$R$4:$W$4,0))))</f>
        <v>3379.50607948263</v>
      </c>
      <c r="K154" s="168">
        <f ca="1">IF($C154-K$1&lt;År1,0,J153*(1-VLOOKUP($A154,[1]Hugst!$R$5:$W$9,MATCH(ROUNDUP((K$1)/10,0)*10,[1]Hugst!$R$4:$W$4,0))))</f>
        <v>3400.4736476423514</v>
      </c>
      <c r="L154" s="168">
        <f ca="1">IF($C154-L$1&lt;År1,0,K153*(1-VLOOKUP($A154,[1]Hugst!$R$5:$W$9,MATCH(ROUNDUP((L$1)/10,0)*10,[1]Hugst!$R$4:$W$4,0))))</f>
        <v>3422.6950056718351</v>
      </c>
      <c r="M154" s="168">
        <f ca="1">IF($C154-M$1&lt;År1,0,L153*(1-VLOOKUP($A154,[1]Hugst!$R$5:$W$9,MATCH(ROUNDUP((M$1)/10,0)*10,[1]Hugst!$R$4:$W$4,0))))</f>
        <v>3446.3040568232982</v>
      </c>
      <c r="N154" s="168">
        <f ca="1">IF($C154-N$1&lt;År1,0,M153*(1-VLOOKUP($A154,[1]Hugst!$R$5:$W$9,MATCH(ROUNDUP((N$1)/10,0)*10,[1]Hugst!$R$4:$W$4,0))))</f>
        <v>3471.4495553186148</v>
      </c>
      <c r="O154" s="168">
        <f ca="1">IF($C154-O$1&lt;År1,0,N153*(1-VLOOKUP($A154,[1]Hugst!$R$5:$W$9,MATCH(ROUNDUP((O$1)/10,0)*10,[1]Hugst!$R$4:$W$4,0))))</f>
        <v>3498.2967563204652</v>
      </c>
      <c r="P154" s="168">
        <f ca="1">IF($C154-P$1&lt;År1,0,O153*(1-VLOOKUP($A154,[1]Hugst!$R$5:$W$9,MATCH(ROUNDUP((P$1)/10,0)*10,[1]Hugst!$R$4:$W$4,0))))</f>
        <v>3527.0292492330218</v>
      </c>
      <c r="Q154" s="168">
        <f ca="1">IF($C154-Q$1&lt;År1,0,P153*(1-VLOOKUP($A154,[1]Hugst!$R$5:$W$9,MATCH(ROUNDUP((Q$1)/10,0)*10,[1]Hugst!$R$4:$W$4,0))))</f>
        <v>3557.8509947019547</v>
      </c>
      <c r="R154" s="168">
        <f ca="1">IF($C154-R$1&lt;År1,0,Q153*(1-VLOOKUP($A154,[1]Hugst!$R$5:$W$9,MATCH(ROUNDUP((R$1)/10,0)*10,[1]Hugst!$R$4:$W$4,0))))</f>
        <v>3590.9885879471612</v>
      </c>
      <c r="S154" s="168">
        <f ca="1">IF($C154-S$1&lt;År1,0,R153*(1-VLOOKUP($A154,[1]Hugst!$R$5:$W$9,MATCH(ROUNDUP((S$1)/10,0)*10,[1]Hugst!$R$4:$W$4,0))))</f>
        <v>3626.6937735761189</v>
      </c>
      <c r="T154" s="168">
        <f ca="1">IF($C154-T$1&lt;År1,0,S153*(1-VLOOKUP($A154,[1]Hugst!$R$5:$W$9,MATCH(ROUNDUP((T$1)/10,0)*10,[1]Hugst!$R$4:$W$4,0))))</f>
        <v>3665.2462398203056</v>
      </c>
      <c r="U154" s="168">
        <f ca="1">IF($C154-U$1&lt;År1,0,T153*(1-VLOOKUP($A154,[1]Hugst!$R$5:$W$9,MATCH(ROUNDUP((U$1)/10,0)*10,[1]Hugst!$R$4:$W$4,0))))</f>
        <v>3706.9567232416057</v>
      </c>
      <c r="V154" s="168">
        <f ca="1">IF($C154-V$1&lt;År1,0,U153*(1-VLOOKUP($A154,[1]Hugst!$R$5:$W$9,MATCH(ROUNDUP((V$1)/10,0)*10,[1]Hugst!$R$4:$W$4,0))))</f>
        <v>3752.1704584054023</v>
      </c>
      <c r="W154" s="168">
        <f ca="1">IF($C154-W$1&lt;År1,0,V153*(1-VLOOKUP($A154,[1]Hugst!$R$5:$W$9,MATCH(ROUNDUP((W$1)/10,0)*10,[1]Hugst!$R$4:$W$4,0))))</f>
        <v>3801.2710108499518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2025.8633273303342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3289.6528863274625</v>
      </c>
      <c r="G155" s="168">
        <f ca="1">IF($C155-G$1&lt;År1,0,F154*(1-VLOOKUP($A155,[1]Hugst!$R$5:$W$9,MATCH(ROUNDUP((G$1)/10,0)*10,[1]Hugst!$R$4:$W$4,0))))</f>
        <v>3305.9363064498343</v>
      </c>
      <c r="H155" s="168">
        <f ca="1">IF($C155-H$1&lt;År1,0,G154*(1-VLOOKUP($A155,[1]Hugst!$R$5:$W$9,MATCH(ROUNDUP((H$1)/10,0)*10,[1]Hugst!$R$4:$W$4,0))))</f>
        <v>3322.9796864036607</v>
      </c>
      <c r="I155" s="168">
        <f ca="1">IF($C155-I$1&lt;År1,0,H154*(1-VLOOKUP($A155,[1]Hugst!$R$5:$W$9,MATCH(ROUNDUP((I$1)/10,0)*10,[1]Hugst!$R$4:$W$4,0))))</f>
        <v>3340.8621932603078</v>
      </c>
      <c r="J155" s="168">
        <f ca="1">IF($C155-J$1&lt;År1,0,I154*(1-VLOOKUP($A155,[1]Hugst!$R$5:$W$9,MATCH(ROUNDUP((J$1)/10,0)*10,[1]Hugst!$R$4:$W$4,0))))</f>
        <v>3359.6717639353551</v>
      </c>
      <c r="K155" s="168">
        <f ca="1">IF($C155-K$1&lt;År1,0,J154*(1-VLOOKUP($A155,[1]Hugst!$R$5:$W$9,MATCH(ROUNDUP((K$1)/10,0)*10,[1]Hugst!$R$4:$W$4,0))))</f>
        <v>3379.50607948263</v>
      </c>
      <c r="L155" s="168">
        <f ca="1">IF($C155-L$1&lt;År1,0,K154*(1-VLOOKUP($A155,[1]Hugst!$R$5:$W$9,MATCH(ROUNDUP((L$1)/10,0)*10,[1]Hugst!$R$4:$W$4,0))))</f>
        <v>3400.4736476423514</v>
      </c>
      <c r="M155" s="168">
        <f ca="1">IF($C155-M$1&lt;År1,0,L154*(1-VLOOKUP($A155,[1]Hugst!$R$5:$W$9,MATCH(ROUNDUP((M$1)/10,0)*10,[1]Hugst!$R$4:$W$4,0))))</f>
        <v>3422.6950056718351</v>
      </c>
      <c r="N155" s="168">
        <f ca="1">IF($C155-N$1&lt;År1,0,M154*(1-VLOOKUP($A155,[1]Hugst!$R$5:$W$9,MATCH(ROUNDUP((N$1)/10,0)*10,[1]Hugst!$R$4:$W$4,0))))</f>
        <v>3446.3040568232982</v>
      </c>
      <c r="O155" s="168">
        <f ca="1">IF($C155-O$1&lt;År1,0,N154*(1-VLOOKUP($A155,[1]Hugst!$R$5:$W$9,MATCH(ROUNDUP((O$1)/10,0)*10,[1]Hugst!$R$4:$W$4,0))))</f>
        <v>3471.4495553186148</v>
      </c>
      <c r="P155" s="168">
        <f ca="1">IF($C155-P$1&lt;År1,0,O154*(1-VLOOKUP($A155,[1]Hugst!$R$5:$W$9,MATCH(ROUNDUP((P$1)/10,0)*10,[1]Hugst!$R$4:$W$4,0))))</f>
        <v>3498.2967563204652</v>
      </c>
      <c r="Q155" s="168">
        <f ca="1">IF($C155-Q$1&lt;År1,0,P154*(1-VLOOKUP($A155,[1]Hugst!$R$5:$W$9,MATCH(ROUNDUP((Q$1)/10,0)*10,[1]Hugst!$R$4:$W$4,0))))</f>
        <v>3527.0292492330218</v>
      </c>
      <c r="R155" s="168">
        <f ca="1">IF($C155-R$1&lt;År1,0,Q154*(1-VLOOKUP($A155,[1]Hugst!$R$5:$W$9,MATCH(ROUNDUP((R$1)/10,0)*10,[1]Hugst!$R$4:$W$4,0))))</f>
        <v>3557.8509947019547</v>
      </c>
      <c r="S155" s="168">
        <f ca="1">IF($C155-S$1&lt;År1,0,R154*(1-VLOOKUP($A155,[1]Hugst!$R$5:$W$9,MATCH(ROUNDUP((S$1)/10,0)*10,[1]Hugst!$R$4:$W$4,0))))</f>
        <v>3590.9885879471612</v>
      </c>
      <c r="T155" s="168">
        <f ca="1">IF($C155-T$1&lt;År1,0,S154*(1-VLOOKUP($A155,[1]Hugst!$R$5:$W$9,MATCH(ROUNDUP((T$1)/10,0)*10,[1]Hugst!$R$4:$W$4,0))))</f>
        <v>3626.6937735761189</v>
      </c>
      <c r="U155" s="168">
        <f ca="1">IF($C155-U$1&lt;År1,0,T154*(1-VLOOKUP($A155,[1]Hugst!$R$5:$W$9,MATCH(ROUNDUP((U$1)/10,0)*10,[1]Hugst!$R$4:$W$4,0))))</f>
        <v>3665.2462398203056</v>
      </c>
      <c r="V155" s="168">
        <f ca="1">IF($C155-V$1&lt;År1,0,U154*(1-VLOOKUP($A155,[1]Hugst!$R$5:$W$9,MATCH(ROUNDUP((V$1)/10,0)*10,[1]Hugst!$R$4:$W$4,0))))</f>
        <v>3706.9567232416057</v>
      </c>
      <c r="W155" s="168">
        <f ca="1">IF($C155-W$1&lt;År1,0,V154*(1-VLOOKUP($A155,[1]Hugst!$R$5:$W$9,MATCH(ROUNDUP((W$1)/10,0)*10,[1]Hugst!$R$4:$W$4,0))))</f>
        <v>3752.1704584054023</v>
      </c>
      <c r="X155" s="168">
        <f ca="1">IF($C155-X$1&lt;År1,0,W154*(1-VLOOKUP($A155,[1]Hugst!$R$5:$W$9,MATCH(ROUNDUP((X$1)/10,0)*10,[1]Hugst!$R$4:$W$4,0))))</f>
        <v>3801.2710108499518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2010.2685929470813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3274.0581519442094</v>
      </c>
      <c r="G156" s="168">
        <f ca="1">IF($C156-G$1&lt;År1,0,F155*(1-VLOOKUP($A156,[1]Hugst!$R$5:$W$9,MATCH(ROUNDUP((G$1)/10,0)*10,[1]Hugst!$R$4:$W$4,0))))</f>
        <v>3289.6528863274625</v>
      </c>
      <c r="H156" s="168">
        <f ca="1">IF($C156-H$1&lt;År1,0,G155*(1-VLOOKUP($A156,[1]Hugst!$R$5:$W$9,MATCH(ROUNDUP((H$1)/10,0)*10,[1]Hugst!$R$4:$W$4,0))))</f>
        <v>3305.9363064498343</v>
      </c>
      <c r="I156" s="168">
        <f ca="1">IF($C156-I$1&lt;År1,0,H155*(1-VLOOKUP($A156,[1]Hugst!$R$5:$W$9,MATCH(ROUNDUP((I$1)/10,0)*10,[1]Hugst!$R$4:$W$4,0))))</f>
        <v>3322.9796864036607</v>
      </c>
      <c r="J156" s="168">
        <f ca="1">IF($C156-J$1&lt;År1,0,I155*(1-VLOOKUP($A156,[1]Hugst!$R$5:$W$9,MATCH(ROUNDUP((J$1)/10,0)*10,[1]Hugst!$R$4:$W$4,0))))</f>
        <v>3340.8621932603078</v>
      </c>
      <c r="K156" s="168">
        <f ca="1">IF($C156-K$1&lt;År1,0,J155*(1-VLOOKUP($A156,[1]Hugst!$R$5:$W$9,MATCH(ROUNDUP((K$1)/10,0)*10,[1]Hugst!$R$4:$W$4,0))))</f>
        <v>3359.6717639353551</v>
      </c>
      <c r="L156" s="168">
        <f ca="1">IF($C156-L$1&lt;År1,0,K155*(1-VLOOKUP($A156,[1]Hugst!$R$5:$W$9,MATCH(ROUNDUP((L$1)/10,0)*10,[1]Hugst!$R$4:$W$4,0))))</f>
        <v>3379.50607948263</v>
      </c>
      <c r="M156" s="168">
        <f ca="1">IF($C156-M$1&lt;År1,0,L155*(1-VLOOKUP($A156,[1]Hugst!$R$5:$W$9,MATCH(ROUNDUP((M$1)/10,0)*10,[1]Hugst!$R$4:$W$4,0))))</f>
        <v>3400.4736476423514</v>
      </c>
      <c r="N156" s="168">
        <f ca="1">IF($C156-N$1&lt;År1,0,M155*(1-VLOOKUP($A156,[1]Hugst!$R$5:$W$9,MATCH(ROUNDUP((N$1)/10,0)*10,[1]Hugst!$R$4:$W$4,0))))</f>
        <v>3422.6950056718351</v>
      </c>
      <c r="O156" s="168">
        <f ca="1">IF($C156-O$1&lt;År1,0,N155*(1-VLOOKUP($A156,[1]Hugst!$R$5:$W$9,MATCH(ROUNDUP((O$1)/10,0)*10,[1]Hugst!$R$4:$W$4,0))))</f>
        <v>3446.3040568232982</v>
      </c>
      <c r="P156" s="168">
        <f ca="1">IF($C156-P$1&lt;År1,0,O155*(1-VLOOKUP($A156,[1]Hugst!$R$5:$W$9,MATCH(ROUNDUP((P$1)/10,0)*10,[1]Hugst!$R$4:$W$4,0))))</f>
        <v>3471.4495553186148</v>
      </c>
      <c r="Q156" s="168">
        <f ca="1">IF($C156-Q$1&lt;År1,0,P155*(1-VLOOKUP($A156,[1]Hugst!$R$5:$W$9,MATCH(ROUNDUP((Q$1)/10,0)*10,[1]Hugst!$R$4:$W$4,0))))</f>
        <v>3498.2967563204652</v>
      </c>
      <c r="R156" s="168">
        <f ca="1">IF($C156-R$1&lt;År1,0,Q155*(1-VLOOKUP($A156,[1]Hugst!$R$5:$W$9,MATCH(ROUNDUP((R$1)/10,0)*10,[1]Hugst!$R$4:$W$4,0))))</f>
        <v>3527.0292492330218</v>
      </c>
      <c r="S156" s="168">
        <f ca="1">IF($C156-S$1&lt;År1,0,R155*(1-VLOOKUP($A156,[1]Hugst!$R$5:$W$9,MATCH(ROUNDUP((S$1)/10,0)*10,[1]Hugst!$R$4:$W$4,0))))</f>
        <v>3557.8509947019547</v>
      </c>
      <c r="T156" s="168">
        <f ca="1">IF($C156-T$1&lt;År1,0,S155*(1-VLOOKUP($A156,[1]Hugst!$R$5:$W$9,MATCH(ROUNDUP((T$1)/10,0)*10,[1]Hugst!$R$4:$W$4,0))))</f>
        <v>3590.9885879471612</v>
      </c>
      <c r="U156" s="168">
        <f ca="1">IF($C156-U$1&lt;År1,0,T155*(1-VLOOKUP($A156,[1]Hugst!$R$5:$W$9,MATCH(ROUNDUP((U$1)/10,0)*10,[1]Hugst!$R$4:$W$4,0))))</f>
        <v>3626.6937735761189</v>
      </c>
      <c r="V156" s="168">
        <f ca="1">IF($C156-V$1&lt;År1,0,U155*(1-VLOOKUP($A156,[1]Hugst!$R$5:$W$9,MATCH(ROUNDUP((V$1)/10,0)*10,[1]Hugst!$R$4:$W$4,0))))</f>
        <v>3665.2462398203056</v>
      </c>
      <c r="W156" s="168">
        <f ca="1">IF($C156-W$1&lt;År1,0,V155*(1-VLOOKUP($A156,[1]Hugst!$R$5:$W$9,MATCH(ROUNDUP((W$1)/10,0)*10,[1]Hugst!$R$4:$W$4,0))))</f>
        <v>3706.9567232416057</v>
      </c>
      <c r="X156" s="168">
        <f ca="1">IF($C156-X$1&lt;År1,0,W155*(1-VLOOKUP($A156,[1]Hugst!$R$5:$W$9,MATCH(ROUNDUP((X$1)/10,0)*10,[1]Hugst!$R$4:$W$4,0))))</f>
        <v>3752.1704584054023</v>
      </c>
      <c r="Y156" s="168">
        <f ca="1">IF($C156-Y$1&lt;År1,0,X155*(1-VLOOKUP($A156,[1]Hugst!$R$5:$W$9,MATCH(ROUNDUP((Y$1)/10,0)*10,[1]Hugst!$R$4:$W$4,0))))</f>
        <v>3801.2710108499518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742.73302762839455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878.94346863126634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728.36105972741314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864.57150073028492</v>
      </c>
      <c r="G169" s="168">
        <f ca="1">IF($C169-G$1&lt;År1,0,F168*(1-VLOOKUP($A169,[1]Hugst!$R$5:$W$9,MATCH(ROUNDUP((G$1)/10,0)*10,[1]Hugst!$R$4:$W$4,0))))</f>
        <v>878.94346863126634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715.12678194222019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851.33722294509198</v>
      </c>
      <c r="G170" s="168">
        <f ca="1">IF($C170-G$1&lt;År1,0,F169*(1-VLOOKUP($A170,[1]Hugst!$R$5:$W$9,MATCH(ROUNDUP((G$1)/10,0)*10,[1]Hugst!$R$4:$W$4,0))))</f>
        <v>864.57150073028492</v>
      </c>
      <c r="H170" s="168">
        <f ca="1">IF($C170-H$1&lt;År1,0,G169*(1-VLOOKUP($A170,[1]Hugst!$R$5:$W$9,MATCH(ROUNDUP((H$1)/10,0)*10,[1]Hugst!$R$4:$W$4,0))))</f>
        <v>878.94346863126634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702.91792279460867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839.12836379748046</v>
      </c>
      <c r="G171" s="168">
        <f ca="1">IF($C171-G$1&lt;År1,0,F170*(1-VLOOKUP($A171,[1]Hugst!$R$5:$W$9,MATCH(ROUNDUP((G$1)/10,0)*10,[1]Hugst!$R$4:$W$4,0))))</f>
        <v>851.33722294509198</v>
      </c>
      <c r="H171" s="168">
        <f ca="1">IF($C171-H$1&lt;År1,0,G170*(1-VLOOKUP($A171,[1]Hugst!$R$5:$W$9,MATCH(ROUNDUP((H$1)/10,0)*10,[1]Hugst!$R$4:$W$4,0))))</f>
        <v>864.57150073028492</v>
      </c>
      <c r="I171" s="168">
        <f ca="1">IF($C171-I$1&lt;År1,0,H170*(1-VLOOKUP($A171,[1]Hugst!$R$5:$W$9,MATCH(ROUNDUP((I$1)/10,0)*10,[1]Hugst!$R$4:$W$4,0))))</f>
        <v>878.94346863126634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691.63343046652722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827.84387146939901</v>
      </c>
      <c r="G172" s="168">
        <f ca="1">IF($C172-G$1&lt;År1,0,F171*(1-VLOOKUP($A172,[1]Hugst!$R$5:$W$9,MATCH(ROUNDUP((G$1)/10,0)*10,[1]Hugst!$R$4:$W$4,0))))</f>
        <v>839.12836379748046</v>
      </c>
      <c r="H172" s="168">
        <f ca="1">IF($C172-H$1&lt;År1,0,G171*(1-VLOOKUP($A172,[1]Hugst!$R$5:$W$9,MATCH(ROUNDUP((H$1)/10,0)*10,[1]Hugst!$R$4:$W$4,0))))</f>
        <v>851.33722294509198</v>
      </c>
      <c r="I172" s="168">
        <f ca="1">IF($C172-I$1&lt;År1,0,H171*(1-VLOOKUP($A172,[1]Hugst!$R$5:$W$9,MATCH(ROUNDUP((I$1)/10,0)*10,[1]Hugst!$R$4:$W$4,0))))</f>
        <v>864.57150073028492</v>
      </c>
      <c r="J172" s="168">
        <f ca="1">IF($C172-J$1&lt;År1,0,I171*(1-VLOOKUP($A172,[1]Hugst!$R$5:$W$9,MATCH(ROUNDUP((J$1)/10,0)*10,[1]Hugst!$R$4:$W$4,0))))</f>
        <v>878.94346863126634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681.18235087149446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817.39279187436625</v>
      </c>
      <c r="G173" s="168">
        <f ca="1">IF($C173-G$1&lt;År1,0,F172*(1-VLOOKUP($A173,[1]Hugst!$R$5:$W$9,MATCH(ROUNDUP((G$1)/10,0)*10,[1]Hugst!$R$4:$W$4,0))))</f>
        <v>827.84387146939901</v>
      </c>
      <c r="H173" s="168">
        <f ca="1">IF($C173-H$1&lt;År1,0,G172*(1-VLOOKUP($A173,[1]Hugst!$R$5:$W$9,MATCH(ROUNDUP((H$1)/10,0)*10,[1]Hugst!$R$4:$W$4,0))))</f>
        <v>839.12836379748046</v>
      </c>
      <c r="I173" s="168">
        <f ca="1">IF($C173-I$1&lt;År1,0,H172*(1-VLOOKUP($A173,[1]Hugst!$R$5:$W$9,MATCH(ROUNDUP((I$1)/10,0)*10,[1]Hugst!$R$4:$W$4,0))))</f>
        <v>851.33722294509198</v>
      </c>
      <c r="J173" s="168">
        <f ca="1">IF($C173-J$1&lt;År1,0,I172*(1-VLOOKUP($A173,[1]Hugst!$R$5:$W$9,MATCH(ROUNDUP((J$1)/10,0)*10,[1]Hugst!$R$4:$W$4,0))))</f>
        <v>864.57150073028492</v>
      </c>
      <c r="K173" s="168">
        <f ca="1">IF($C173-K$1&lt;År1,0,J172*(1-VLOOKUP($A173,[1]Hugst!$R$5:$W$9,MATCH(ROUNDUP((K$1)/10,0)*10,[1]Hugst!$R$4:$W$4,0))))</f>
        <v>878.94346863126634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671.48281791870841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807.6932589215802</v>
      </c>
      <c r="G174" s="168">
        <f ca="1">IF($C174-G$1&lt;År1,0,F173*(1-VLOOKUP($A174,[1]Hugst!$R$5:$W$9,MATCH(ROUNDUP((G$1)/10,0)*10,[1]Hugst!$R$4:$W$4,0))))</f>
        <v>817.39279187436625</v>
      </c>
      <c r="H174" s="168">
        <f ca="1">IF($C174-H$1&lt;År1,0,G173*(1-VLOOKUP($A174,[1]Hugst!$R$5:$W$9,MATCH(ROUNDUP((H$1)/10,0)*10,[1]Hugst!$R$4:$W$4,0))))</f>
        <v>827.84387146939901</v>
      </c>
      <c r="I174" s="168">
        <f ca="1">IF($C174-I$1&lt;År1,0,H173*(1-VLOOKUP($A174,[1]Hugst!$R$5:$W$9,MATCH(ROUNDUP((I$1)/10,0)*10,[1]Hugst!$R$4:$W$4,0))))</f>
        <v>839.12836379748046</v>
      </c>
      <c r="J174" s="168">
        <f ca="1">IF($C174-J$1&lt;År1,0,I173*(1-VLOOKUP($A174,[1]Hugst!$R$5:$W$9,MATCH(ROUNDUP((J$1)/10,0)*10,[1]Hugst!$R$4:$W$4,0))))</f>
        <v>851.33722294509198</v>
      </c>
      <c r="K174" s="168">
        <f ca="1">IF($C174-K$1&lt;År1,0,J173*(1-VLOOKUP($A174,[1]Hugst!$R$5:$W$9,MATCH(ROUNDUP((K$1)/10,0)*10,[1]Hugst!$R$4:$W$4,0))))</f>
        <v>864.57150073028492</v>
      </c>
      <c r="L174" s="168">
        <f ca="1">IF($C174-L$1&lt;År1,0,K173*(1-VLOOKUP($A174,[1]Hugst!$R$5:$W$9,MATCH(ROUNDUP((L$1)/10,0)*10,[1]Hugst!$R$4:$W$4,0))))</f>
        <v>878.94346863126634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662.46114475052991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798.6715857534017</v>
      </c>
      <c r="G175" s="168">
        <f ca="1">IF($C175-G$1&lt;År1,0,F174*(1-VLOOKUP($A175,[1]Hugst!$R$5:$W$9,MATCH(ROUNDUP((G$1)/10,0)*10,[1]Hugst!$R$4:$W$4,0))))</f>
        <v>807.6932589215802</v>
      </c>
      <c r="H175" s="168">
        <f ca="1">IF($C175-H$1&lt;År1,0,G174*(1-VLOOKUP($A175,[1]Hugst!$R$5:$W$9,MATCH(ROUNDUP((H$1)/10,0)*10,[1]Hugst!$R$4:$W$4,0))))</f>
        <v>817.39279187436625</v>
      </c>
      <c r="I175" s="168">
        <f ca="1">IF($C175-I$1&lt;År1,0,H174*(1-VLOOKUP($A175,[1]Hugst!$R$5:$W$9,MATCH(ROUNDUP((I$1)/10,0)*10,[1]Hugst!$R$4:$W$4,0))))</f>
        <v>827.84387146939901</v>
      </c>
      <c r="J175" s="168">
        <f ca="1">IF($C175-J$1&lt;År1,0,I174*(1-VLOOKUP($A175,[1]Hugst!$R$5:$W$9,MATCH(ROUNDUP((J$1)/10,0)*10,[1]Hugst!$R$4:$W$4,0))))</f>
        <v>839.12836379748046</v>
      </c>
      <c r="K175" s="168">
        <f ca="1">IF($C175-K$1&lt;År1,0,J174*(1-VLOOKUP($A175,[1]Hugst!$R$5:$W$9,MATCH(ROUNDUP((K$1)/10,0)*10,[1]Hugst!$R$4:$W$4,0))))</f>
        <v>851.33722294509198</v>
      </c>
      <c r="L175" s="168">
        <f ca="1">IF($C175-L$1&lt;År1,0,K174*(1-VLOOKUP($A175,[1]Hugst!$R$5:$W$9,MATCH(ROUNDUP((L$1)/10,0)*10,[1]Hugst!$R$4:$W$4,0))))</f>
        <v>864.57150073028492</v>
      </c>
      <c r="M175" s="168">
        <f ca="1">IF($C175-M$1&lt;År1,0,L174*(1-VLOOKUP($A175,[1]Hugst!$R$5:$W$9,MATCH(ROUNDUP((M$1)/10,0)*10,[1]Hugst!$R$4:$W$4,0))))</f>
        <v>878.94346863126634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654.05100585604907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790.26144685892086</v>
      </c>
      <c r="G176" s="168">
        <f ca="1">IF($C176-G$1&lt;År1,0,F175*(1-VLOOKUP($A176,[1]Hugst!$R$5:$W$9,MATCH(ROUNDUP((G$1)/10,0)*10,[1]Hugst!$R$4:$W$4,0))))</f>
        <v>798.6715857534017</v>
      </c>
      <c r="H176" s="168">
        <f ca="1">IF($C176-H$1&lt;År1,0,G175*(1-VLOOKUP($A176,[1]Hugst!$R$5:$W$9,MATCH(ROUNDUP((H$1)/10,0)*10,[1]Hugst!$R$4:$W$4,0))))</f>
        <v>807.6932589215802</v>
      </c>
      <c r="I176" s="168">
        <f ca="1">IF($C176-I$1&lt;År1,0,H175*(1-VLOOKUP($A176,[1]Hugst!$R$5:$W$9,MATCH(ROUNDUP((I$1)/10,0)*10,[1]Hugst!$R$4:$W$4,0))))</f>
        <v>817.39279187436625</v>
      </c>
      <c r="J176" s="168">
        <f ca="1">IF($C176-J$1&lt;År1,0,I175*(1-VLOOKUP($A176,[1]Hugst!$R$5:$W$9,MATCH(ROUNDUP((J$1)/10,0)*10,[1]Hugst!$R$4:$W$4,0))))</f>
        <v>827.84387146939901</v>
      </c>
      <c r="K176" s="168">
        <f ca="1">IF($C176-K$1&lt;År1,0,J175*(1-VLOOKUP($A176,[1]Hugst!$R$5:$W$9,MATCH(ROUNDUP((K$1)/10,0)*10,[1]Hugst!$R$4:$W$4,0))))</f>
        <v>839.12836379748046</v>
      </c>
      <c r="L176" s="168">
        <f ca="1">IF($C176-L$1&lt;År1,0,K175*(1-VLOOKUP($A176,[1]Hugst!$R$5:$W$9,MATCH(ROUNDUP((L$1)/10,0)*10,[1]Hugst!$R$4:$W$4,0))))</f>
        <v>851.33722294509198</v>
      </c>
      <c r="M176" s="168">
        <f ca="1">IF($C176-M$1&lt;År1,0,L175*(1-VLOOKUP($A176,[1]Hugst!$R$5:$W$9,MATCH(ROUNDUP((M$1)/10,0)*10,[1]Hugst!$R$4:$W$4,0))))</f>
        <v>864.57150073028492</v>
      </c>
      <c r="N176" s="168">
        <f ca="1">IF($C176-N$1&lt;År1,0,M175*(1-VLOOKUP($A176,[1]Hugst!$R$5:$W$9,MATCH(ROUNDUP((N$1)/10,0)*10,[1]Hugst!$R$4:$W$4,0))))</f>
        <v>878.94346863126634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646.19270097311301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782.40314197598479</v>
      </c>
      <c r="G177" s="168">
        <f ca="1">IF($C177-G$1&lt;År1,0,F176*(1-VLOOKUP($A177,[1]Hugst!$R$5:$W$9,MATCH(ROUNDUP((G$1)/10,0)*10,[1]Hugst!$R$4:$W$4,0))))</f>
        <v>790.26144685892086</v>
      </c>
      <c r="H177" s="168">
        <f ca="1">IF($C177-H$1&lt;År1,0,G176*(1-VLOOKUP($A177,[1]Hugst!$R$5:$W$9,MATCH(ROUNDUP((H$1)/10,0)*10,[1]Hugst!$R$4:$W$4,0))))</f>
        <v>798.6715857534017</v>
      </c>
      <c r="I177" s="168">
        <f ca="1">IF($C177-I$1&lt;År1,0,H176*(1-VLOOKUP($A177,[1]Hugst!$R$5:$W$9,MATCH(ROUNDUP((I$1)/10,0)*10,[1]Hugst!$R$4:$W$4,0))))</f>
        <v>807.6932589215802</v>
      </c>
      <c r="J177" s="168">
        <f ca="1">IF($C177-J$1&lt;År1,0,I176*(1-VLOOKUP($A177,[1]Hugst!$R$5:$W$9,MATCH(ROUNDUP((J$1)/10,0)*10,[1]Hugst!$R$4:$W$4,0))))</f>
        <v>817.39279187436625</v>
      </c>
      <c r="K177" s="168">
        <f ca="1">IF($C177-K$1&lt;År1,0,J176*(1-VLOOKUP($A177,[1]Hugst!$R$5:$W$9,MATCH(ROUNDUP((K$1)/10,0)*10,[1]Hugst!$R$4:$W$4,0))))</f>
        <v>827.84387146939901</v>
      </c>
      <c r="L177" s="168">
        <f ca="1">IF($C177-L$1&lt;År1,0,K176*(1-VLOOKUP($A177,[1]Hugst!$R$5:$W$9,MATCH(ROUNDUP((L$1)/10,0)*10,[1]Hugst!$R$4:$W$4,0))))</f>
        <v>839.12836379748046</v>
      </c>
      <c r="M177" s="168">
        <f ca="1">IF($C177-M$1&lt;År1,0,L176*(1-VLOOKUP($A177,[1]Hugst!$R$5:$W$9,MATCH(ROUNDUP((M$1)/10,0)*10,[1]Hugst!$R$4:$W$4,0))))</f>
        <v>851.33722294509198</v>
      </c>
      <c r="N177" s="168">
        <f ca="1">IF($C177-N$1&lt;År1,0,M176*(1-VLOOKUP($A177,[1]Hugst!$R$5:$W$9,MATCH(ROUNDUP((N$1)/10,0)*10,[1]Hugst!$R$4:$W$4,0))))</f>
        <v>864.57150073028492</v>
      </c>
      <c r="O177" s="168">
        <f ca="1">IF($C177-O$1&lt;År1,0,N176*(1-VLOOKUP($A177,[1]Hugst!$R$5:$W$9,MATCH(ROUNDUP((O$1)/10,0)*10,[1]Hugst!$R$4:$W$4,0))))</f>
        <v>878.94346863126634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638.83249259995739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775.04293360282918</v>
      </c>
      <c r="G178" s="168">
        <f ca="1">IF($C178-G$1&lt;År1,0,F177*(1-VLOOKUP($A178,[1]Hugst!$R$5:$W$9,MATCH(ROUNDUP((G$1)/10,0)*10,[1]Hugst!$R$4:$W$4,0))))</f>
        <v>782.40314197598479</v>
      </c>
      <c r="H178" s="168">
        <f ca="1">IF($C178-H$1&lt;År1,0,G177*(1-VLOOKUP($A178,[1]Hugst!$R$5:$W$9,MATCH(ROUNDUP((H$1)/10,0)*10,[1]Hugst!$R$4:$W$4,0))))</f>
        <v>790.26144685892086</v>
      </c>
      <c r="I178" s="168">
        <f ca="1">IF($C178-I$1&lt;År1,0,H177*(1-VLOOKUP($A178,[1]Hugst!$R$5:$W$9,MATCH(ROUNDUP((I$1)/10,0)*10,[1]Hugst!$R$4:$W$4,0))))</f>
        <v>798.6715857534017</v>
      </c>
      <c r="J178" s="168">
        <f ca="1">IF($C178-J$1&lt;År1,0,I177*(1-VLOOKUP($A178,[1]Hugst!$R$5:$W$9,MATCH(ROUNDUP((J$1)/10,0)*10,[1]Hugst!$R$4:$W$4,0))))</f>
        <v>807.6932589215802</v>
      </c>
      <c r="K178" s="168">
        <f ca="1">IF($C178-K$1&lt;År1,0,J177*(1-VLOOKUP($A178,[1]Hugst!$R$5:$W$9,MATCH(ROUNDUP((K$1)/10,0)*10,[1]Hugst!$R$4:$W$4,0))))</f>
        <v>817.39279187436625</v>
      </c>
      <c r="L178" s="168">
        <f ca="1">IF($C178-L$1&lt;År1,0,K177*(1-VLOOKUP($A178,[1]Hugst!$R$5:$W$9,MATCH(ROUNDUP((L$1)/10,0)*10,[1]Hugst!$R$4:$W$4,0))))</f>
        <v>827.84387146939901</v>
      </c>
      <c r="M178" s="168">
        <f ca="1">IF($C178-M$1&lt;År1,0,L177*(1-VLOOKUP($A178,[1]Hugst!$R$5:$W$9,MATCH(ROUNDUP((M$1)/10,0)*10,[1]Hugst!$R$4:$W$4,0))))</f>
        <v>839.12836379748046</v>
      </c>
      <c r="N178" s="168">
        <f ca="1">IF($C178-N$1&lt;År1,0,M177*(1-VLOOKUP($A178,[1]Hugst!$R$5:$W$9,MATCH(ROUNDUP((N$1)/10,0)*10,[1]Hugst!$R$4:$W$4,0))))</f>
        <v>851.33722294509198</v>
      </c>
      <c r="O178" s="168">
        <f ca="1">IF($C178-O$1&lt;År1,0,N177*(1-VLOOKUP($A178,[1]Hugst!$R$5:$W$9,MATCH(ROUNDUP((O$1)/10,0)*10,[1]Hugst!$R$4:$W$4,0))))</f>
        <v>864.57150073028492</v>
      </c>
      <c r="P178" s="168">
        <f ca="1">IF($C178-P$1&lt;År1,0,O177*(1-VLOOKUP($A178,[1]Hugst!$R$5:$W$9,MATCH(ROUNDUP((P$1)/10,0)*10,[1]Hugst!$R$4:$W$4,0))))</f>
        <v>878.94346863126634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631.92200975549929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768.13245075837108</v>
      </c>
      <c r="G179" s="168">
        <f ca="1">IF($C179-G$1&lt;År1,0,F178*(1-VLOOKUP($A179,[1]Hugst!$R$5:$W$9,MATCH(ROUNDUP((G$1)/10,0)*10,[1]Hugst!$R$4:$W$4,0))))</f>
        <v>775.04293360282918</v>
      </c>
      <c r="H179" s="168">
        <f ca="1">IF($C179-H$1&lt;År1,0,G178*(1-VLOOKUP($A179,[1]Hugst!$R$5:$W$9,MATCH(ROUNDUP((H$1)/10,0)*10,[1]Hugst!$R$4:$W$4,0))))</f>
        <v>782.40314197598479</v>
      </c>
      <c r="I179" s="168">
        <f ca="1">IF($C179-I$1&lt;År1,0,H178*(1-VLOOKUP($A179,[1]Hugst!$R$5:$W$9,MATCH(ROUNDUP((I$1)/10,0)*10,[1]Hugst!$R$4:$W$4,0))))</f>
        <v>790.26144685892086</v>
      </c>
      <c r="J179" s="168">
        <f ca="1">IF($C179-J$1&lt;År1,0,I178*(1-VLOOKUP($A179,[1]Hugst!$R$5:$W$9,MATCH(ROUNDUP((J$1)/10,0)*10,[1]Hugst!$R$4:$W$4,0))))</f>
        <v>798.6715857534017</v>
      </c>
      <c r="K179" s="168">
        <f ca="1">IF($C179-K$1&lt;År1,0,J178*(1-VLOOKUP($A179,[1]Hugst!$R$5:$W$9,MATCH(ROUNDUP((K$1)/10,0)*10,[1]Hugst!$R$4:$W$4,0))))</f>
        <v>807.6932589215802</v>
      </c>
      <c r="L179" s="168">
        <f ca="1">IF($C179-L$1&lt;År1,0,K178*(1-VLOOKUP($A179,[1]Hugst!$R$5:$W$9,MATCH(ROUNDUP((L$1)/10,0)*10,[1]Hugst!$R$4:$W$4,0))))</f>
        <v>817.39279187436625</v>
      </c>
      <c r="M179" s="168">
        <f ca="1">IF($C179-M$1&lt;År1,0,L178*(1-VLOOKUP($A179,[1]Hugst!$R$5:$W$9,MATCH(ROUNDUP((M$1)/10,0)*10,[1]Hugst!$R$4:$W$4,0))))</f>
        <v>827.84387146939901</v>
      </c>
      <c r="N179" s="168">
        <f ca="1">IF($C179-N$1&lt;År1,0,M178*(1-VLOOKUP($A179,[1]Hugst!$R$5:$W$9,MATCH(ROUNDUP((N$1)/10,0)*10,[1]Hugst!$R$4:$W$4,0))))</f>
        <v>839.12836379748046</v>
      </c>
      <c r="O179" s="168">
        <f ca="1">IF($C179-O$1&lt;År1,0,N178*(1-VLOOKUP($A179,[1]Hugst!$R$5:$W$9,MATCH(ROUNDUP((O$1)/10,0)*10,[1]Hugst!$R$4:$W$4,0))))</f>
        <v>851.33722294509198</v>
      </c>
      <c r="P179" s="168">
        <f ca="1">IF($C179-P$1&lt;År1,0,O178*(1-VLOOKUP($A179,[1]Hugst!$R$5:$W$9,MATCH(ROUNDUP((P$1)/10,0)*10,[1]Hugst!$R$4:$W$4,0))))</f>
        <v>864.57150073028492</v>
      </c>
      <c r="Q179" s="168">
        <f ca="1">IF($C179-Q$1&lt;År1,0,P178*(1-VLOOKUP($A179,[1]Hugst!$R$5:$W$9,MATCH(ROUNDUP((Q$1)/10,0)*10,[1]Hugst!$R$4:$W$4,0))))</f>
        <v>878.94346863126634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625.41771136340628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761.62815236627807</v>
      </c>
      <c r="G180" s="168">
        <f ca="1">IF($C180-G$1&lt;År1,0,F179*(1-VLOOKUP($A180,[1]Hugst!$R$5:$W$9,MATCH(ROUNDUP((G$1)/10,0)*10,[1]Hugst!$R$4:$W$4,0))))</f>
        <v>768.13245075837108</v>
      </c>
      <c r="H180" s="168">
        <f ca="1">IF($C180-H$1&lt;År1,0,G179*(1-VLOOKUP($A180,[1]Hugst!$R$5:$W$9,MATCH(ROUNDUP((H$1)/10,0)*10,[1]Hugst!$R$4:$W$4,0))))</f>
        <v>775.04293360282918</v>
      </c>
      <c r="I180" s="168">
        <f ca="1">IF($C180-I$1&lt;År1,0,H179*(1-VLOOKUP($A180,[1]Hugst!$R$5:$W$9,MATCH(ROUNDUP((I$1)/10,0)*10,[1]Hugst!$R$4:$W$4,0))))</f>
        <v>782.40314197598479</v>
      </c>
      <c r="J180" s="168">
        <f ca="1">IF($C180-J$1&lt;År1,0,I179*(1-VLOOKUP($A180,[1]Hugst!$R$5:$W$9,MATCH(ROUNDUP((J$1)/10,0)*10,[1]Hugst!$R$4:$W$4,0))))</f>
        <v>790.26144685892086</v>
      </c>
      <c r="K180" s="168">
        <f ca="1">IF($C180-K$1&lt;År1,0,J179*(1-VLOOKUP($A180,[1]Hugst!$R$5:$W$9,MATCH(ROUNDUP((K$1)/10,0)*10,[1]Hugst!$R$4:$W$4,0))))</f>
        <v>798.6715857534017</v>
      </c>
      <c r="L180" s="168">
        <f ca="1">IF($C180-L$1&lt;År1,0,K179*(1-VLOOKUP($A180,[1]Hugst!$R$5:$W$9,MATCH(ROUNDUP((L$1)/10,0)*10,[1]Hugst!$R$4:$W$4,0))))</f>
        <v>807.6932589215802</v>
      </c>
      <c r="M180" s="168">
        <f ca="1">IF($C180-M$1&lt;År1,0,L179*(1-VLOOKUP($A180,[1]Hugst!$R$5:$W$9,MATCH(ROUNDUP((M$1)/10,0)*10,[1]Hugst!$R$4:$W$4,0))))</f>
        <v>817.39279187436625</v>
      </c>
      <c r="N180" s="168">
        <f ca="1">IF($C180-N$1&lt;År1,0,M179*(1-VLOOKUP($A180,[1]Hugst!$R$5:$W$9,MATCH(ROUNDUP((N$1)/10,0)*10,[1]Hugst!$R$4:$W$4,0))))</f>
        <v>827.84387146939901</v>
      </c>
      <c r="O180" s="168">
        <f ca="1">IF($C180-O$1&lt;År1,0,N179*(1-VLOOKUP($A180,[1]Hugst!$R$5:$W$9,MATCH(ROUNDUP((O$1)/10,0)*10,[1]Hugst!$R$4:$W$4,0))))</f>
        <v>839.12836379748046</v>
      </c>
      <c r="P180" s="168">
        <f ca="1">IF($C180-P$1&lt;År1,0,O179*(1-VLOOKUP($A180,[1]Hugst!$R$5:$W$9,MATCH(ROUNDUP((P$1)/10,0)*10,[1]Hugst!$R$4:$W$4,0))))</f>
        <v>851.33722294509198</v>
      </c>
      <c r="Q180" s="168">
        <f ca="1">IF($C180-Q$1&lt;År1,0,P179*(1-VLOOKUP($A180,[1]Hugst!$R$5:$W$9,MATCH(ROUNDUP((Q$1)/10,0)*10,[1]Hugst!$R$4:$W$4,0))))</f>
        <v>864.57150073028492</v>
      </c>
      <c r="R180" s="168">
        <f ca="1">IF($C180-R$1&lt;År1,0,Q179*(1-VLOOKUP($A180,[1]Hugst!$R$5:$W$9,MATCH(ROUNDUP((R$1)/10,0)*10,[1]Hugst!$R$4:$W$4,0))))</f>
        <v>878.94346863126634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619.28040329760643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755.49084430047822</v>
      </c>
      <c r="G181" s="168">
        <f ca="1">IF($C181-G$1&lt;År1,0,F180*(1-VLOOKUP($A181,[1]Hugst!$R$5:$W$9,MATCH(ROUNDUP((G$1)/10,0)*10,[1]Hugst!$R$4:$W$4,0))))</f>
        <v>761.62815236627807</v>
      </c>
      <c r="H181" s="168">
        <f ca="1">IF($C181-H$1&lt;År1,0,G180*(1-VLOOKUP($A181,[1]Hugst!$R$5:$W$9,MATCH(ROUNDUP((H$1)/10,0)*10,[1]Hugst!$R$4:$W$4,0))))</f>
        <v>768.13245075837108</v>
      </c>
      <c r="I181" s="168">
        <f ca="1">IF($C181-I$1&lt;År1,0,H180*(1-VLOOKUP($A181,[1]Hugst!$R$5:$W$9,MATCH(ROUNDUP((I$1)/10,0)*10,[1]Hugst!$R$4:$W$4,0))))</f>
        <v>775.04293360282918</v>
      </c>
      <c r="J181" s="168">
        <f ca="1">IF($C181-J$1&lt;År1,0,I180*(1-VLOOKUP($A181,[1]Hugst!$R$5:$W$9,MATCH(ROUNDUP((J$1)/10,0)*10,[1]Hugst!$R$4:$W$4,0))))</f>
        <v>782.40314197598479</v>
      </c>
      <c r="K181" s="168">
        <f ca="1">IF($C181-K$1&lt;År1,0,J180*(1-VLOOKUP($A181,[1]Hugst!$R$5:$W$9,MATCH(ROUNDUP((K$1)/10,0)*10,[1]Hugst!$R$4:$W$4,0))))</f>
        <v>790.26144685892086</v>
      </c>
      <c r="L181" s="168">
        <f ca="1">IF($C181-L$1&lt;År1,0,K180*(1-VLOOKUP($A181,[1]Hugst!$R$5:$W$9,MATCH(ROUNDUP((L$1)/10,0)*10,[1]Hugst!$R$4:$W$4,0))))</f>
        <v>798.6715857534017</v>
      </c>
      <c r="M181" s="168">
        <f ca="1">IF($C181-M$1&lt;År1,0,L180*(1-VLOOKUP($A181,[1]Hugst!$R$5:$W$9,MATCH(ROUNDUP((M$1)/10,0)*10,[1]Hugst!$R$4:$W$4,0))))</f>
        <v>807.6932589215802</v>
      </c>
      <c r="N181" s="168">
        <f ca="1">IF($C181-N$1&lt;År1,0,M180*(1-VLOOKUP($A181,[1]Hugst!$R$5:$W$9,MATCH(ROUNDUP((N$1)/10,0)*10,[1]Hugst!$R$4:$W$4,0))))</f>
        <v>817.39279187436625</v>
      </c>
      <c r="O181" s="168">
        <f ca="1">IF($C181-O$1&lt;År1,0,N180*(1-VLOOKUP($A181,[1]Hugst!$R$5:$W$9,MATCH(ROUNDUP((O$1)/10,0)*10,[1]Hugst!$R$4:$W$4,0))))</f>
        <v>827.84387146939901</v>
      </c>
      <c r="P181" s="168">
        <f ca="1">IF($C181-P$1&lt;År1,0,O180*(1-VLOOKUP($A181,[1]Hugst!$R$5:$W$9,MATCH(ROUNDUP((P$1)/10,0)*10,[1]Hugst!$R$4:$W$4,0))))</f>
        <v>839.12836379748046</v>
      </c>
      <c r="Q181" s="168">
        <f ca="1">IF($C181-Q$1&lt;År1,0,P180*(1-VLOOKUP($A181,[1]Hugst!$R$5:$W$9,MATCH(ROUNDUP((Q$1)/10,0)*10,[1]Hugst!$R$4:$W$4,0))))</f>
        <v>851.33722294509198</v>
      </c>
      <c r="R181" s="168">
        <f ca="1">IF($C181-R$1&lt;År1,0,Q180*(1-VLOOKUP($A181,[1]Hugst!$R$5:$W$9,MATCH(ROUNDUP((R$1)/10,0)*10,[1]Hugst!$R$4:$W$4,0))))</f>
        <v>864.57150073028492</v>
      </c>
      <c r="S181" s="168">
        <f ca="1">IF($C181-S$1&lt;År1,0,R180*(1-VLOOKUP($A181,[1]Hugst!$R$5:$W$9,MATCH(ROUNDUP((S$1)/10,0)*10,[1]Hugst!$R$4:$W$4,0))))</f>
        <v>878.94346863126634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613.47480372303255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749.68524472590434</v>
      </c>
      <c r="G182" s="168">
        <f ca="1">IF($C182-G$1&lt;År1,0,F181*(1-VLOOKUP($A182,[1]Hugst!$R$5:$W$9,MATCH(ROUNDUP((G$1)/10,0)*10,[1]Hugst!$R$4:$W$4,0))))</f>
        <v>755.49084430047822</v>
      </c>
      <c r="H182" s="168">
        <f ca="1">IF($C182-H$1&lt;År1,0,G181*(1-VLOOKUP($A182,[1]Hugst!$R$5:$W$9,MATCH(ROUNDUP((H$1)/10,0)*10,[1]Hugst!$R$4:$W$4,0))))</f>
        <v>761.62815236627807</v>
      </c>
      <c r="I182" s="168">
        <f ca="1">IF($C182-I$1&lt;År1,0,H181*(1-VLOOKUP($A182,[1]Hugst!$R$5:$W$9,MATCH(ROUNDUP((I$1)/10,0)*10,[1]Hugst!$R$4:$W$4,0))))</f>
        <v>768.13245075837108</v>
      </c>
      <c r="J182" s="168">
        <f ca="1">IF($C182-J$1&lt;År1,0,I181*(1-VLOOKUP($A182,[1]Hugst!$R$5:$W$9,MATCH(ROUNDUP((J$1)/10,0)*10,[1]Hugst!$R$4:$W$4,0))))</f>
        <v>775.04293360282918</v>
      </c>
      <c r="K182" s="168">
        <f ca="1">IF($C182-K$1&lt;År1,0,J181*(1-VLOOKUP($A182,[1]Hugst!$R$5:$W$9,MATCH(ROUNDUP((K$1)/10,0)*10,[1]Hugst!$R$4:$W$4,0))))</f>
        <v>782.40314197598479</v>
      </c>
      <c r="L182" s="168">
        <f ca="1">IF($C182-L$1&lt;År1,0,K181*(1-VLOOKUP($A182,[1]Hugst!$R$5:$W$9,MATCH(ROUNDUP((L$1)/10,0)*10,[1]Hugst!$R$4:$W$4,0))))</f>
        <v>790.26144685892086</v>
      </c>
      <c r="M182" s="168">
        <f ca="1">IF($C182-M$1&lt;År1,0,L181*(1-VLOOKUP($A182,[1]Hugst!$R$5:$W$9,MATCH(ROUNDUP((M$1)/10,0)*10,[1]Hugst!$R$4:$W$4,0))))</f>
        <v>798.6715857534017</v>
      </c>
      <c r="N182" s="168">
        <f ca="1">IF($C182-N$1&lt;År1,0,M181*(1-VLOOKUP($A182,[1]Hugst!$R$5:$W$9,MATCH(ROUNDUP((N$1)/10,0)*10,[1]Hugst!$R$4:$W$4,0))))</f>
        <v>807.6932589215802</v>
      </c>
      <c r="O182" s="168">
        <f ca="1">IF($C182-O$1&lt;År1,0,N181*(1-VLOOKUP($A182,[1]Hugst!$R$5:$W$9,MATCH(ROUNDUP((O$1)/10,0)*10,[1]Hugst!$R$4:$W$4,0))))</f>
        <v>817.39279187436625</v>
      </c>
      <c r="P182" s="168">
        <f ca="1">IF($C182-P$1&lt;År1,0,O181*(1-VLOOKUP($A182,[1]Hugst!$R$5:$W$9,MATCH(ROUNDUP((P$1)/10,0)*10,[1]Hugst!$R$4:$W$4,0))))</f>
        <v>827.84387146939901</v>
      </c>
      <c r="Q182" s="168">
        <f ca="1">IF($C182-Q$1&lt;År1,0,P181*(1-VLOOKUP($A182,[1]Hugst!$R$5:$W$9,MATCH(ROUNDUP((Q$1)/10,0)*10,[1]Hugst!$R$4:$W$4,0))))</f>
        <v>839.12836379748046</v>
      </c>
      <c r="R182" s="168">
        <f ca="1">IF($C182-R$1&lt;År1,0,Q181*(1-VLOOKUP($A182,[1]Hugst!$R$5:$W$9,MATCH(ROUNDUP((R$1)/10,0)*10,[1]Hugst!$R$4:$W$4,0))))</f>
        <v>851.33722294509198</v>
      </c>
      <c r="S182" s="168">
        <f ca="1">IF($C182-S$1&lt;År1,0,R181*(1-VLOOKUP($A182,[1]Hugst!$R$5:$W$9,MATCH(ROUNDUP((S$1)/10,0)*10,[1]Hugst!$R$4:$W$4,0))))</f>
        <v>864.57150073028492</v>
      </c>
      <c r="T182" s="168">
        <f ca="1">IF($C182-T$1&lt;År1,0,S181*(1-VLOOKUP($A182,[1]Hugst!$R$5:$W$9,MATCH(ROUNDUP((T$1)/10,0)*10,[1]Hugst!$R$4:$W$4,0))))</f>
        <v>878.94346863126634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607.96915190214338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744.17959290501517</v>
      </c>
      <c r="G183" s="168">
        <f ca="1">IF($C183-G$1&lt;År1,0,F182*(1-VLOOKUP($A183,[1]Hugst!$R$5:$W$9,MATCH(ROUNDUP((G$1)/10,0)*10,[1]Hugst!$R$4:$W$4,0))))</f>
        <v>749.68524472590434</v>
      </c>
      <c r="H183" s="168">
        <f ca="1">IF($C183-H$1&lt;År1,0,G182*(1-VLOOKUP($A183,[1]Hugst!$R$5:$W$9,MATCH(ROUNDUP((H$1)/10,0)*10,[1]Hugst!$R$4:$W$4,0))))</f>
        <v>755.49084430047822</v>
      </c>
      <c r="I183" s="168">
        <f ca="1">IF($C183-I$1&lt;År1,0,H182*(1-VLOOKUP($A183,[1]Hugst!$R$5:$W$9,MATCH(ROUNDUP((I$1)/10,0)*10,[1]Hugst!$R$4:$W$4,0))))</f>
        <v>761.62815236627807</v>
      </c>
      <c r="J183" s="168">
        <f ca="1">IF($C183-J$1&lt;År1,0,I182*(1-VLOOKUP($A183,[1]Hugst!$R$5:$W$9,MATCH(ROUNDUP((J$1)/10,0)*10,[1]Hugst!$R$4:$W$4,0))))</f>
        <v>768.13245075837108</v>
      </c>
      <c r="K183" s="168">
        <f ca="1">IF($C183-K$1&lt;År1,0,J182*(1-VLOOKUP($A183,[1]Hugst!$R$5:$W$9,MATCH(ROUNDUP((K$1)/10,0)*10,[1]Hugst!$R$4:$W$4,0))))</f>
        <v>775.04293360282918</v>
      </c>
      <c r="L183" s="168">
        <f ca="1">IF($C183-L$1&lt;År1,0,K182*(1-VLOOKUP($A183,[1]Hugst!$R$5:$W$9,MATCH(ROUNDUP((L$1)/10,0)*10,[1]Hugst!$R$4:$W$4,0))))</f>
        <v>782.40314197598479</v>
      </c>
      <c r="M183" s="168">
        <f ca="1">IF($C183-M$1&lt;År1,0,L182*(1-VLOOKUP($A183,[1]Hugst!$R$5:$W$9,MATCH(ROUNDUP((M$1)/10,0)*10,[1]Hugst!$R$4:$W$4,0))))</f>
        <v>790.26144685892086</v>
      </c>
      <c r="N183" s="168">
        <f ca="1">IF($C183-N$1&lt;År1,0,M182*(1-VLOOKUP($A183,[1]Hugst!$R$5:$W$9,MATCH(ROUNDUP((N$1)/10,0)*10,[1]Hugst!$R$4:$W$4,0))))</f>
        <v>798.6715857534017</v>
      </c>
      <c r="O183" s="168">
        <f ca="1">IF($C183-O$1&lt;År1,0,N182*(1-VLOOKUP($A183,[1]Hugst!$R$5:$W$9,MATCH(ROUNDUP((O$1)/10,0)*10,[1]Hugst!$R$4:$W$4,0))))</f>
        <v>807.6932589215802</v>
      </c>
      <c r="P183" s="168">
        <f ca="1">IF($C183-P$1&lt;År1,0,O182*(1-VLOOKUP($A183,[1]Hugst!$R$5:$W$9,MATCH(ROUNDUP((P$1)/10,0)*10,[1]Hugst!$R$4:$W$4,0))))</f>
        <v>817.39279187436625</v>
      </c>
      <c r="Q183" s="168">
        <f ca="1">IF($C183-Q$1&lt;År1,0,P182*(1-VLOOKUP($A183,[1]Hugst!$R$5:$W$9,MATCH(ROUNDUP((Q$1)/10,0)*10,[1]Hugst!$R$4:$W$4,0))))</f>
        <v>827.84387146939901</v>
      </c>
      <c r="R183" s="168">
        <f ca="1">IF($C183-R$1&lt;År1,0,Q182*(1-VLOOKUP($A183,[1]Hugst!$R$5:$W$9,MATCH(ROUNDUP((R$1)/10,0)*10,[1]Hugst!$R$4:$W$4,0))))</f>
        <v>839.12836379748046</v>
      </c>
      <c r="S183" s="168">
        <f ca="1">IF($C183-S$1&lt;År1,0,R182*(1-VLOOKUP($A183,[1]Hugst!$R$5:$W$9,MATCH(ROUNDUP((S$1)/10,0)*10,[1]Hugst!$R$4:$W$4,0))))</f>
        <v>851.33722294509198</v>
      </c>
      <c r="T183" s="168">
        <f ca="1">IF($C183-T$1&lt;År1,0,S182*(1-VLOOKUP($A183,[1]Hugst!$R$5:$W$9,MATCH(ROUNDUP((T$1)/10,0)*10,[1]Hugst!$R$4:$W$4,0))))</f>
        <v>864.57150073028492</v>
      </c>
      <c r="U183" s="168">
        <f ca="1">IF($C183-U$1&lt;År1,0,T182*(1-VLOOKUP($A183,[1]Hugst!$R$5:$W$9,MATCH(ROUNDUP((U$1)/10,0)*10,[1]Hugst!$R$4:$W$4,0))))</f>
        <v>878.94346863126634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602.73485612058118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738.94529712345297</v>
      </c>
      <c r="G184" s="168">
        <f ca="1">IF($C184-G$1&lt;År1,0,F183*(1-VLOOKUP($A184,[1]Hugst!$R$5:$W$9,MATCH(ROUNDUP((G$1)/10,0)*10,[1]Hugst!$R$4:$W$4,0))))</f>
        <v>744.17959290501517</v>
      </c>
      <c r="H184" s="168">
        <f ca="1">IF($C184-H$1&lt;År1,0,G183*(1-VLOOKUP($A184,[1]Hugst!$R$5:$W$9,MATCH(ROUNDUP((H$1)/10,0)*10,[1]Hugst!$R$4:$W$4,0))))</f>
        <v>749.68524472590434</v>
      </c>
      <c r="I184" s="168">
        <f ca="1">IF($C184-I$1&lt;År1,0,H183*(1-VLOOKUP($A184,[1]Hugst!$R$5:$W$9,MATCH(ROUNDUP((I$1)/10,0)*10,[1]Hugst!$R$4:$W$4,0))))</f>
        <v>755.49084430047822</v>
      </c>
      <c r="J184" s="168">
        <f ca="1">IF($C184-J$1&lt;År1,0,I183*(1-VLOOKUP($A184,[1]Hugst!$R$5:$W$9,MATCH(ROUNDUP((J$1)/10,0)*10,[1]Hugst!$R$4:$W$4,0))))</f>
        <v>761.62815236627807</v>
      </c>
      <c r="K184" s="168">
        <f ca="1">IF($C184-K$1&lt;År1,0,J183*(1-VLOOKUP($A184,[1]Hugst!$R$5:$W$9,MATCH(ROUNDUP((K$1)/10,0)*10,[1]Hugst!$R$4:$W$4,0))))</f>
        <v>768.13245075837108</v>
      </c>
      <c r="L184" s="168">
        <f ca="1">IF($C184-L$1&lt;År1,0,K183*(1-VLOOKUP($A184,[1]Hugst!$R$5:$W$9,MATCH(ROUNDUP((L$1)/10,0)*10,[1]Hugst!$R$4:$W$4,0))))</f>
        <v>775.04293360282918</v>
      </c>
      <c r="M184" s="168">
        <f ca="1">IF($C184-M$1&lt;År1,0,L183*(1-VLOOKUP($A184,[1]Hugst!$R$5:$W$9,MATCH(ROUNDUP((M$1)/10,0)*10,[1]Hugst!$R$4:$W$4,0))))</f>
        <v>782.40314197598479</v>
      </c>
      <c r="N184" s="168">
        <f ca="1">IF($C184-N$1&lt;År1,0,M183*(1-VLOOKUP($A184,[1]Hugst!$R$5:$W$9,MATCH(ROUNDUP((N$1)/10,0)*10,[1]Hugst!$R$4:$W$4,0))))</f>
        <v>790.26144685892086</v>
      </c>
      <c r="O184" s="168">
        <f ca="1">IF($C184-O$1&lt;År1,0,N183*(1-VLOOKUP($A184,[1]Hugst!$R$5:$W$9,MATCH(ROUNDUP((O$1)/10,0)*10,[1]Hugst!$R$4:$W$4,0))))</f>
        <v>798.6715857534017</v>
      </c>
      <c r="P184" s="168">
        <f ca="1">IF($C184-P$1&lt;År1,0,O183*(1-VLOOKUP($A184,[1]Hugst!$R$5:$W$9,MATCH(ROUNDUP((P$1)/10,0)*10,[1]Hugst!$R$4:$W$4,0))))</f>
        <v>807.6932589215802</v>
      </c>
      <c r="Q184" s="168">
        <f ca="1">IF($C184-Q$1&lt;År1,0,P183*(1-VLOOKUP($A184,[1]Hugst!$R$5:$W$9,MATCH(ROUNDUP((Q$1)/10,0)*10,[1]Hugst!$R$4:$W$4,0))))</f>
        <v>817.39279187436625</v>
      </c>
      <c r="R184" s="168">
        <f ca="1">IF($C184-R$1&lt;År1,0,Q183*(1-VLOOKUP($A184,[1]Hugst!$R$5:$W$9,MATCH(ROUNDUP((R$1)/10,0)*10,[1]Hugst!$R$4:$W$4,0))))</f>
        <v>827.84387146939901</v>
      </c>
      <c r="S184" s="168">
        <f ca="1">IF($C184-S$1&lt;År1,0,R183*(1-VLOOKUP($A184,[1]Hugst!$R$5:$W$9,MATCH(ROUNDUP((S$1)/10,0)*10,[1]Hugst!$R$4:$W$4,0))))</f>
        <v>839.12836379748046</v>
      </c>
      <c r="T184" s="168">
        <f ca="1">IF($C184-T$1&lt;År1,0,S183*(1-VLOOKUP($A184,[1]Hugst!$R$5:$W$9,MATCH(ROUNDUP((T$1)/10,0)*10,[1]Hugst!$R$4:$W$4,0))))</f>
        <v>851.33722294509198</v>
      </c>
      <c r="U184" s="168">
        <f ca="1">IF($C184-U$1&lt;År1,0,T183*(1-VLOOKUP($A184,[1]Hugst!$R$5:$W$9,MATCH(ROUNDUP((U$1)/10,0)*10,[1]Hugst!$R$4:$W$4,0))))</f>
        <v>864.57150073028492</v>
      </c>
      <c r="V184" s="168">
        <f ca="1">IF($C184-V$1&lt;År1,0,U183*(1-VLOOKUP($A184,[1]Hugst!$R$5:$W$9,MATCH(ROUNDUP((V$1)/10,0)*10,[1]Hugst!$R$4:$W$4,0))))</f>
        <v>878.94346863126634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597.74617682013377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733.95661782300556</v>
      </c>
      <c r="G185" s="168">
        <f ca="1">IF($C185-G$1&lt;År1,0,F184*(1-VLOOKUP($A185,[1]Hugst!$R$5:$W$9,MATCH(ROUNDUP((G$1)/10,0)*10,[1]Hugst!$R$4:$W$4,0))))</f>
        <v>738.94529712345297</v>
      </c>
      <c r="H185" s="168">
        <f ca="1">IF($C185-H$1&lt;År1,0,G184*(1-VLOOKUP($A185,[1]Hugst!$R$5:$W$9,MATCH(ROUNDUP((H$1)/10,0)*10,[1]Hugst!$R$4:$W$4,0))))</f>
        <v>744.17959290501517</v>
      </c>
      <c r="I185" s="168">
        <f ca="1">IF($C185-I$1&lt;År1,0,H184*(1-VLOOKUP($A185,[1]Hugst!$R$5:$W$9,MATCH(ROUNDUP((I$1)/10,0)*10,[1]Hugst!$R$4:$W$4,0))))</f>
        <v>749.68524472590434</v>
      </c>
      <c r="J185" s="168">
        <f ca="1">IF($C185-J$1&lt;År1,0,I184*(1-VLOOKUP($A185,[1]Hugst!$R$5:$W$9,MATCH(ROUNDUP((J$1)/10,0)*10,[1]Hugst!$R$4:$W$4,0))))</f>
        <v>755.49084430047822</v>
      </c>
      <c r="K185" s="168">
        <f ca="1">IF($C185-K$1&lt;År1,0,J184*(1-VLOOKUP($A185,[1]Hugst!$R$5:$W$9,MATCH(ROUNDUP((K$1)/10,0)*10,[1]Hugst!$R$4:$W$4,0))))</f>
        <v>761.62815236627807</v>
      </c>
      <c r="L185" s="168">
        <f ca="1">IF($C185-L$1&lt;År1,0,K184*(1-VLOOKUP($A185,[1]Hugst!$R$5:$W$9,MATCH(ROUNDUP((L$1)/10,0)*10,[1]Hugst!$R$4:$W$4,0))))</f>
        <v>768.13245075837108</v>
      </c>
      <c r="M185" s="168">
        <f ca="1">IF($C185-M$1&lt;År1,0,L184*(1-VLOOKUP($A185,[1]Hugst!$R$5:$W$9,MATCH(ROUNDUP((M$1)/10,0)*10,[1]Hugst!$R$4:$W$4,0))))</f>
        <v>775.04293360282918</v>
      </c>
      <c r="N185" s="168">
        <f ca="1">IF($C185-N$1&lt;År1,0,M184*(1-VLOOKUP($A185,[1]Hugst!$R$5:$W$9,MATCH(ROUNDUP((N$1)/10,0)*10,[1]Hugst!$R$4:$W$4,0))))</f>
        <v>782.40314197598479</v>
      </c>
      <c r="O185" s="168">
        <f ca="1">IF($C185-O$1&lt;År1,0,N184*(1-VLOOKUP($A185,[1]Hugst!$R$5:$W$9,MATCH(ROUNDUP((O$1)/10,0)*10,[1]Hugst!$R$4:$W$4,0))))</f>
        <v>790.26144685892086</v>
      </c>
      <c r="P185" s="168">
        <f ca="1">IF($C185-P$1&lt;År1,0,O184*(1-VLOOKUP($A185,[1]Hugst!$R$5:$W$9,MATCH(ROUNDUP((P$1)/10,0)*10,[1]Hugst!$R$4:$W$4,0))))</f>
        <v>798.6715857534017</v>
      </c>
      <c r="Q185" s="168">
        <f ca="1">IF($C185-Q$1&lt;År1,0,P184*(1-VLOOKUP($A185,[1]Hugst!$R$5:$W$9,MATCH(ROUNDUP((Q$1)/10,0)*10,[1]Hugst!$R$4:$W$4,0))))</f>
        <v>807.6932589215802</v>
      </c>
      <c r="R185" s="168">
        <f ca="1">IF($C185-R$1&lt;År1,0,Q184*(1-VLOOKUP($A185,[1]Hugst!$R$5:$W$9,MATCH(ROUNDUP((R$1)/10,0)*10,[1]Hugst!$R$4:$W$4,0))))</f>
        <v>817.39279187436625</v>
      </c>
      <c r="S185" s="168">
        <f ca="1">IF($C185-S$1&lt;År1,0,R184*(1-VLOOKUP($A185,[1]Hugst!$R$5:$W$9,MATCH(ROUNDUP((S$1)/10,0)*10,[1]Hugst!$R$4:$W$4,0))))</f>
        <v>827.84387146939901</v>
      </c>
      <c r="T185" s="168">
        <f ca="1">IF($C185-T$1&lt;År1,0,S184*(1-VLOOKUP($A185,[1]Hugst!$R$5:$W$9,MATCH(ROUNDUP((T$1)/10,0)*10,[1]Hugst!$R$4:$W$4,0))))</f>
        <v>839.12836379748046</v>
      </c>
      <c r="U185" s="168">
        <f ca="1">IF($C185-U$1&lt;År1,0,T184*(1-VLOOKUP($A185,[1]Hugst!$R$5:$W$9,MATCH(ROUNDUP((U$1)/10,0)*10,[1]Hugst!$R$4:$W$4,0))))</f>
        <v>851.33722294509198</v>
      </c>
      <c r="V185" s="168">
        <f ca="1">IF($C185-V$1&lt;År1,0,U184*(1-VLOOKUP($A185,[1]Hugst!$R$5:$W$9,MATCH(ROUNDUP((V$1)/10,0)*10,[1]Hugst!$R$4:$W$4,0))))</f>
        <v>864.57150073028492</v>
      </c>
      <c r="W185" s="168">
        <f ca="1">IF($C185-W$1&lt;År1,0,V184*(1-VLOOKUP($A185,[1]Hugst!$R$5:$W$9,MATCH(ROUNDUP((W$1)/10,0)*10,[1]Hugst!$R$4:$W$4,0))))</f>
        <v>878.94346863126634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592.97994141817492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729.19038242104671</v>
      </c>
      <c r="G186" s="168">
        <f ca="1">IF($C186-G$1&lt;År1,0,F185*(1-VLOOKUP($A186,[1]Hugst!$R$5:$W$9,MATCH(ROUNDUP((G$1)/10,0)*10,[1]Hugst!$R$4:$W$4,0))))</f>
        <v>733.95661782300556</v>
      </c>
      <c r="H186" s="168">
        <f ca="1">IF($C186-H$1&lt;År1,0,G185*(1-VLOOKUP($A186,[1]Hugst!$R$5:$W$9,MATCH(ROUNDUP((H$1)/10,0)*10,[1]Hugst!$R$4:$W$4,0))))</f>
        <v>738.94529712345297</v>
      </c>
      <c r="I186" s="168">
        <f ca="1">IF($C186-I$1&lt;År1,0,H185*(1-VLOOKUP($A186,[1]Hugst!$R$5:$W$9,MATCH(ROUNDUP((I$1)/10,0)*10,[1]Hugst!$R$4:$W$4,0))))</f>
        <v>744.17959290501517</v>
      </c>
      <c r="J186" s="168">
        <f ca="1">IF($C186-J$1&lt;År1,0,I185*(1-VLOOKUP($A186,[1]Hugst!$R$5:$W$9,MATCH(ROUNDUP((J$1)/10,0)*10,[1]Hugst!$R$4:$W$4,0))))</f>
        <v>749.68524472590434</v>
      </c>
      <c r="K186" s="168">
        <f ca="1">IF($C186-K$1&lt;År1,0,J185*(1-VLOOKUP($A186,[1]Hugst!$R$5:$W$9,MATCH(ROUNDUP((K$1)/10,0)*10,[1]Hugst!$R$4:$W$4,0))))</f>
        <v>755.49084430047822</v>
      </c>
      <c r="L186" s="168">
        <f ca="1">IF($C186-L$1&lt;År1,0,K185*(1-VLOOKUP($A186,[1]Hugst!$R$5:$W$9,MATCH(ROUNDUP((L$1)/10,0)*10,[1]Hugst!$R$4:$W$4,0))))</f>
        <v>761.62815236627807</v>
      </c>
      <c r="M186" s="168">
        <f ca="1">IF($C186-M$1&lt;År1,0,L185*(1-VLOOKUP($A186,[1]Hugst!$R$5:$W$9,MATCH(ROUNDUP((M$1)/10,0)*10,[1]Hugst!$R$4:$W$4,0))))</f>
        <v>768.13245075837108</v>
      </c>
      <c r="N186" s="168">
        <f ca="1">IF($C186-N$1&lt;År1,0,M185*(1-VLOOKUP($A186,[1]Hugst!$R$5:$W$9,MATCH(ROUNDUP((N$1)/10,0)*10,[1]Hugst!$R$4:$W$4,0))))</f>
        <v>775.04293360282918</v>
      </c>
      <c r="O186" s="168">
        <f ca="1">IF($C186-O$1&lt;År1,0,N185*(1-VLOOKUP($A186,[1]Hugst!$R$5:$W$9,MATCH(ROUNDUP((O$1)/10,0)*10,[1]Hugst!$R$4:$W$4,0))))</f>
        <v>782.40314197598479</v>
      </c>
      <c r="P186" s="168">
        <f ca="1">IF($C186-P$1&lt;År1,0,O185*(1-VLOOKUP($A186,[1]Hugst!$R$5:$W$9,MATCH(ROUNDUP((P$1)/10,0)*10,[1]Hugst!$R$4:$W$4,0))))</f>
        <v>790.26144685892086</v>
      </c>
      <c r="Q186" s="168">
        <f ca="1">IF($C186-Q$1&lt;År1,0,P185*(1-VLOOKUP($A186,[1]Hugst!$R$5:$W$9,MATCH(ROUNDUP((Q$1)/10,0)*10,[1]Hugst!$R$4:$W$4,0))))</f>
        <v>798.6715857534017</v>
      </c>
      <c r="R186" s="168">
        <f ca="1">IF($C186-R$1&lt;År1,0,Q185*(1-VLOOKUP($A186,[1]Hugst!$R$5:$W$9,MATCH(ROUNDUP((R$1)/10,0)*10,[1]Hugst!$R$4:$W$4,0))))</f>
        <v>807.6932589215802</v>
      </c>
      <c r="S186" s="168">
        <f ca="1">IF($C186-S$1&lt;År1,0,R185*(1-VLOOKUP($A186,[1]Hugst!$R$5:$W$9,MATCH(ROUNDUP((S$1)/10,0)*10,[1]Hugst!$R$4:$W$4,0))))</f>
        <v>817.39279187436625</v>
      </c>
      <c r="T186" s="168">
        <f ca="1">IF($C186-T$1&lt;År1,0,S185*(1-VLOOKUP($A186,[1]Hugst!$R$5:$W$9,MATCH(ROUNDUP((T$1)/10,0)*10,[1]Hugst!$R$4:$W$4,0))))</f>
        <v>827.84387146939901</v>
      </c>
      <c r="U186" s="168">
        <f ca="1">IF($C186-U$1&lt;År1,0,T185*(1-VLOOKUP($A186,[1]Hugst!$R$5:$W$9,MATCH(ROUNDUP((U$1)/10,0)*10,[1]Hugst!$R$4:$W$4,0))))</f>
        <v>839.12836379748046</v>
      </c>
      <c r="V186" s="168">
        <f ca="1">IF($C186-V$1&lt;År1,0,U185*(1-VLOOKUP($A186,[1]Hugst!$R$5:$W$9,MATCH(ROUNDUP((V$1)/10,0)*10,[1]Hugst!$R$4:$W$4,0))))</f>
        <v>851.33722294509198</v>
      </c>
      <c r="W186" s="168">
        <f ca="1">IF($C186-W$1&lt;År1,0,V185*(1-VLOOKUP($A186,[1]Hugst!$R$5:$W$9,MATCH(ROUNDUP((W$1)/10,0)*10,[1]Hugst!$R$4:$W$4,0))))</f>
        <v>864.57150073028492</v>
      </c>
      <c r="X186" s="168">
        <f ca="1">IF($C186-X$1&lt;År1,0,W185*(1-VLOOKUP($A186,[1]Hugst!$R$5:$W$9,MATCH(ROUNDUP((X$1)/10,0)*10,[1]Hugst!$R$4:$W$4,0))))</f>
        <v>878.94346863126634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588.41528764501163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724.62572864788342</v>
      </c>
      <c r="G187" s="168">
        <f ca="1">IF($C187-G$1&lt;År1,0,F186*(1-VLOOKUP($A187,[1]Hugst!$R$5:$W$9,MATCH(ROUNDUP((G$1)/10,0)*10,[1]Hugst!$R$4:$W$4,0))))</f>
        <v>729.19038242104671</v>
      </c>
      <c r="H187" s="168">
        <f ca="1">IF($C187-H$1&lt;År1,0,G186*(1-VLOOKUP($A187,[1]Hugst!$R$5:$W$9,MATCH(ROUNDUP((H$1)/10,0)*10,[1]Hugst!$R$4:$W$4,0))))</f>
        <v>733.95661782300556</v>
      </c>
      <c r="I187" s="168">
        <f ca="1">IF($C187-I$1&lt;År1,0,H186*(1-VLOOKUP($A187,[1]Hugst!$R$5:$W$9,MATCH(ROUNDUP((I$1)/10,0)*10,[1]Hugst!$R$4:$W$4,0))))</f>
        <v>738.94529712345297</v>
      </c>
      <c r="J187" s="168">
        <f ca="1">IF($C187-J$1&lt;År1,0,I186*(1-VLOOKUP($A187,[1]Hugst!$R$5:$W$9,MATCH(ROUNDUP((J$1)/10,0)*10,[1]Hugst!$R$4:$W$4,0))))</f>
        <v>744.17959290501517</v>
      </c>
      <c r="K187" s="168">
        <f ca="1">IF($C187-K$1&lt;År1,0,J186*(1-VLOOKUP($A187,[1]Hugst!$R$5:$W$9,MATCH(ROUNDUP((K$1)/10,0)*10,[1]Hugst!$R$4:$W$4,0))))</f>
        <v>749.68524472590434</v>
      </c>
      <c r="L187" s="168">
        <f ca="1">IF($C187-L$1&lt;År1,0,K186*(1-VLOOKUP($A187,[1]Hugst!$R$5:$W$9,MATCH(ROUNDUP((L$1)/10,0)*10,[1]Hugst!$R$4:$W$4,0))))</f>
        <v>755.49084430047822</v>
      </c>
      <c r="M187" s="168">
        <f ca="1">IF($C187-M$1&lt;År1,0,L186*(1-VLOOKUP($A187,[1]Hugst!$R$5:$W$9,MATCH(ROUNDUP((M$1)/10,0)*10,[1]Hugst!$R$4:$W$4,0))))</f>
        <v>761.62815236627807</v>
      </c>
      <c r="N187" s="168">
        <f ca="1">IF($C187-N$1&lt;År1,0,M186*(1-VLOOKUP($A187,[1]Hugst!$R$5:$W$9,MATCH(ROUNDUP((N$1)/10,0)*10,[1]Hugst!$R$4:$W$4,0))))</f>
        <v>768.13245075837108</v>
      </c>
      <c r="O187" s="168">
        <f ca="1">IF($C187-O$1&lt;År1,0,N186*(1-VLOOKUP($A187,[1]Hugst!$R$5:$W$9,MATCH(ROUNDUP((O$1)/10,0)*10,[1]Hugst!$R$4:$W$4,0))))</f>
        <v>775.04293360282918</v>
      </c>
      <c r="P187" s="168">
        <f ca="1">IF($C187-P$1&lt;År1,0,O186*(1-VLOOKUP($A187,[1]Hugst!$R$5:$W$9,MATCH(ROUNDUP((P$1)/10,0)*10,[1]Hugst!$R$4:$W$4,0))))</f>
        <v>782.40314197598479</v>
      </c>
      <c r="Q187" s="168">
        <f ca="1">IF($C187-Q$1&lt;År1,0,P186*(1-VLOOKUP($A187,[1]Hugst!$R$5:$W$9,MATCH(ROUNDUP((Q$1)/10,0)*10,[1]Hugst!$R$4:$W$4,0))))</f>
        <v>790.26144685892086</v>
      </c>
      <c r="R187" s="168">
        <f ca="1">IF($C187-R$1&lt;År1,0,Q186*(1-VLOOKUP($A187,[1]Hugst!$R$5:$W$9,MATCH(ROUNDUP((R$1)/10,0)*10,[1]Hugst!$R$4:$W$4,0))))</f>
        <v>798.6715857534017</v>
      </c>
      <c r="S187" s="168">
        <f ca="1">IF($C187-S$1&lt;År1,0,R186*(1-VLOOKUP($A187,[1]Hugst!$R$5:$W$9,MATCH(ROUNDUP((S$1)/10,0)*10,[1]Hugst!$R$4:$W$4,0))))</f>
        <v>807.6932589215802</v>
      </c>
      <c r="T187" s="168">
        <f ca="1">IF($C187-T$1&lt;År1,0,S186*(1-VLOOKUP($A187,[1]Hugst!$R$5:$W$9,MATCH(ROUNDUP((T$1)/10,0)*10,[1]Hugst!$R$4:$W$4,0))))</f>
        <v>817.39279187436625</v>
      </c>
      <c r="U187" s="168">
        <f ca="1">IF($C187-U$1&lt;År1,0,T186*(1-VLOOKUP($A187,[1]Hugst!$R$5:$W$9,MATCH(ROUNDUP((U$1)/10,0)*10,[1]Hugst!$R$4:$W$4,0))))</f>
        <v>827.84387146939901</v>
      </c>
      <c r="V187" s="168">
        <f ca="1">IF($C187-V$1&lt;År1,0,U186*(1-VLOOKUP($A187,[1]Hugst!$R$5:$W$9,MATCH(ROUNDUP((V$1)/10,0)*10,[1]Hugst!$R$4:$W$4,0))))</f>
        <v>839.12836379748046</v>
      </c>
      <c r="W187" s="168">
        <f ca="1">IF($C187-W$1&lt;År1,0,V186*(1-VLOOKUP($A187,[1]Hugst!$R$5:$W$9,MATCH(ROUNDUP((W$1)/10,0)*10,[1]Hugst!$R$4:$W$4,0))))</f>
        <v>851.33722294509198</v>
      </c>
      <c r="X187" s="168">
        <f ca="1">IF($C187-X$1&lt;År1,0,W186*(1-VLOOKUP($A187,[1]Hugst!$R$5:$W$9,MATCH(ROUNDUP((X$1)/10,0)*10,[1]Hugst!$R$4:$W$4,0))))</f>
        <v>864.57150073028492</v>
      </c>
      <c r="Y187" s="168">
        <f ca="1">IF($C187-Y$1&lt;År1,0,X186*(1-VLOOKUP($A187,[1]Hugst!$R$5:$W$9,MATCH(ROUNDUP((Y$1)/10,0)*10,[1]Hugst!$R$4:$W$4,0))))</f>
        <v>878.94346863126634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7651.8155662188337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8189.7196912188347</v>
      </c>
      <c r="G189" s="168">
        <f ca="1">IF($C189-G$1&lt;År1,0,F188*(1-VLOOKUP($A189,[1]Hugst!$R$5:$W$9,MATCH(ROUNDUP((G$1)/10,0)*10,[1]Hugst!$R$4:$W$4,0))))</f>
        <v>7651.8155662188337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8453.265545593862</v>
      </c>
      <c r="G190" s="168">
        <f ca="1">IF($C190-G$1&lt;År1,0,F189*(1-VLOOKUP($A190,[1]Hugst!$R$5:$W$9,MATCH(ROUNDUP((G$1)/10,0)*10,[1]Hugst!$R$4:$W$4,0))))</f>
        <v>8189.7196912188347</v>
      </c>
      <c r="H190" s="168">
        <f ca="1">IF($C190-H$1&lt;År1,0,G189*(1-VLOOKUP($A190,[1]Hugst!$R$5:$W$9,MATCH(ROUNDUP((H$1)/10,0)*10,[1]Hugst!$R$4:$W$4,0))))</f>
        <v>7651.8155662188337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8579.6592956969507</v>
      </c>
      <c r="G191" s="168">
        <f ca="1">IF($C191-G$1&lt;År1,0,F190*(1-VLOOKUP($A191,[1]Hugst!$R$5:$W$9,MATCH(ROUNDUP((G$1)/10,0)*10,[1]Hugst!$R$4:$W$4,0))))</f>
        <v>8453.265545593862</v>
      </c>
      <c r="H191" s="168">
        <f ca="1">IF($C191-H$1&lt;År1,0,G190*(1-VLOOKUP($A191,[1]Hugst!$R$5:$W$9,MATCH(ROUNDUP((H$1)/10,0)*10,[1]Hugst!$R$4:$W$4,0))))</f>
        <v>8189.7196912188347</v>
      </c>
      <c r="I191" s="168">
        <f ca="1">IF($C191-I$1&lt;År1,0,H190*(1-VLOOKUP($A191,[1]Hugst!$R$5:$W$9,MATCH(ROUNDUP((I$1)/10,0)*10,[1]Hugst!$R$4:$W$4,0))))</f>
        <v>7651.8155662188337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8637.5038895495709</v>
      </c>
      <c r="G192" s="168">
        <f ca="1">IF($C192-G$1&lt;År1,0,F191*(1-VLOOKUP($A192,[1]Hugst!$R$5:$W$9,MATCH(ROUNDUP((G$1)/10,0)*10,[1]Hugst!$R$4:$W$4,0))))</f>
        <v>8579.6592956969507</v>
      </c>
      <c r="H192" s="168">
        <f ca="1">IF($C192-H$1&lt;År1,0,G191*(1-VLOOKUP($A192,[1]Hugst!$R$5:$W$9,MATCH(ROUNDUP((H$1)/10,0)*10,[1]Hugst!$R$4:$W$4,0))))</f>
        <v>8453.265545593862</v>
      </c>
      <c r="I192" s="168">
        <f ca="1">IF($C192-I$1&lt;År1,0,H191*(1-VLOOKUP($A192,[1]Hugst!$R$5:$W$9,MATCH(ROUNDUP((I$1)/10,0)*10,[1]Hugst!$R$4:$W$4,0))))</f>
        <v>8189.7196912188347</v>
      </c>
      <c r="J192" s="168">
        <f ca="1">IF($C192-J$1&lt;År1,0,I191*(1-VLOOKUP($A192,[1]Hugst!$R$5:$W$9,MATCH(ROUNDUP((J$1)/10,0)*10,[1]Hugst!$R$4:$W$4,0))))</f>
        <v>7651.8155662188337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8661.1006666829126</v>
      </c>
      <c r="G193" s="168">
        <f ca="1">IF($C193-G$1&lt;År1,0,F192*(1-VLOOKUP($A193,[1]Hugst!$R$5:$W$9,MATCH(ROUNDUP((G$1)/10,0)*10,[1]Hugst!$R$4:$W$4,0))))</f>
        <v>8637.5038895495709</v>
      </c>
      <c r="H193" s="168">
        <f ca="1">IF($C193-H$1&lt;År1,0,G192*(1-VLOOKUP($A193,[1]Hugst!$R$5:$W$9,MATCH(ROUNDUP((H$1)/10,0)*10,[1]Hugst!$R$4:$W$4,0))))</f>
        <v>8579.6592956969507</v>
      </c>
      <c r="I193" s="168">
        <f ca="1">IF($C193-I$1&lt;År1,0,H192*(1-VLOOKUP($A193,[1]Hugst!$R$5:$W$9,MATCH(ROUNDUP((I$1)/10,0)*10,[1]Hugst!$R$4:$W$4,0))))</f>
        <v>8453.265545593862</v>
      </c>
      <c r="J193" s="168">
        <f ca="1">IF($C193-J$1&lt;År1,0,I192*(1-VLOOKUP($A193,[1]Hugst!$R$5:$W$9,MATCH(ROUNDUP((J$1)/10,0)*10,[1]Hugst!$R$4:$W$4,0))))</f>
        <v>8189.7196912188347</v>
      </c>
      <c r="K193" s="168">
        <f ca="1">IF($C193-K$1&lt;År1,0,J192*(1-VLOOKUP($A193,[1]Hugst!$R$5:$W$9,MATCH(ROUNDUP((K$1)/10,0)*10,[1]Hugst!$R$4:$W$4,0))))</f>
        <v>7651.8155662188337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8667.6001630556166</v>
      </c>
      <c r="G194" s="168">
        <f ca="1">IF($C194-G$1&lt;År1,0,F193*(1-VLOOKUP($A194,[1]Hugst!$R$5:$W$9,MATCH(ROUNDUP((G$1)/10,0)*10,[1]Hugst!$R$4:$W$4,0))))</f>
        <v>8661.1006666829126</v>
      </c>
      <c r="H194" s="168">
        <f ca="1">IF($C194-H$1&lt;År1,0,G193*(1-VLOOKUP($A194,[1]Hugst!$R$5:$W$9,MATCH(ROUNDUP((H$1)/10,0)*10,[1]Hugst!$R$4:$W$4,0))))</f>
        <v>8637.5038895495709</v>
      </c>
      <c r="I194" s="168">
        <f ca="1">IF($C194-I$1&lt;År1,0,H193*(1-VLOOKUP($A194,[1]Hugst!$R$5:$W$9,MATCH(ROUNDUP((I$1)/10,0)*10,[1]Hugst!$R$4:$W$4,0))))</f>
        <v>8579.6592956969507</v>
      </c>
      <c r="J194" s="168">
        <f ca="1">IF($C194-J$1&lt;År1,0,I193*(1-VLOOKUP($A194,[1]Hugst!$R$5:$W$9,MATCH(ROUNDUP((J$1)/10,0)*10,[1]Hugst!$R$4:$W$4,0))))</f>
        <v>8453.265545593862</v>
      </c>
      <c r="K194" s="168">
        <f ca="1">IF($C194-K$1&lt;År1,0,J193*(1-VLOOKUP($A194,[1]Hugst!$R$5:$W$9,MATCH(ROUNDUP((K$1)/10,0)*10,[1]Hugst!$R$4:$W$4,0))))</f>
        <v>8189.7196912188347</v>
      </c>
      <c r="L194" s="168">
        <f ca="1">IF($C194-L$1&lt;År1,0,K193*(1-VLOOKUP($A194,[1]Hugst!$R$5:$W$9,MATCH(ROUNDUP((L$1)/10,0)*10,[1]Hugst!$R$4:$W$4,0))))</f>
        <v>7651.8155662188337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8665.5775135089352</v>
      </c>
      <c r="G195" s="168">
        <f ca="1">IF($C195-G$1&lt;År1,0,F194*(1-VLOOKUP($A195,[1]Hugst!$R$5:$W$9,MATCH(ROUNDUP((G$1)/10,0)*10,[1]Hugst!$R$4:$W$4,0))))</f>
        <v>8667.6001630556166</v>
      </c>
      <c r="H195" s="168">
        <f ca="1">IF($C195-H$1&lt;År1,0,G194*(1-VLOOKUP($A195,[1]Hugst!$R$5:$W$9,MATCH(ROUNDUP((H$1)/10,0)*10,[1]Hugst!$R$4:$W$4,0))))</f>
        <v>8661.1006666829126</v>
      </c>
      <c r="I195" s="168">
        <f ca="1">IF($C195-I$1&lt;År1,0,H194*(1-VLOOKUP($A195,[1]Hugst!$R$5:$W$9,MATCH(ROUNDUP((I$1)/10,0)*10,[1]Hugst!$R$4:$W$4,0))))</f>
        <v>8637.5038895495709</v>
      </c>
      <c r="J195" s="168">
        <f ca="1">IF($C195-J$1&lt;År1,0,I194*(1-VLOOKUP($A195,[1]Hugst!$R$5:$W$9,MATCH(ROUNDUP((J$1)/10,0)*10,[1]Hugst!$R$4:$W$4,0))))</f>
        <v>8579.6592956969507</v>
      </c>
      <c r="K195" s="168">
        <f ca="1">IF($C195-K$1&lt;År1,0,J194*(1-VLOOKUP($A195,[1]Hugst!$R$5:$W$9,MATCH(ROUNDUP((K$1)/10,0)*10,[1]Hugst!$R$4:$W$4,0))))</f>
        <v>8453.265545593862</v>
      </c>
      <c r="L195" s="168">
        <f ca="1">IF($C195-L$1&lt;År1,0,K194*(1-VLOOKUP($A195,[1]Hugst!$R$5:$W$9,MATCH(ROUNDUP((L$1)/10,0)*10,[1]Hugst!$R$4:$W$4,0))))</f>
        <v>8189.7196912188347</v>
      </c>
      <c r="M195" s="168">
        <f ca="1">IF($C195-M$1&lt;År1,0,L194*(1-VLOOKUP($A195,[1]Hugst!$R$5:$W$9,MATCH(ROUNDUP((M$1)/10,0)*10,[1]Hugst!$R$4:$W$4,0))))</f>
        <v>7651.8155662188337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8659.3201529912185</v>
      </c>
      <c r="G196" s="168">
        <f ca="1">IF($C196-G$1&lt;År1,0,F195*(1-VLOOKUP($A196,[1]Hugst!$R$5:$W$9,MATCH(ROUNDUP((G$1)/10,0)*10,[1]Hugst!$R$4:$W$4,0))))</f>
        <v>8665.5775135089352</v>
      </c>
      <c r="H196" s="168">
        <f ca="1">IF($C196-H$1&lt;År1,0,G195*(1-VLOOKUP($A196,[1]Hugst!$R$5:$W$9,MATCH(ROUNDUP((H$1)/10,0)*10,[1]Hugst!$R$4:$W$4,0))))</f>
        <v>8667.6001630556166</v>
      </c>
      <c r="I196" s="168">
        <f ca="1">IF($C196-I$1&lt;År1,0,H195*(1-VLOOKUP($A196,[1]Hugst!$R$5:$W$9,MATCH(ROUNDUP((I$1)/10,0)*10,[1]Hugst!$R$4:$W$4,0))))</f>
        <v>8661.1006666829126</v>
      </c>
      <c r="J196" s="168">
        <f ca="1">IF($C196-J$1&lt;År1,0,I195*(1-VLOOKUP($A196,[1]Hugst!$R$5:$W$9,MATCH(ROUNDUP((J$1)/10,0)*10,[1]Hugst!$R$4:$W$4,0))))</f>
        <v>8637.5038895495709</v>
      </c>
      <c r="K196" s="168">
        <f ca="1">IF($C196-K$1&lt;År1,0,J195*(1-VLOOKUP($A196,[1]Hugst!$R$5:$W$9,MATCH(ROUNDUP((K$1)/10,0)*10,[1]Hugst!$R$4:$W$4,0))))</f>
        <v>8579.6592956969507</v>
      </c>
      <c r="L196" s="168">
        <f ca="1">IF($C196-L$1&lt;År1,0,K195*(1-VLOOKUP($A196,[1]Hugst!$R$5:$W$9,MATCH(ROUNDUP((L$1)/10,0)*10,[1]Hugst!$R$4:$W$4,0))))</f>
        <v>8453.265545593862</v>
      </c>
      <c r="M196" s="168">
        <f ca="1">IF($C196-M$1&lt;År1,0,L195*(1-VLOOKUP($A196,[1]Hugst!$R$5:$W$9,MATCH(ROUNDUP((M$1)/10,0)*10,[1]Hugst!$R$4:$W$4,0))))</f>
        <v>8189.7196912188347</v>
      </c>
      <c r="N196" s="168">
        <f ca="1">IF($C196-N$1&lt;År1,0,M195*(1-VLOOKUP($A196,[1]Hugst!$R$5:$W$9,MATCH(ROUNDUP((N$1)/10,0)*10,[1]Hugst!$R$4:$W$4,0))))</f>
        <v>7651.8155662188337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8650.9716671667229</v>
      </c>
      <c r="G197" s="168">
        <f ca="1">IF($C197-G$1&lt;År1,0,F196*(1-VLOOKUP($A197,[1]Hugst!$R$5:$W$9,MATCH(ROUNDUP((G$1)/10,0)*10,[1]Hugst!$R$4:$W$4,0))))</f>
        <v>8659.3201529912185</v>
      </c>
      <c r="H197" s="168">
        <f ca="1">IF($C197-H$1&lt;År1,0,G196*(1-VLOOKUP($A197,[1]Hugst!$R$5:$W$9,MATCH(ROUNDUP((H$1)/10,0)*10,[1]Hugst!$R$4:$W$4,0))))</f>
        <v>8665.5775135089352</v>
      </c>
      <c r="I197" s="168">
        <f ca="1">IF($C197-I$1&lt;År1,0,H196*(1-VLOOKUP($A197,[1]Hugst!$R$5:$W$9,MATCH(ROUNDUP((I$1)/10,0)*10,[1]Hugst!$R$4:$W$4,0))))</f>
        <v>8667.6001630556166</v>
      </c>
      <c r="J197" s="168">
        <f ca="1">IF($C197-J$1&lt;År1,0,I196*(1-VLOOKUP($A197,[1]Hugst!$R$5:$W$9,MATCH(ROUNDUP((J$1)/10,0)*10,[1]Hugst!$R$4:$W$4,0))))</f>
        <v>8661.1006666829126</v>
      </c>
      <c r="K197" s="168">
        <f ca="1">IF($C197-K$1&lt;År1,0,J196*(1-VLOOKUP($A197,[1]Hugst!$R$5:$W$9,MATCH(ROUNDUP((K$1)/10,0)*10,[1]Hugst!$R$4:$W$4,0))))</f>
        <v>8637.5038895495709</v>
      </c>
      <c r="L197" s="168">
        <f ca="1">IF($C197-L$1&lt;År1,0,K196*(1-VLOOKUP($A197,[1]Hugst!$R$5:$W$9,MATCH(ROUNDUP((L$1)/10,0)*10,[1]Hugst!$R$4:$W$4,0))))</f>
        <v>8579.6592956969507</v>
      </c>
      <c r="M197" s="168">
        <f ca="1">IF($C197-M$1&lt;År1,0,L196*(1-VLOOKUP($A197,[1]Hugst!$R$5:$W$9,MATCH(ROUNDUP((M$1)/10,0)*10,[1]Hugst!$R$4:$W$4,0))))</f>
        <v>8453.265545593862</v>
      </c>
      <c r="N197" s="168">
        <f ca="1">IF($C197-N$1&lt;År1,0,M196*(1-VLOOKUP($A197,[1]Hugst!$R$5:$W$9,MATCH(ROUNDUP((N$1)/10,0)*10,[1]Hugst!$R$4:$W$4,0))))</f>
        <v>8189.7196912188347</v>
      </c>
      <c r="O197" s="168">
        <f ca="1">IF($C197-O$1&lt;År1,0,N196*(1-VLOOKUP($A197,[1]Hugst!$R$5:$W$9,MATCH(ROUNDUP((O$1)/10,0)*10,[1]Hugst!$R$4:$W$4,0))))</f>
        <v>7651.8155662188337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16.796668316092109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8658.4003860327975</v>
      </c>
      <c r="G198" s="168">
        <f ca="1">IF($C198-G$1&lt;År1,0,F197*(1-VLOOKUP($A198,[1]Hugst!$R$5:$W$9,MATCH(ROUNDUP((G$1)/10,0)*10,[1]Hugst!$R$4:$W$4,0))))</f>
        <v>8650.9716671667229</v>
      </c>
      <c r="H198" s="168">
        <f ca="1">IF($C198-H$1&lt;År1,0,G197*(1-VLOOKUP($A198,[1]Hugst!$R$5:$W$9,MATCH(ROUNDUP((H$1)/10,0)*10,[1]Hugst!$R$4:$W$4,0))))</f>
        <v>8659.3201529912185</v>
      </c>
      <c r="I198" s="168">
        <f ca="1">IF($C198-I$1&lt;År1,0,H197*(1-VLOOKUP($A198,[1]Hugst!$R$5:$W$9,MATCH(ROUNDUP((I$1)/10,0)*10,[1]Hugst!$R$4:$W$4,0))))</f>
        <v>8665.5775135089352</v>
      </c>
      <c r="J198" s="168">
        <f ca="1">IF($C198-J$1&lt;År1,0,I197*(1-VLOOKUP($A198,[1]Hugst!$R$5:$W$9,MATCH(ROUNDUP((J$1)/10,0)*10,[1]Hugst!$R$4:$W$4,0))))</f>
        <v>8667.6001630556166</v>
      </c>
      <c r="K198" s="168">
        <f ca="1">IF($C198-K$1&lt;År1,0,J197*(1-VLOOKUP($A198,[1]Hugst!$R$5:$W$9,MATCH(ROUNDUP((K$1)/10,0)*10,[1]Hugst!$R$4:$W$4,0))))</f>
        <v>8661.1006666829126</v>
      </c>
      <c r="L198" s="168">
        <f ca="1">IF($C198-L$1&lt;År1,0,K197*(1-VLOOKUP($A198,[1]Hugst!$R$5:$W$9,MATCH(ROUNDUP((L$1)/10,0)*10,[1]Hugst!$R$4:$W$4,0))))</f>
        <v>8637.5038895495709</v>
      </c>
      <c r="M198" s="168">
        <f ca="1">IF($C198-M$1&lt;År1,0,L197*(1-VLOOKUP($A198,[1]Hugst!$R$5:$W$9,MATCH(ROUNDUP((M$1)/10,0)*10,[1]Hugst!$R$4:$W$4,0))))</f>
        <v>8579.6592956969507</v>
      </c>
      <c r="N198" s="168">
        <f ca="1">IF($C198-N$1&lt;År1,0,M197*(1-VLOOKUP($A198,[1]Hugst!$R$5:$W$9,MATCH(ROUNDUP((N$1)/10,0)*10,[1]Hugst!$R$4:$W$4,0))))</f>
        <v>8453.265545593862</v>
      </c>
      <c r="O198" s="168">
        <f ca="1">IF($C198-O$1&lt;År1,0,N197*(1-VLOOKUP($A198,[1]Hugst!$R$5:$W$9,MATCH(ROUNDUP((O$1)/10,0)*10,[1]Hugst!$R$4:$W$4,0))))</f>
        <v>8189.7196912188347</v>
      </c>
      <c r="P198" s="168">
        <f ca="1">IF($C198-P$1&lt;År1,0,O197*(1-VLOOKUP($A198,[1]Hugst!$R$5:$W$9,MATCH(ROUNDUP((P$1)/10,0)*10,[1]Hugst!$R$4:$W$4,0))))</f>
        <v>7635.0188979027434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1653.2891510141462</v>
      </c>
      <c r="E199" s="168">
        <f t="shared" ca="1" si="4"/>
        <v>34.737231049293769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6743.1846180519524</v>
      </c>
      <c r="G199" s="168">
        <f ca="1">IF($C199-G$1&lt;År1,0,F198*(1-VLOOKUP($A199,[1]Hugst!$R$5:$W$9,MATCH(ROUNDUP((G$1)/10,0)*10,[1]Hugst!$R$4:$W$4,0))))</f>
        <v>8658.4003860327975</v>
      </c>
      <c r="H199" s="168">
        <f ca="1">IF($C199-H$1&lt;År1,0,G198*(1-VLOOKUP($A199,[1]Hugst!$R$5:$W$9,MATCH(ROUNDUP((H$1)/10,0)*10,[1]Hugst!$R$4:$W$4,0))))</f>
        <v>8650.9716671667229</v>
      </c>
      <c r="I199" s="168">
        <f ca="1">IF($C199-I$1&lt;År1,0,H198*(1-VLOOKUP($A199,[1]Hugst!$R$5:$W$9,MATCH(ROUNDUP((I$1)/10,0)*10,[1]Hugst!$R$4:$W$4,0))))</f>
        <v>8659.3201529912185</v>
      </c>
      <c r="J199" s="168">
        <f ca="1">IF($C199-J$1&lt;År1,0,I198*(1-VLOOKUP($A199,[1]Hugst!$R$5:$W$9,MATCH(ROUNDUP((J$1)/10,0)*10,[1]Hugst!$R$4:$W$4,0))))</f>
        <v>8665.5775135089352</v>
      </c>
      <c r="K199" s="168">
        <f ca="1">IF($C199-K$1&lt;År1,0,J198*(1-VLOOKUP($A199,[1]Hugst!$R$5:$W$9,MATCH(ROUNDUP((K$1)/10,0)*10,[1]Hugst!$R$4:$W$4,0))))</f>
        <v>8667.6001630556166</v>
      </c>
      <c r="L199" s="168">
        <f ca="1">IF($C199-L$1&lt;År1,0,K198*(1-VLOOKUP($A199,[1]Hugst!$R$5:$W$9,MATCH(ROUNDUP((L$1)/10,0)*10,[1]Hugst!$R$4:$W$4,0))))</f>
        <v>8661.1006666829126</v>
      </c>
      <c r="M199" s="168">
        <f ca="1">IF($C199-M$1&lt;År1,0,L198*(1-VLOOKUP($A199,[1]Hugst!$R$5:$W$9,MATCH(ROUNDUP((M$1)/10,0)*10,[1]Hugst!$R$4:$W$4,0))))</f>
        <v>8637.5038895495709</v>
      </c>
      <c r="N199" s="168">
        <f ca="1">IF($C199-N$1&lt;År1,0,M198*(1-VLOOKUP($A199,[1]Hugst!$R$5:$W$9,MATCH(ROUNDUP((N$1)/10,0)*10,[1]Hugst!$R$4:$W$4,0))))</f>
        <v>8579.6592956969507</v>
      </c>
      <c r="O199" s="168">
        <f ca="1">IF($C199-O$1&lt;År1,0,N198*(1-VLOOKUP($A199,[1]Hugst!$R$5:$W$9,MATCH(ROUNDUP((O$1)/10,0)*10,[1]Hugst!$R$4:$W$4,0))))</f>
        <v>8453.265545593862</v>
      </c>
      <c r="P199" s="168">
        <f ca="1">IF($C199-P$1&lt;År1,0,O198*(1-VLOOKUP($A199,[1]Hugst!$R$5:$W$9,MATCH(ROUNDUP((P$1)/10,0)*10,[1]Hugst!$R$4:$W$4,0))))</f>
        <v>8171.7422577503057</v>
      </c>
      <c r="Q199" s="168">
        <f ca="1">IF($C199-Q$1&lt;År1,0,P198*(1-VLOOKUP($A199,[1]Hugst!$R$5:$W$9,MATCH(ROUNDUP((Q$1)/10,0)*10,[1]Hugst!$R$4:$W$4,0))))</f>
        <v>7618.2591003219814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1810.5638615714197</v>
      </c>
      <c r="E200" s="168">
        <f t="shared" ca="1" si="4"/>
        <v>53.216927349523758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6918.9390249094558</v>
      </c>
      <c r="G200" s="168">
        <f ca="1">IF($C200-G$1&lt;År1,0,F199*(1-VLOOKUP($A200,[1]Hugst!$R$5:$W$9,MATCH(ROUNDUP((G$1)/10,0)*10,[1]Hugst!$R$4:$W$4,0))))</f>
        <v>6743.1846180519524</v>
      </c>
      <c r="H200" s="168">
        <f ca="1">IF($C200-H$1&lt;År1,0,G199*(1-VLOOKUP($A200,[1]Hugst!$R$5:$W$9,MATCH(ROUNDUP((H$1)/10,0)*10,[1]Hugst!$R$4:$W$4,0))))</f>
        <v>8658.4003860327975</v>
      </c>
      <c r="I200" s="168">
        <f ca="1">IF($C200-I$1&lt;År1,0,H199*(1-VLOOKUP($A200,[1]Hugst!$R$5:$W$9,MATCH(ROUNDUP((I$1)/10,0)*10,[1]Hugst!$R$4:$W$4,0))))</f>
        <v>8650.9716671667229</v>
      </c>
      <c r="J200" s="168">
        <f ca="1">IF($C200-J$1&lt;År1,0,I199*(1-VLOOKUP($A200,[1]Hugst!$R$5:$W$9,MATCH(ROUNDUP((J$1)/10,0)*10,[1]Hugst!$R$4:$W$4,0))))</f>
        <v>8659.3201529912185</v>
      </c>
      <c r="K200" s="168">
        <f ca="1">IF($C200-K$1&lt;År1,0,J199*(1-VLOOKUP($A200,[1]Hugst!$R$5:$W$9,MATCH(ROUNDUP((K$1)/10,0)*10,[1]Hugst!$R$4:$W$4,0))))</f>
        <v>8665.5775135089352</v>
      </c>
      <c r="L200" s="168">
        <f ca="1">IF($C200-L$1&lt;År1,0,K199*(1-VLOOKUP($A200,[1]Hugst!$R$5:$W$9,MATCH(ROUNDUP((L$1)/10,0)*10,[1]Hugst!$R$4:$W$4,0))))</f>
        <v>8667.6001630556166</v>
      </c>
      <c r="M200" s="168">
        <f ca="1">IF($C200-M$1&lt;År1,0,L199*(1-VLOOKUP($A200,[1]Hugst!$R$5:$W$9,MATCH(ROUNDUP((M$1)/10,0)*10,[1]Hugst!$R$4:$W$4,0))))</f>
        <v>8661.1006666829126</v>
      </c>
      <c r="N200" s="168">
        <f ca="1">IF($C200-N$1&lt;År1,0,M199*(1-VLOOKUP($A200,[1]Hugst!$R$5:$W$9,MATCH(ROUNDUP((N$1)/10,0)*10,[1]Hugst!$R$4:$W$4,0))))</f>
        <v>8637.5038895495709</v>
      </c>
      <c r="O200" s="168">
        <f ca="1">IF($C200-O$1&lt;År1,0,N199*(1-VLOOKUP($A200,[1]Hugst!$R$5:$W$9,MATCH(ROUNDUP((O$1)/10,0)*10,[1]Hugst!$R$4:$W$4,0))))</f>
        <v>8579.6592956969507</v>
      </c>
      <c r="P200" s="168">
        <f ca="1">IF($C200-P$1&lt;År1,0,O199*(1-VLOOKUP($A200,[1]Hugst!$R$5:$W$9,MATCH(ROUNDUP((P$1)/10,0)*10,[1]Hugst!$R$4:$W$4,0))))</f>
        <v>8434.7095968352405</v>
      </c>
      <c r="Q200" s="168">
        <f ca="1">IF($C200-Q$1&lt;År1,0,P199*(1-VLOOKUP($A200,[1]Hugst!$R$5:$W$9,MATCH(ROUNDUP((Q$1)/10,0)*10,[1]Hugst!$R$4:$W$4,0))))</f>
        <v>8153.8042869406099</v>
      </c>
      <c r="R200" s="168">
        <f ca="1">IF($C200-R$1&lt;År1,0,Q199*(1-VLOOKUP($A200,[1]Hugst!$R$5:$W$9,MATCH(ROUNDUP((R$1)/10,0)*10,[1]Hugst!$R$4:$W$4,0))))</f>
        <v>7601.5360925407867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1900.8357360509763</v>
      </c>
      <c r="E201" s="168">
        <f t="shared" ca="1" si="4"/>
        <v>71.933508158079349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7027.927480197568</v>
      </c>
      <c r="G201" s="168">
        <f ca="1">IF($C201-G$1&lt;År1,0,F200*(1-VLOOKUP($A201,[1]Hugst!$R$5:$W$9,MATCH(ROUNDUP((G$1)/10,0)*10,[1]Hugst!$R$4:$W$4,0))))</f>
        <v>6918.9390249094558</v>
      </c>
      <c r="H201" s="168">
        <f ca="1">IF($C201-H$1&lt;År1,0,G200*(1-VLOOKUP($A201,[1]Hugst!$R$5:$W$9,MATCH(ROUNDUP((H$1)/10,0)*10,[1]Hugst!$R$4:$W$4,0))))</f>
        <v>6743.1846180519524</v>
      </c>
      <c r="I201" s="168">
        <f ca="1">IF($C201-I$1&lt;År1,0,H200*(1-VLOOKUP($A201,[1]Hugst!$R$5:$W$9,MATCH(ROUNDUP((I$1)/10,0)*10,[1]Hugst!$R$4:$W$4,0))))</f>
        <v>8658.4003860327975</v>
      </c>
      <c r="J201" s="168">
        <f ca="1">IF($C201-J$1&lt;År1,0,I200*(1-VLOOKUP($A201,[1]Hugst!$R$5:$W$9,MATCH(ROUNDUP((J$1)/10,0)*10,[1]Hugst!$R$4:$W$4,0))))</f>
        <v>8650.9716671667229</v>
      </c>
      <c r="K201" s="168">
        <f ca="1">IF($C201-K$1&lt;År1,0,J200*(1-VLOOKUP($A201,[1]Hugst!$R$5:$W$9,MATCH(ROUNDUP((K$1)/10,0)*10,[1]Hugst!$R$4:$W$4,0))))</f>
        <v>8659.3201529912185</v>
      </c>
      <c r="L201" s="168">
        <f ca="1">IF($C201-L$1&lt;År1,0,K200*(1-VLOOKUP($A201,[1]Hugst!$R$5:$W$9,MATCH(ROUNDUP((L$1)/10,0)*10,[1]Hugst!$R$4:$W$4,0))))</f>
        <v>8665.5775135089352</v>
      </c>
      <c r="M201" s="168">
        <f ca="1">IF($C201-M$1&lt;År1,0,L200*(1-VLOOKUP($A201,[1]Hugst!$R$5:$W$9,MATCH(ROUNDUP((M$1)/10,0)*10,[1]Hugst!$R$4:$W$4,0))))</f>
        <v>8667.6001630556166</v>
      </c>
      <c r="N201" s="168">
        <f ca="1">IF($C201-N$1&lt;År1,0,M200*(1-VLOOKUP($A201,[1]Hugst!$R$5:$W$9,MATCH(ROUNDUP((N$1)/10,0)*10,[1]Hugst!$R$4:$W$4,0))))</f>
        <v>8661.1006666829126</v>
      </c>
      <c r="O201" s="168">
        <f ca="1">IF($C201-O$1&lt;År1,0,N200*(1-VLOOKUP($A201,[1]Hugst!$R$5:$W$9,MATCH(ROUNDUP((O$1)/10,0)*10,[1]Hugst!$R$4:$W$4,0))))</f>
        <v>8637.5038895495709</v>
      </c>
      <c r="P201" s="168">
        <f ca="1">IF($C201-P$1&lt;År1,0,O200*(1-VLOOKUP($A201,[1]Hugst!$R$5:$W$9,MATCH(ROUNDUP((P$1)/10,0)*10,[1]Hugst!$R$4:$W$4,0))))</f>
        <v>8560.8258972429812</v>
      </c>
      <c r="Q201" s="168">
        <f ca="1">IF($C201-Q$1&lt;År1,0,P200*(1-VLOOKUP($A201,[1]Hugst!$R$5:$W$9,MATCH(ROUNDUP((Q$1)/10,0)*10,[1]Hugst!$R$4:$W$4,0))))</f>
        <v>8416.1943806470663</v>
      </c>
      <c r="R201" s="168">
        <f ca="1">IF($C201-R$1&lt;År1,0,Q200*(1-VLOOKUP($A201,[1]Hugst!$R$5:$W$9,MATCH(ROUNDUP((R$1)/10,0)*10,[1]Hugst!$R$4:$W$4,0))))</f>
        <v>8135.9056921643987</v>
      </c>
      <c r="S201" s="168">
        <f ca="1">IF($C201-S$1&lt;År1,0,R200*(1-VLOOKUP($A201,[1]Hugst!$R$5:$W$9,MATCH(ROUNDUP((S$1)/10,0)*10,[1]Hugst!$R$4:$W$4,0))))</f>
        <v>7584.8497938010632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1950.9263736431765</v>
      </c>
      <c r="E202" s="168">
        <f t="shared" ca="1" si="4"/>
        <v>90.73597972697462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7096.8205893586637</v>
      </c>
      <c r="G202" s="168">
        <f ca="1">IF($C202-G$1&lt;År1,0,F201*(1-VLOOKUP($A202,[1]Hugst!$R$5:$W$9,MATCH(ROUNDUP((G$1)/10,0)*10,[1]Hugst!$R$4:$W$4,0))))</f>
        <v>7027.927480197568</v>
      </c>
      <c r="H202" s="168">
        <f ca="1">IF($C202-H$1&lt;År1,0,G201*(1-VLOOKUP($A202,[1]Hugst!$R$5:$W$9,MATCH(ROUNDUP((H$1)/10,0)*10,[1]Hugst!$R$4:$W$4,0))))</f>
        <v>6918.9390249094558</v>
      </c>
      <c r="I202" s="168">
        <f ca="1">IF($C202-I$1&lt;År1,0,H201*(1-VLOOKUP($A202,[1]Hugst!$R$5:$W$9,MATCH(ROUNDUP((I$1)/10,0)*10,[1]Hugst!$R$4:$W$4,0))))</f>
        <v>6743.1846180519524</v>
      </c>
      <c r="J202" s="168">
        <f ca="1">IF($C202-J$1&lt;År1,0,I201*(1-VLOOKUP($A202,[1]Hugst!$R$5:$W$9,MATCH(ROUNDUP((J$1)/10,0)*10,[1]Hugst!$R$4:$W$4,0))))</f>
        <v>8658.4003860327975</v>
      </c>
      <c r="K202" s="168">
        <f ca="1">IF($C202-K$1&lt;År1,0,J201*(1-VLOOKUP($A202,[1]Hugst!$R$5:$W$9,MATCH(ROUNDUP((K$1)/10,0)*10,[1]Hugst!$R$4:$W$4,0))))</f>
        <v>8650.9716671667229</v>
      </c>
      <c r="L202" s="168">
        <f ca="1">IF($C202-L$1&lt;År1,0,K201*(1-VLOOKUP($A202,[1]Hugst!$R$5:$W$9,MATCH(ROUNDUP((L$1)/10,0)*10,[1]Hugst!$R$4:$W$4,0))))</f>
        <v>8659.3201529912185</v>
      </c>
      <c r="M202" s="168">
        <f ca="1">IF($C202-M$1&lt;År1,0,L201*(1-VLOOKUP($A202,[1]Hugst!$R$5:$W$9,MATCH(ROUNDUP((M$1)/10,0)*10,[1]Hugst!$R$4:$W$4,0))))</f>
        <v>8665.5775135089352</v>
      </c>
      <c r="N202" s="168">
        <f ca="1">IF($C202-N$1&lt;År1,0,M201*(1-VLOOKUP($A202,[1]Hugst!$R$5:$W$9,MATCH(ROUNDUP((N$1)/10,0)*10,[1]Hugst!$R$4:$W$4,0))))</f>
        <v>8667.6001630556166</v>
      </c>
      <c r="O202" s="168">
        <f ca="1">IF($C202-O$1&lt;År1,0,N201*(1-VLOOKUP($A202,[1]Hugst!$R$5:$W$9,MATCH(ROUNDUP((O$1)/10,0)*10,[1]Hugst!$R$4:$W$4,0))))</f>
        <v>8661.1006666829126</v>
      </c>
      <c r="P202" s="168">
        <f ca="1">IF($C202-P$1&lt;År1,0,O201*(1-VLOOKUP($A202,[1]Hugst!$R$5:$W$9,MATCH(ROUNDUP((P$1)/10,0)*10,[1]Hugst!$R$4:$W$4,0))))</f>
        <v>8618.5435151578768</v>
      </c>
      <c r="Q202" s="168">
        <f ca="1">IF($C202-Q$1&lt;År1,0,P201*(1-VLOOKUP($A202,[1]Hugst!$R$5:$W$9,MATCH(ROUNDUP((Q$1)/10,0)*10,[1]Hugst!$R$4:$W$4,0))))</f>
        <v>8542.0338403953738</v>
      </c>
      <c r="R202" s="168">
        <f ca="1">IF($C202-R$1&lt;År1,0,Q201*(1-VLOOKUP($A202,[1]Hugst!$R$5:$W$9,MATCH(ROUNDUP((R$1)/10,0)*10,[1]Hugst!$R$4:$W$4,0))))</f>
        <v>8397.7198076163768</v>
      </c>
      <c r="S202" s="168">
        <f ca="1">IF($C202-S$1&lt;År1,0,R201*(1-VLOOKUP($A202,[1]Hugst!$R$5:$W$9,MATCH(ROUNDUP((S$1)/10,0)*10,[1]Hugst!$R$4:$W$4,0))))</f>
        <v>8118.046386986477</v>
      </c>
      <c r="T202" s="168">
        <f ca="1">IF($C202-T$1&lt;År1,0,S201*(1-VLOOKUP($A202,[1]Hugst!$R$5:$W$9,MATCH(ROUNDUP((T$1)/10,0)*10,[1]Hugst!$R$4:$W$4,0))))</f>
        <v>7568.2001235219877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1976.9286315384306</v>
      </c>
      <c r="E203" s="168">
        <f t="shared" ca="1" si="4"/>
        <v>109.54897538128716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7141.6358429082302</v>
      </c>
      <c r="G203" s="168">
        <f ca="1">IF($C203-G$1&lt;År1,0,F202*(1-VLOOKUP($A203,[1]Hugst!$R$5:$W$9,MATCH(ROUNDUP((G$1)/10,0)*10,[1]Hugst!$R$4:$W$4,0))))</f>
        <v>7096.8205893586637</v>
      </c>
      <c r="H203" s="168">
        <f ca="1">IF($C203-H$1&lt;År1,0,G202*(1-VLOOKUP($A203,[1]Hugst!$R$5:$W$9,MATCH(ROUNDUP((H$1)/10,0)*10,[1]Hugst!$R$4:$W$4,0))))</f>
        <v>7027.927480197568</v>
      </c>
      <c r="I203" s="168">
        <f ca="1">IF($C203-I$1&lt;År1,0,H202*(1-VLOOKUP($A203,[1]Hugst!$R$5:$W$9,MATCH(ROUNDUP((I$1)/10,0)*10,[1]Hugst!$R$4:$W$4,0))))</f>
        <v>6918.9390249094558</v>
      </c>
      <c r="J203" s="168">
        <f ca="1">IF($C203-J$1&lt;År1,0,I202*(1-VLOOKUP($A203,[1]Hugst!$R$5:$W$9,MATCH(ROUNDUP((J$1)/10,0)*10,[1]Hugst!$R$4:$W$4,0))))</f>
        <v>6743.1846180519524</v>
      </c>
      <c r="K203" s="168">
        <f ca="1">IF($C203-K$1&lt;År1,0,J202*(1-VLOOKUP($A203,[1]Hugst!$R$5:$W$9,MATCH(ROUNDUP((K$1)/10,0)*10,[1]Hugst!$R$4:$W$4,0))))</f>
        <v>8658.4003860327975</v>
      </c>
      <c r="L203" s="168">
        <f ca="1">IF($C203-L$1&lt;År1,0,K202*(1-VLOOKUP($A203,[1]Hugst!$R$5:$W$9,MATCH(ROUNDUP((L$1)/10,0)*10,[1]Hugst!$R$4:$W$4,0))))</f>
        <v>8650.9716671667229</v>
      </c>
      <c r="M203" s="168">
        <f ca="1">IF($C203-M$1&lt;År1,0,L202*(1-VLOOKUP($A203,[1]Hugst!$R$5:$W$9,MATCH(ROUNDUP((M$1)/10,0)*10,[1]Hugst!$R$4:$W$4,0))))</f>
        <v>8659.3201529912185</v>
      </c>
      <c r="N203" s="168">
        <f ca="1">IF($C203-N$1&lt;År1,0,M202*(1-VLOOKUP($A203,[1]Hugst!$R$5:$W$9,MATCH(ROUNDUP((N$1)/10,0)*10,[1]Hugst!$R$4:$W$4,0))))</f>
        <v>8665.5775135089352</v>
      </c>
      <c r="O203" s="168">
        <f ca="1">IF($C203-O$1&lt;År1,0,N202*(1-VLOOKUP($A203,[1]Hugst!$R$5:$W$9,MATCH(ROUNDUP((O$1)/10,0)*10,[1]Hugst!$R$4:$W$4,0))))</f>
        <v>8667.6001630556166</v>
      </c>
      <c r="P203" s="168">
        <f ca="1">IF($C203-P$1&lt;År1,0,O202*(1-VLOOKUP($A203,[1]Hugst!$R$5:$W$9,MATCH(ROUNDUP((P$1)/10,0)*10,[1]Hugst!$R$4:$W$4,0))))</f>
        <v>8642.0884944877544</v>
      </c>
      <c r="Q203" s="168">
        <f ca="1">IF($C203-Q$1&lt;År1,0,P202*(1-VLOOKUP($A203,[1]Hugst!$R$5:$W$9,MATCH(ROUNDUP((Q$1)/10,0)*10,[1]Hugst!$R$4:$W$4,0))))</f>
        <v>8599.6247611002127</v>
      </c>
      <c r="R203" s="168">
        <f ca="1">IF($C203-R$1&lt;År1,0,Q202*(1-VLOOKUP($A203,[1]Hugst!$R$5:$W$9,MATCH(ROUNDUP((R$1)/10,0)*10,[1]Hugst!$R$4:$W$4,0))))</f>
        <v>8523.2830344042613</v>
      </c>
      <c r="S203" s="168">
        <f ca="1">IF($C203-S$1&lt;År1,0,R202*(1-VLOOKUP($A203,[1]Hugst!$R$5:$W$9,MATCH(ROUNDUP((S$1)/10,0)*10,[1]Hugst!$R$4:$W$4,0))))</f>
        <v>8379.2857885264875</v>
      </c>
      <c r="T203" s="168">
        <f ca="1">IF($C203-T$1&lt;År1,0,S202*(1-VLOOKUP($A203,[1]Hugst!$R$5:$W$9,MATCH(ROUNDUP((T$1)/10,0)*10,[1]Hugst!$R$4:$W$4,0))))</f>
        <v>8100.226285161385</v>
      </c>
      <c r="U203" s="168">
        <f ca="1">IF($C203-U$1&lt;År1,0,T202*(1-VLOOKUP($A203,[1]Hugst!$R$5:$W$9,MATCH(ROUNDUP((U$1)/10,0)*10,[1]Hugst!$R$4:$W$4,0))))</f>
        <v>7551.587001299622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1988.4981222388233</v>
      </c>
      <c r="E204" s="168">
        <f t="shared" ca="1" si="4"/>
        <v>128.334941403009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7171.9912996303447</v>
      </c>
      <c r="G204" s="168">
        <f ca="1">IF($C204-G$1&lt;År1,0,F203*(1-VLOOKUP($A204,[1]Hugst!$R$5:$W$9,MATCH(ROUNDUP((G$1)/10,0)*10,[1]Hugst!$R$4:$W$4,0))))</f>
        <v>7141.6358429082302</v>
      </c>
      <c r="H204" s="168">
        <f ca="1">IF($C204-H$1&lt;År1,0,G203*(1-VLOOKUP($A204,[1]Hugst!$R$5:$W$9,MATCH(ROUNDUP((H$1)/10,0)*10,[1]Hugst!$R$4:$W$4,0))))</f>
        <v>7096.8205893586637</v>
      </c>
      <c r="I204" s="168">
        <f ca="1">IF($C204-I$1&lt;År1,0,H203*(1-VLOOKUP($A204,[1]Hugst!$R$5:$W$9,MATCH(ROUNDUP((I$1)/10,0)*10,[1]Hugst!$R$4:$W$4,0))))</f>
        <v>7027.927480197568</v>
      </c>
      <c r="J204" s="168">
        <f ca="1">IF($C204-J$1&lt;År1,0,I203*(1-VLOOKUP($A204,[1]Hugst!$R$5:$W$9,MATCH(ROUNDUP((J$1)/10,0)*10,[1]Hugst!$R$4:$W$4,0))))</f>
        <v>6918.9390249094558</v>
      </c>
      <c r="K204" s="168">
        <f ca="1">IF($C204-K$1&lt;År1,0,J203*(1-VLOOKUP($A204,[1]Hugst!$R$5:$W$9,MATCH(ROUNDUP((K$1)/10,0)*10,[1]Hugst!$R$4:$W$4,0))))</f>
        <v>6743.1846180519524</v>
      </c>
      <c r="L204" s="168">
        <f ca="1">IF($C204-L$1&lt;År1,0,K203*(1-VLOOKUP($A204,[1]Hugst!$R$5:$W$9,MATCH(ROUNDUP((L$1)/10,0)*10,[1]Hugst!$R$4:$W$4,0))))</f>
        <v>8658.4003860327975</v>
      </c>
      <c r="M204" s="168">
        <f ca="1">IF($C204-M$1&lt;År1,0,L203*(1-VLOOKUP($A204,[1]Hugst!$R$5:$W$9,MATCH(ROUNDUP((M$1)/10,0)*10,[1]Hugst!$R$4:$W$4,0))))</f>
        <v>8650.9716671667229</v>
      </c>
      <c r="N204" s="168">
        <f ca="1">IF($C204-N$1&lt;År1,0,M203*(1-VLOOKUP($A204,[1]Hugst!$R$5:$W$9,MATCH(ROUNDUP((N$1)/10,0)*10,[1]Hugst!$R$4:$W$4,0))))</f>
        <v>8659.3201529912185</v>
      </c>
      <c r="O204" s="168">
        <f ca="1">IF($C204-O$1&lt;År1,0,N203*(1-VLOOKUP($A204,[1]Hugst!$R$5:$W$9,MATCH(ROUNDUP((O$1)/10,0)*10,[1]Hugst!$R$4:$W$4,0))))</f>
        <v>8665.5775135089352</v>
      </c>
      <c r="P204" s="168">
        <f ca="1">IF($C204-P$1&lt;År1,0,O203*(1-VLOOKUP($A204,[1]Hugst!$R$5:$W$9,MATCH(ROUNDUP((P$1)/10,0)*10,[1]Hugst!$R$4:$W$4,0))))</f>
        <v>8648.5737236732984</v>
      </c>
      <c r="Q204" s="168">
        <f ca="1">IF($C204-Q$1&lt;År1,0,P203*(1-VLOOKUP($A204,[1]Hugst!$R$5:$W$9,MATCH(ROUNDUP((Q$1)/10,0)*10,[1]Hugst!$R$4:$W$4,0))))</f>
        <v>8623.1180563291218</v>
      </c>
      <c r="R204" s="168">
        <f ca="1">IF($C204-R$1&lt;År1,0,Q203*(1-VLOOKUP($A204,[1]Hugst!$R$5:$W$9,MATCH(ROUNDUP((R$1)/10,0)*10,[1]Hugst!$R$4:$W$4,0))))</f>
        <v>8580.747536014871</v>
      </c>
      <c r="S204" s="168">
        <f ca="1">IF($C204-S$1&lt;År1,0,R203*(1-VLOOKUP($A204,[1]Hugst!$R$5:$W$9,MATCH(ROUNDUP((S$1)/10,0)*10,[1]Hugst!$R$4:$W$4,0))))</f>
        <v>8504.5733887189836</v>
      </c>
      <c r="T204" s="168">
        <f ca="1">IF($C204-T$1&lt;År1,0,S203*(1-VLOOKUP($A204,[1]Hugst!$R$5:$W$9,MATCH(ROUNDUP((T$1)/10,0)*10,[1]Hugst!$R$4:$W$4,0))))</f>
        <v>8360.8922343565519</v>
      </c>
      <c r="U204" s="168">
        <f ca="1">IF($C204-U$1&lt;År1,0,T203*(1-VLOOKUP($A204,[1]Hugst!$R$5:$W$9,MATCH(ROUNDUP((U$1)/10,0)*10,[1]Hugst!$R$4:$W$4,0))))</f>
        <v>8082.4453006329823</v>
      </c>
      <c r="V204" s="168">
        <f ca="1">IF($C204-V$1&lt;År1,0,U203*(1-VLOOKUP($A204,[1]Hugst!$R$5:$W$9,MATCH(ROUNDUP((V$1)/10,0)*10,[1]Hugst!$R$4:$W$4,0))))</f>
        <v>7535.0103469065252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1991.4281119424836</v>
      </c>
      <c r="E205" s="168">
        <f t="shared" ca="1" si="4"/>
        <v>147.07522997594788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7193.6615779069434</v>
      </c>
      <c r="G205" s="168">
        <f ca="1">IF($C205-G$1&lt;År1,0,F204*(1-VLOOKUP($A205,[1]Hugst!$R$5:$W$9,MATCH(ROUNDUP((G$1)/10,0)*10,[1]Hugst!$R$4:$W$4,0))))</f>
        <v>7171.9912996303447</v>
      </c>
      <c r="H205" s="168">
        <f ca="1">IF($C205-H$1&lt;År1,0,G204*(1-VLOOKUP($A205,[1]Hugst!$R$5:$W$9,MATCH(ROUNDUP((H$1)/10,0)*10,[1]Hugst!$R$4:$W$4,0))))</f>
        <v>7141.6358429082302</v>
      </c>
      <c r="I205" s="168">
        <f ca="1">IF($C205-I$1&lt;År1,0,H204*(1-VLOOKUP($A205,[1]Hugst!$R$5:$W$9,MATCH(ROUNDUP((I$1)/10,0)*10,[1]Hugst!$R$4:$W$4,0))))</f>
        <v>7096.8205893586637</v>
      </c>
      <c r="J205" s="168">
        <f ca="1">IF($C205-J$1&lt;År1,0,I204*(1-VLOOKUP($A205,[1]Hugst!$R$5:$W$9,MATCH(ROUNDUP((J$1)/10,0)*10,[1]Hugst!$R$4:$W$4,0))))</f>
        <v>7027.927480197568</v>
      </c>
      <c r="K205" s="168">
        <f ca="1">IF($C205-K$1&lt;År1,0,J204*(1-VLOOKUP($A205,[1]Hugst!$R$5:$W$9,MATCH(ROUNDUP((K$1)/10,0)*10,[1]Hugst!$R$4:$W$4,0))))</f>
        <v>6918.9390249094558</v>
      </c>
      <c r="L205" s="168">
        <f ca="1">IF($C205-L$1&lt;År1,0,K204*(1-VLOOKUP($A205,[1]Hugst!$R$5:$W$9,MATCH(ROUNDUP((L$1)/10,0)*10,[1]Hugst!$R$4:$W$4,0))))</f>
        <v>6743.1846180519524</v>
      </c>
      <c r="M205" s="168">
        <f ca="1">IF($C205-M$1&lt;År1,0,L204*(1-VLOOKUP($A205,[1]Hugst!$R$5:$W$9,MATCH(ROUNDUP((M$1)/10,0)*10,[1]Hugst!$R$4:$W$4,0))))</f>
        <v>8658.4003860327975</v>
      </c>
      <c r="N205" s="168">
        <f ca="1">IF($C205-N$1&lt;År1,0,M204*(1-VLOOKUP($A205,[1]Hugst!$R$5:$W$9,MATCH(ROUNDUP((N$1)/10,0)*10,[1]Hugst!$R$4:$W$4,0))))</f>
        <v>8650.9716671667229</v>
      </c>
      <c r="O205" s="168">
        <f ca="1">IF($C205-O$1&lt;År1,0,N204*(1-VLOOKUP($A205,[1]Hugst!$R$5:$W$9,MATCH(ROUNDUP((O$1)/10,0)*10,[1]Hugst!$R$4:$W$4,0))))</f>
        <v>8659.3201529912185</v>
      </c>
      <c r="P205" s="168">
        <f ca="1">IF($C205-P$1&lt;År1,0,O204*(1-VLOOKUP($A205,[1]Hugst!$R$5:$W$9,MATCH(ROUNDUP((P$1)/10,0)*10,[1]Hugst!$R$4:$W$4,0))))</f>
        <v>8646.5555140890374</v>
      </c>
      <c r="Q205" s="168">
        <f ca="1">IF($C205-Q$1&lt;År1,0,P204*(1-VLOOKUP($A205,[1]Hugst!$R$5:$W$9,MATCH(ROUNDUP((Q$1)/10,0)*10,[1]Hugst!$R$4:$W$4,0))))</f>
        <v>8629.5890496457232</v>
      </c>
      <c r="R205" s="168">
        <f ca="1">IF($C205-R$1&lt;År1,0,Q204*(1-VLOOKUP($A205,[1]Hugst!$R$5:$W$9,MATCH(ROUNDUP((R$1)/10,0)*10,[1]Hugst!$R$4:$W$4,0))))</f>
        <v>8604.1892605957164</v>
      </c>
      <c r="S205" s="168">
        <f ca="1">IF($C205-S$1&lt;År1,0,R204*(1-VLOOKUP($A205,[1]Hugst!$R$5:$W$9,MATCH(ROUNDUP((S$1)/10,0)*10,[1]Hugst!$R$4:$W$4,0))))</f>
        <v>8561.9117487406911</v>
      </c>
      <c r="T205" s="168">
        <f ca="1">IF($C205-T$1&lt;År1,0,S204*(1-VLOOKUP($A205,[1]Hugst!$R$5:$W$9,MATCH(ROUNDUP((T$1)/10,0)*10,[1]Hugst!$R$4:$W$4,0))))</f>
        <v>8485.9048129876501</v>
      </c>
      <c r="U205" s="168">
        <f ca="1">IF($C205-U$1&lt;År1,0,T204*(1-VLOOKUP($A205,[1]Hugst!$R$5:$W$9,MATCH(ROUNDUP((U$1)/10,0)*10,[1]Hugst!$R$4:$W$4,0))))</f>
        <v>8342.5390562811353</v>
      </c>
      <c r="V205" s="168">
        <f ca="1">IF($C205-V$1&lt;År1,0,U204*(1-VLOOKUP($A205,[1]Hugst!$R$5:$W$9,MATCH(ROUNDUP((V$1)/10,0)*10,[1]Hugst!$R$4:$W$4,0))))</f>
        <v>8064.7033475340322</v>
      </c>
      <c r="W205" s="168">
        <f ca="1">IF($C205-W$1&lt;År1,0,V204*(1-VLOOKUP($A205,[1]Hugst!$R$5:$W$9,MATCH(ROUNDUP((W$1)/10,0)*10,[1]Hugst!$R$4:$W$4,0))))</f>
        <v>7518.4700802913649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1989.1944595716895</v>
      </c>
      <c r="E206" s="168">
        <f t="shared" ca="1" si="4"/>
        <v>165.76064566057175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7210.1133412207737</v>
      </c>
      <c r="G206" s="168">
        <f ca="1">IF($C206-G$1&lt;År1,0,F205*(1-VLOOKUP($A206,[1]Hugst!$R$5:$W$9,MATCH(ROUNDUP((G$1)/10,0)*10,[1]Hugst!$R$4:$W$4,0))))</f>
        <v>7193.6615779069434</v>
      </c>
      <c r="H206" s="168">
        <f ca="1">IF($C206-H$1&lt;År1,0,G205*(1-VLOOKUP($A206,[1]Hugst!$R$5:$W$9,MATCH(ROUNDUP((H$1)/10,0)*10,[1]Hugst!$R$4:$W$4,0))))</f>
        <v>7171.9912996303447</v>
      </c>
      <c r="I206" s="168">
        <f ca="1">IF($C206-I$1&lt;År1,0,H205*(1-VLOOKUP($A206,[1]Hugst!$R$5:$W$9,MATCH(ROUNDUP((I$1)/10,0)*10,[1]Hugst!$R$4:$W$4,0))))</f>
        <v>7141.6358429082302</v>
      </c>
      <c r="J206" s="168">
        <f ca="1">IF($C206-J$1&lt;År1,0,I205*(1-VLOOKUP($A206,[1]Hugst!$R$5:$W$9,MATCH(ROUNDUP((J$1)/10,0)*10,[1]Hugst!$R$4:$W$4,0))))</f>
        <v>7096.8205893586637</v>
      </c>
      <c r="K206" s="168">
        <f ca="1">IF($C206-K$1&lt;År1,0,J205*(1-VLOOKUP($A206,[1]Hugst!$R$5:$W$9,MATCH(ROUNDUP((K$1)/10,0)*10,[1]Hugst!$R$4:$W$4,0))))</f>
        <v>7027.927480197568</v>
      </c>
      <c r="L206" s="168">
        <f ca="1">IF($C206-L$1&lt;År1,0,K205*(1-VLOOKUP($A206,[1]Hugst!$R$5:$W$9,MATCH(ROUNDUP((L$1)/10,0)*10,[1]Hugst!$R$4:$W$4,0))))</f>
        <v>6918.9390249094558</v>
      </c>
      <c r="M206" s="168">
        <f ca="1">IF($C206-M$1&lt;År1,0,L205*(1-VLOOKUP($A206,[1]Hugst!$R$5:$W$9,MATCH(ROUNDUP((M$1)/10,0)*10,[1]Hugst!$R$4:$W$4,0))))</f>
        <v>6743.1846180519524</v>
      </c>
      <c r="N206" s="168">
        <f ca="1">IF($C206-N$1&lt;År1,0,M205*(1-VLOOKUP($A206,[1]Hugst!$R$5:$W$9,MATCH(ROUNDUP((N$1)/10,0)*10,[1]Hugst!$R$4:$W$4,0))))</f>
        <v>8658.4003860327975</v>
      </c>
      <c r="O206" s="168">
        <f ca="1">IF($C206-O$1&lt;År1,0,N205*(1-VLOOKUP($A206,[1]Hugst!$R$5:$W$9,MATCH(ROUNDUP((O$1)/10,0)*10,[1]Hugst!$R$4:$W$4,0))))</f>
        <v>8650.9716671667229</v>
      </c>
      <c r="P206" s="168">
        <f ca="1">IF($C206-P$1&lt;År1,0,O205*(1-VLOOKUP($A206,[1]Hugst!$R$5:$W$9,MATCH(ROUNDUP((P$1)/10,0)*10,[1]Hugst!$R$4:$W$4,0))))</f>
        <v>8640.3118892407492</v>
      </c>
      <c r="Q206" s="168">
        <f ca="1">IF($C206-Q$1&lt;År1,0,P205*(1-VLOOKUP($A206,[1]Hugst!$R$5:$W$9,MATCH(ROUNDUP((Q$1)/10,0)*10,[1]Hugst!$R$4:$W$4,0))))</f>
        <v>8627.5752702776226</v>
      </c>
      <c r="R206" s="168">
        <f ca="1">IF($C206-R$1&lt;År1,0,Q205*(1-VLOOKUP($A206,[1]Hugst!$R$5:$W$9,MATCH(ROUNDUP((R$1)/10,0)*10,[1]Hugst!$R$4:$W$4,0))))</f>
        <v>8610.6460492928418</v>
      </c>
      <c r="S206" s="168">
        <f ca="1">IF($C206-S$1&lt;År1,0,R205*(1-VLOOKUP($A206,[1]Hugst!$R$5:$W$9,MATCH(ROUNDUP((S$1)/10,0)*10,[1]Hugst!$R$4:$W$4,0))))</f>
        <v>8585.3020158773361</v>
      </c>
      <c r="T206" s="168">
        <f ca="1">IF($C206-T$1&lt;År1,0,S205*(1-VLOOKUP($A206,[1]Hugst!$R$5:$W$9,MATCH(ROUNDUP((T$1)/10,0)*10,[1]Hugst!$R$4:$W$4,0))))</f>
        <v>8543.1173083166268</v>
      </c>
      <c r="U206" s="168">
        <f ca="1">IF($C206-U$1&lt;År1,0,T205*(1-VLOOKUP($A206,[1]Hugst!$R$5:$W$9,MATCH(ROUNDUP((U$1)/10,0)*10,[1]Hugst!$R$4:$W$4,0))))</f>
        <v>8467.2772170567023</v>
      </c>
      <c r="V206" s="168">
        <f ca="1">IF($C206-V$1&lt;År1,0,U205*(1-VLOOKUP($A206,[1]Hugst!$R$5:$W$9,MATCH(ROUNDUP((V$1)/10,0)*10,[1]Hugst!$R$4:$W$4,0))))</f>
        <v>8324.2261656697865</v>
      </c>
      <c r="W206" s="168">
        <f ca="1">IF($C206-W$1&lt;År1,0,V205*(1-VLOOKUP($A206,[1]Hugst!$R$5:$W$9,MATCH(ROUNDUP((W$1)/10,0)*10,[1]Hugst!$R$4:$W$4,0))))</f>
        <v>8047.0003401857866</v>
      </c>
      <c r="X206" s="168">
        <f ca="1">IF($C206-X$1&lt;År1,0,W205*(1-VLOOKUP($A206,[1]Hugst!$R$5:$W$9,MATCH(ROUNDUP((X$1)/10,0)*10,[1]Hugst!$R$4:$W$4,0))))</f>
        <v>7501.96612157853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1983.8825801871426</v>
      </c>
      <c r="E207" s="168">
        <f t="shared" ca="1" si="4"/>
        <v>184.38671863463242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7223.4275348102874</v>
      </c>
      <c r="G207" s="168">
        <f ca="1">IF($C207-G$1&lt;År1,0,F206*(1-VLOOKUP($A207,[1]Hugst!$R$5:$W$9,MATCH(ROUNDUP((G$1)/10,0)*10,[1]Hugst!$R$4:$W$4,0))))</f>
        <v>7210.1133412207737</v>
      </c>
      <c r="H207" s="168">
        <f ca="1">IF($C207-H$1&lt;År1,0,G206*(1-VLOOKUP($A207,[1]Hugst!$R$5:$W$9,MATCH(ROUNDUP((H$1)/10,0)*10,[1]Hugst!$R$4:$W$4,0))))</f>
        <v>7193.6615779069434</v>
      </c>
      <c r="I207" s="168">
        <f ca="1">IF($C207-I$1&lt;År1,0,H206*(1-VLOOKUP($A207,[1]Hugst!$R$5:$W$9,MATCH(ROUNDUP((I$1)/10,0)*10,[1]Hugst!$R$4:$W$4,0))))</f>
        <v>7171.9912996303447</v>
      </c>
      <c r="J207" s="168">
        <f ca="1">IF($C207-J$1&lt;År1,0,I206*(1-VLOOKUP($A207,[1]Hugst!$R$5:$W$9,MATCH(ROUNDUP((J$1)/10,0)*10,[1]Hugst!$R$4:$W$4,0))))</f>
        <v>7141.6358429082302</v>
      </c>
      <c r="K207" s="168">
        <f ca="1">IF($C207-K$1&lt;År1,0,J206*(1-VLOOKUP($A207,[1]Hugst!$R$5:$W$9,MATCH(ROUNDUP((K$1)/10,0)*10,[1]Hugst!$R$4:$W$4,0))))</f>
        <v>7096.8205893586637</v>
      </c>
      <c r="L207" s="168">
        <f ca="1">IF($C207-L$1&lt;År1,0,K206*(1-VLOOKUP($A207,[1]Hugst!$R$5:$W$9,MATCH(ROUNDUP((L$1)/10,0)*10,[1]Hugst!$R$4:$W$4,0))))</f>
        <v>7027.927480197568</v>
      </c>
      <c r="M207" s="168">
        <f ca="1">IF($C207-M$1&lt;År1,0,L206*(1-VLOOKUP($A207,[1]Hugst!$R$5:$W$9,MATCH(ROUNDUP((M$1)/10,0)*10,[1]Hugst!$R$4:$W$4,0))))</f>
        <v>6918.9390249094558</v>
      </c>
      <c r="N207" s="168">
        <f ca="1">IF($C207-N$1&lt;År1,0,M206*(1-VLOOKUP($A207,[1]Hugst!$R$5:$W$9,MATCH(ROUNDUP((N$1)/10,0)*10,[1]Hugst!$R$4:$W$4,0))))</f>
        <v>6743.1846180519524</v>
      </c>
      <c r="O207" s="168">
        <f ca="1">IF($C207-O$1&lt;År1,0,N206*(1-VLOOKUP($A207,[1]Hugst!$R$5:$W$9,MATCH(ROUNDUP((O$1)/10,0)*10,[1]Hugst!$R$4:$W$4,0))))</f>
        <v>8658.4003860327975</v>
      </c>
      <c r="P207" s="168">
        <f ca="1">IF($C207-P$1&lt;År1,0,O206*(1-VLOOKUP($A207,[1]Hugst!$R$5:$W$9,MATCH(ROUNDUP((P$1)/10,0)*10,[1]Hugst!$R$4:$W$4,0))))</f>
        <v>8631.9817293607466</v>
      </c>
      <c r="Q207" s="168">
        <f ca="1">IF($C207-Q$1&lt;År1,0,P206*(1-VLOOKUP($A207,[1]Hugst!$R$5:$W$9,MATCH(ROUNDUP((Q$1)/10,0)*10,[1]Hugst!$R$4:$W$4,0))))</f>
        <v>8621.3453509472947</v>
      </c>
      <c r="R207" s="168">
        <f ca="1">IF($C207-R$1&lt;År1,0,Q206*(1-VLOOKUP($A207,[1]Hugst!$R$5:$W$9,MATCH(ROUNDUP((R$1)/10,0)*10,[1]Hugst!$R$4:$W$4,0))))</f>
        <v>8608.6366904160368</v>
      </c>
      <c r="S207" s="168">
        <f ca="1">IF($C207-S$1&lt;År1,0,R206*(1-VLOOKUP($A207,[1]Hugst!$R$5:$W$9,MATCH(ROUNDUP((S$1)/10,0)*10,[1]Hugst!$R$4:$W$4,0))))</f>
        <v>8591.7446311358581</v>
      </c>
      <c r="T207" s="168">
        <f ca="1">IF($C207-T$1&lt;År1,0,S206*(1-VLOOKUP($A207,[1]Hugst!$R$5:$W$9,MATCH(ROUNDUP((T$1)/10,0)*10,[1]Hugst!$R$4:$W$4,0))))</f>
        <v>8566.4562309644352</v>
      </c>
      <c r="U207" s="168">
        <f ca="1">IF($C207-U$1&lt;År1,0,T206*(1-VLOOKUP($A207,[1]Hugst!$R$5:$W$9,MATCH(ROUNDUP((U$1)/10,0)*10,[1]Hugst!$R$4:$W$4,0))))</f>
        <v>8524.3641239812969</v>
      </c>
      <c r="V207" s="168">
        <f ca="1">IF($C207-V$1&lt;År1,0,U206*(1-VLOOKUP($A207,[1]Hugst!$R$5:$W$9,MATCH(ROUNDUP((V$1)/10,0)*10,[1]Hugst!$R$4:$W$4,0))))</f>
        <v>8448.6905109704803</v>
      </c>
      <c r="W207" s="168">
        <f ca="1">IF($C207-W$1&lt;År1,0,V206*(1-VLOOKUP($A207,[1]Hugst!$R$5:$W$9,MATCH(ROUNDUP((W$1)/10,0)*10,[1]Hugst!$R$4:$W$4,0))))</f>
        <v>8305.9534740866093</v>
      </c>
      <c r="X207" s="168">
        <f ca="1">IF($C207-X$1&lt;År1,0,W206*(1-VLOOKUP($A207,[1]Hugst!$R$5:$W$9,MATCH(ROUNDUP((X$1)/10,0)*10,[1]Hugst!$R$4:$W$4,0))))</f>
        <v>8029.3361930975743</v>
      </c>
      <c r="Y207" s="168">
        <f ca="1">IF($C207-Y$1&lt;År1,0,X206*(1-VLOOKUP($A207,[1]Hugst!$R$5:$W$9,MATCH(ROUNDUP((Y$1)/10,0)*10,[1]Hugst!$R$4:$W$4,0))))</f>
        <v>7485.4983910677474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1976.7436230342196</v>
      </c>
      <c r="E208" s="168">
        <f t="shared" ca="1" si="4"/>
        <v>195.68528679129668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7227.5871458140282</v>
      </c>
      <c r="G208" s="168">
        <f ca="1">IF($C208-G$1&lt;År1,0,F207*(1-VLOOKUP($A208,[1]Hugst!$R$5:$W$9,MATCH(ROUNDUP((G$1)/10,0)*10,[1]Hugst!$R$4:$W$4,0))))</f>
        <v>7223.4275348102874</v>
      </c>
      <c r="H208" s="168">
        <f ca="1">IF($C208-H$1&lt;År1,0,G207*(1-VLOOKUP($A208,[1]Hugst!$R$5:$W$9,MATCH(ROUNDUP((H$1)/10,0)*10,[1]Hugst!$R$4:$W$4,0))))</f>
        <v>7210.1133412207737</v>
      </c>
      <c r="I208" s="168">
        <f ca="1">IF($C208-I$1&lt;År1,0,H207*(1-VLOOKUP($A208,[1]Hugst!$R$5:$W$9,MATCH(ROUNDUP((I$1)/10,0)*10,[1]Hugst!$R$4:$W$4,0))))</f>
        <v>7193.6615779069434</v>
      </c>
      <c r="J208" s="168">
        <f ca="1">IF($C208-J$1&lt;År1,0,I207*(1-VLOOKUP($A208,[1]Hugst!$R$5:$W$9,MATCH(ROUNDUP((J$1)/10,0)*10,[1]Hugst!$R$4:$W$4,0))))</f>
        <v>7171.9912996303447</v>
      </c>
      <c r="K208" s="168">
        <f ca="1">IF($C208-K$1&lt;År1,0,J207*(1-VLOOKUP($A208,[1]Hugst!$R$5:$W$9,MATCH(ROUNDUP((K$1)/10,0)*10,[1]Hugst!$R$4:$W$4,0))))</f>
        <v>7141.6358429082302</v>
      </c>
      <c r="L208" s="168">
        <f ca="1">IF($C208-L$1&lt;År1,0,K207*(1-VLOOKUP($A208,[1]Hugst!$R$5:$W$9,MATCH(ROUNDUP((L$1)/10,0)*10,[1]Hugst!$R$4:$W$4,0))))</f>
        <v>7096.8205893586637</v>
      </c>
      <c r="M208" s="168">
        <f ca="1">IF($C208-M$1&lt;År1,0,L207*(1-VLOOKUP($A208,[1]Hugst!$R$5:$W$9,MATCH(ROUNDUP((M$1)/10,0)*10,[1]Hugst!$R$4:$W$4,0))))</f>
        <v>7027.927480197568</v>
      </c>
      <c r="N208" s="168">
        <f ca="1">IF($C208-N$1&lt;År1,0,M207*(1-VLOOKUP($A208,[1]Hugst!$R$5:$W$9,MATCH(ROUNDUP((N$1)/10,0)*10,[1]Hugst!$R$4:$W$4,0))))</f>
        <v>6918.9390249094558</v>
      </c>
      <c r="O208" s="168">
        <f ca="1">IF($C208-O$1&lt;År1,0,N207*(1-VLOOKUP($A208,[1]Hugst!$R$5:$W$9,MATCH(ROUNDUP((O$1)/10,0)*10,[1]Hugst!$R$4:$W$4,0))))</f>
        <v>6743.1846180519524</v>
      </c>
      <c r="P208" s="168">
        <f ca="1">IF($C208-P$1&lt;År1,0,O207*(1-VLOOKUP($A208,[1]Hugst!$R$5:$W$9,MATCH(ROUNDUP((P$1)/10,0)*10,[1]Hugst!$R$4:$W$4,0))))</f>
        <v>8639.3941412829699</v>
      </c>
      <c r="Q208" s="168">
        <f ca="1">IF($C208-Q$1&lt;År1,0,P207*(1-VLOOKUP($A208,[1]Hugst!$R$5:$W$9,MATCH(ROUNDUP((Q$1)/10,0)*10,[1]Hugst!$R$4:$W$4,0))))</f>
        <v>8613.0334767841014</v>
      </c>
      <c r="R208" s="168">
        <f ca="1">IF($C208-R$1&lt;År1,0,Q207*(1-VLOOKUP($A208,[1]Hugst!$R$5:$W$9,MATCH(ROUNDUP((R$1)/10,0)*10,[1]Hugst!$R$4:$W$4,0))))</f>
        <v>8602.4204465183866</v>
      </c>
      <c r="S208" s="168">
        <f ca="1">IF($C208-S$1&lt;År1,0,R207*(1-VLOOKUP($A208,[1]Hugst!$R$5:$W$9,MATCH(ROUNDUP((S$1)/10,0)*10,[1]Hugst!$R$4:$W$4,0))))</f>
        <v>8589.7396830468315</v>
      </c>
      <c r="T208" s="168">
        <f ca="1">IF($C208-T$1&lt;År1,0,S207*(1-VLOOKUP($A208,[1]Hugst!$R$5:$W$9,MATCH(ROUNDUP((T$1)/10,0)*10,[1]Hugst!$R$4:$W$4,0))))</f>
        <v>8572.8847038967797</v>
      </c>
      <c r="U208" s="168">
        <f ca="1">IF($C208-U$1&lt;År1,0,T207*(1-VLOOKUP($A208,[1]Hugst!$R$5:$W$9,MATCH(ROUNDUP((U$1)/10,0)*10,[1]Hugst!$R$4:$W$4,0))))</f>
        <v>8547.6518148476844</v>
      </c>
      <c r="V208" s="168">
        <f ca="1">IF($C208-V$1&lt;År1,0,U207*(1-VLOOKUP($A208,[1]Hugst!$R$5:$W$9,MATCH(ROUNDUP((V$1)/10,0)*10,[1]Hugst!$R$4:$W$4,0))))</f>
        <v>8505.6521051725576</v>
      </c>
      <c r="W208" s="168">
        <f ca="1">IF($C208-W$1&lt;År1,0,V207*(1-VLOOKUP($A208,[1]Hugst!$R$5:$W$9,MATCH(ROUNDUP((W$1)/10,0)*10,[1]Hugst!$R$4:$W$4,0))))</f>
        <v>8430.1446049707884</v>
      </c>
      <c r="X208" s="168">
        <f ca="1">IF($C208-X$1&lt;År1,0,W207*(1-VLOOKUP($A208,[1]Hugst!$R$5:$W$9,MATCH(ROUNDUP((X$1)/10,0)*10,[1]Hugst!$R$4:$W$4,0))))</f>
        <v>8287.7208932898338</v>
      </c>
      <c r="Y208" s="168">
        <f ca="1">IF($C208-Y$1&lt;År1,0,X207*(1-VLOOKUP($A208,[1]Hugst!$R$5:$W$9,MATCH(ROUNDUP((Y$1)/10,0)*10,[1]Hugst!$R$4:$W$4,0))))</f>
        <v>8011.7108209663847</v>
      </c>
      <c r="Z208" s="168">
        <f ca="1">IF($C208-Z$1&lt;År1,0,Y207*(1-VLOOKUP($A208,[1]Hugst!$R$5:$W$9,MATCH(ROUNDUP((Z$1)/10,0)*10,[1]Hugst!$R$4:$W$4,0))))</f>
        <v>7476.3697344932743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1968.5281783678599</v>
      </c>
      <c r="E209" s="168">
        <f t="shared" ca="1" si="4"/>
        <v>202.25044906535186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7225.9368634217244</v>
      </c>
      <c r="G209" s="168">
        <f ca="1">IF($C209-G$1&lt;År1,0,F208*(1-VLOOKUP($A209,[1]Hugst!$R$5:$W$9,MATCH(ROUNDUP((G$1)/10,0)*10,[1]Hugst!$R$4:$W$4,0))))</f>
        <v>7227.5871458140282</v>
      </c>
      <c r="H209" s="168">
        <f ca="1">IF($C209-H$1&lt;År1,0,G208*(1-VLOOKUP($A209,[1]Hugst!$R$5:$W$9,MATCH(ROUNDUP((H$1)/10,0)*10,[1]Hugst!$R$4:$W$4,0))))</f>
        <v>7223.4275348102874</v>
      </c>
      <c r="I209" s="168">
        <f ca="1">IF($C209-I$1&lt;År1,0,H208*(1-VLOOKUP($A209,[1]Hugst!$R$5:$W$9,MATCH(ROUNDUP((I$1)/10,0)*10,[1]Hugst!$R$4:$W$4,0))))</f>
        <v>7210.1133412207737</v>
      </c>
      <c r="J209" s="168">
        <f ca="1">IF($C209-J$1&lt;År1,0,I208*(1-VLOOKUP($A209,[1]Hugst!$R$5:$W$9,MATCH(ROUNDUP((J$1)/10,0)*10,[1]Hugst!$R$4:$W$4,0))))</f>
        <v>7193.6615779069434</v>
      </c>
      <c r="K209" s="168">
        <f ca="1">IF($C209-K$1&lt;År1,0,J208*(1-VLOOKUP($A209,[1]Hugst!$R$5:$W$9,MATCH(ROUNDUP((K$1)/10,0)*10,[1]Hugst!$R$4:$W$4,0))))</f>
        <v>7171.9912996303447</v>
      </c>
      <c r="L209" s="168">
        <f ca="1">IF($C209-L$1&lt;År1,0,K208*(1-VLOOKUP($A209,[1]Hugst!$R$5:$W$9,MATCH(ROUNDUP((L$1)/10,0)*10,[1]Hugst!$R$4:$W$4,0))))</f>
        <v>7141.6358429082302</v>
      </c>
      <c r="M209" s="168">
        <f ca="1">IF($C209-M$1&lt;År1,0,L208*(1-VLOOKUP($A209,[1]Hugst!$R$5:$W$9,MATCH(ROUNDUP((M$1)/10,0)*10,[1]Hugst!$R$4:$W$4,0))))</f>
        <v>7096.8205893586637</v>
      </c>
      <c r="N209" s="168">
        <f ca="1">IF($C209-N$1&lt;År1,0,M208*(1-VLOOKUP($A209,[1]Hugst!$R$5:$W$9,MATCH(ROUNDUP((N$1)/10,0)*10,[1]Hugst!$R$4:$W$4,0))))</f>
        <v>7027.927480197568</v>
      </c>
      <c r="O209" s="168">
        <f ca="1">IF($C209-O$1&lt;År1,0,N208*(1-VLOOKUP($A209,[1]Hugst!$R$5:$W$9,MATCH(ROUNDUP((O$1)/10,0)*10,[1]Hugst!$R$4:$W$4,0))))</f>
        <v>6918.9390249094558</v>
      </c>
      <c r="P209" s="168">
        <f ca="1">IF($C209-P$1&lt;År1,0,O208*(1-VLOOKUP($A209,[1]Hugst!$R$5:$W$9,MATCH(ROUNDUP((P$1)/10,0)*10,[1]Hugst!$R$4:$W$4,0))))</f>
        <v>6728.3825054757408</v>
      </c>
      <c r="Q209" s="168">
        <f ca="1">IF($C209-Q$1&lt;År1,0,P208*(1-VLOOKUP($A209,[1]Hugst!$R$5:$W$9,MATCH(ROUNDUP((Q$1)/10,0)*10,[1]Hugst!$R$4:$W$4,0))))</f>
        <v>8620.4296175582022</v>
      </c>
      <c r="R209" s="168">
        <f ca="1">IF($C209-R$1&lt;År1,0,Q208*(1-VLOOKUP($A209,[1]Hugst!$R$5:$W$9,MATCH(ROUNDUP((R$1)/10,0)*10,[1]Hugst!$R$4:$W$4,0))))</f>
        <v>8594.1268179326235</v>
      </c>
      <c r="S209" s="168">
        <f ca="1">IF($C209-S$1&lt;År1,0,R208*(1-VLOOKUP($A209,[1]Hugst!$R$5:$W$9,MATCH(ROUNDUP((S$1)/10,0)*10,[1]Hugst!$R$4:$W$4,0))))</f>
        <v>8583.5370845626148</v>
      </c>
      <c r="T209" s="168">
        <f ca="1">IF($C209-T$1&lt;År1,0,S208*(1-VLOOKUP($A209,[1]Hugst!$R$5:$W$9,MATCH(ROUNDUP((T$1)/10,0)*10,[1]Hugst!$R$4:$W$4,0))))</f>
        <v>8570.8841569133147</v>
      </c>
      <c r="U209" s="168">
        <f ca="1">IF($C209-U$1&lt;År1,0,T208*(1-VLOOKUP($A209,[1]Hugst!$R$5:$W$9,MATCH(ROUNDUP((U$1)/10,0)*10,[1]Hugst!$R$4:$W$4,0))))</f>
        <v>8554.0661764979814</v>
      </c>
      <c r="V209" s="168">
        <f ca="1">IF($C209-V$1&lt;År1,0,U208*(1-VLOOKUP($A209,[1]Hugst!$R$5:$W$9,MATCH(ROUNDUP((V$1)/10,0)*10,[1]Hugst!$R$4:$W$4,0))))</f>
        <v>8528.8886767175318</v>
      </c>
      <c r="W209" s="168">
        <f ca="1">IF($C209-W$1&lt;År1,0,V208*(1-VLOOKUP($A209,[1]Hugst!$R$5:$W$9,MATCH(ROUNDUP((W$1)/10,0)*10,[1]Hugst!$R$4:$W$4,0))))</f>
        <v>8486.9811615270573</v>
      </c>
      <c r="X209" s="168">
        <f ca="1">IF($C209-X$1&lt;År1,0,W208*(1-VLOOKUP($A209,[1]Hugst!$R$5:$W$9,MATCH(ROUNDUP((X$1)/10,0)*10,[1]Hugst!$R$4:$W$4,0))))</f>
        <v>8411.6394094964617</v>
      </c>
      <c r="Y209" s="168">
        <f ca="1">IF($C209-Y$1&lt;År1,0,X208*(1-VLOOKUP($A209,[1]Hugst!$R$5:$W$9,MATCH(ROUNDUP((Y$1)/10,0)*10,[1]Hugst!$R$4:$W$4,0))))</f>
        <v>8269.5283352313927</v>
      </c>
      <c r="Z209" s="168">
        <f ca="1">IF($C209-Z$1&lt;År1,0,Y208*(1-VLOOKUP($A209,[1]Hugst!$R$5:$W$9,MATCH(ROUNDUP((Z$1)/10,0)*10,[1]Hugst!$R$4:$W$4,0))))</f>
        <v>8001.9404419164257</v>
      </c>
      <c r="AA209" s="168">
        <f ca="1">IF($C209-AA$1&lt;År1,0,Z208*(1-VLOOKUP($A209,[1]Hugst!$R$5:$W$9,MATCH(ROUNDUP((AA$1)/10,0)*10,[1]Hugst!$R$4:$W$4,0))))</f>
        <v>7467.2522104268191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1959.6865015453311</v>
      </c>
      <c r="E210" s="168">
        <f t="shared" ca="1" si="4"/>
        <v>208.94499429807183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7223.7897318319156</v>
      </c>
      <c r="G210" s="168">
        <f ca="1">IF($C210-G$1&lt;År1,0,F209*(1-VLOOKUP($A210,[1]Hugst!$R$5:$W$9,MATCH(ROUNDUP((G$1)/10,0)*10,[1]Hugst!$R$4:$W$4,0))))</f>
        <v>7225.9368634217244</v>
      </c>
      <c r="H210" s="168">
        <f ca="1">IF($C210-H$1&lt;År1,0,G209*(1-VLOOKUP($A210,[1]Hugst!$R$5:$W$9,MATCH(ROUNDUP((H$1)/10,0)*10,[1]Hugst!$R$4:$W$4,0))))</f>
        <v>7227.5871458140282</v>
      </c>
      <c r="I210" s="168">
        <f ca="1">IF($C210-I$1&lt;År1,0,H209*(1-VLOOKUP($A210,[1]Hugst!$R$5:$W$9,MATCH(ROUNDUP((I$1)/10,0)*10,[1]Hugst!$R$4:$W$4,0))))</f>
        <v>7223.4275348102874</v>
      </c>
      <c r="J210" s="168">
        <f ca="1">IF($C210-J$1&lt;År1,0,I209*(1-VLOOKUP($A210,[1]Hugst!$R$5:$W$9,MATCH(ROUNDUP((J$1)/10,0)*10,[1]Hugst!$R$4:$W$4,0))))</f>
        <v>7210.1133412207737</v>
      </c>
      <c r="K210" s="168">
        <f ca="1">IF($C210-K$1&lt;År1,0,J209*(1-VLOOKUP($A210,[1]Hugst!$R$5:$W$9,MATCH(ROUNDUP((K$1)/10,0)*10,[1]Hugst!$R$4:$W$4,0))))</f>
        <v>7193.6615779069434</v>
      </c>
      <c r="L210" s="168">
        <f ca="1">IF($C210-L$1&lt;År1,0,K209*(1-VLOOKUP($A210,[1]Hugst!$R$5:$W$9,MATCH(ROUNDUP((L$1)/10,0)*10,[1]Hugst!$R$4:$W$4,0))))</f>
        <v>7171.9912996303447</v>
      </c>
      <c r="M210" s="168">
        <f ca="1">IF($C210-M$1&lt;År1,0,L209*(1-VLOOKUP($A210,[1]Hugst!$R$5:$W$9,MATCH(ROUNDUP((M$1)/10,0)*10,[1]Hugst!$R$4:$W$4,0))))</f>
        <v>7141.6358429082302</v>
      </c>
      <c r="N210" s="168">
        <f ca="1">IF($C210-N$1&lt;År1,0,M209*(1-VLOOKUP($A210,[1]Hugst!$R$5:$W$9,MATCH(ROUNDUP((N$1)/10,0)*10,[1]Hugst!$R$4:$W$4,0))))</f>
        <v>7096.8205893586637</v>
      </c>
      <c r="O210" s="168">
        <f ca="1">IF($C210-O$1&lt;År1,0,N209*(1-VLOOKUP($A210,[1]Hugst!$R$5:$W$9,MATCH(ROUNDUP((O$1)/10,0)*10,[1]Hugst!$R$4:$W$4,0))))</f>
        <v>7027.927480197568</v>
      </c>
      <c r="P210" s="168">
        <f ca="1">IF($C210-P$1&lt;År1,0,O209*(1-VLOOKUP($A210,[1]Hugst!$R$5:$W$9,MATCH(ROUNDUP((P$1)/10,0)*10,[1]Hugst!$R$4:$W$4,0))))</f>
        <v>6903.751109976728</v>
      </c>
      <c r="Q210" s="168">
        <f ca="1">IF($C210-Q$1&lt;År1,0,P209*(1-VLOOKUP($A210,[1]Hugst!$R$5:$W$9,MATCH(ROUNDUP((Q$1)/10,0)*10,[1]Hugst!$R$4:$W$4,0))))</f>
        <v>6713.6128853417695</v>
      </c>
      <c r="R210" s="168">
        <f ca="1">IF($C210-R$1&lt;År1,0,Q209*(1-VLOOKUP($A210,[1]Hugst!$R$5:$W$9,MATCH(ROUNDUP((R$1)/10,0)*10,[1]Hugst!$R$4:$W$4,0))))</f>
        <v>8601.5067232757574</v>
      </c>
      <c r="S210" s="168">
        <f ca="1">IF($C210-S$1&lt;År1,0,R209*(1-VLOOKUP($A210,[1]Hugst!$R$5:$W$9,MATCH(ROUNDUP((S$1)/10,0)*10,[1]Hugst!$R$4:$W$4,0))))</f>
        <v>8575.2616615030147</v>
      </c>
      <c r="T210" s="168">
        <f ca="1">IF($C210-T$1&lt;År1,0,S209*(1-VLOOKUP($A210,[1]Hugst!$R$5:$W$9,MATCH(ROUNDUP((T$1)/10,0)*10,[1]Hugst!$R$4:$W$4,0))))</f>
        <v>8564.6951738891839</v>
      </c>
      <c r="U210" s="168">
        <f ca="1">IF($C210-U$1&lt;År1,0,T209*(1-VLOOKUP($A210,[1]Hugst!$R$5:$W$9,MATCH(ROUNDUP((U$1)/10,0)*10,[1]Hugst!$R$4:$W$4,0))))</f>
        <v>8552.0700209591141</v>
      </c>
      <c r="V210" s="168">
        <f ca="1">IF($C210-V$1&lt;År1,0,U209*(1-VLOOKUP($A210,[1]Hugst!$R$5:$W$9,MATCH(ROUNDUP((V$1)/10,0)*10,[1]Hugst!$R$4:$W$4,0))))</f>
        <v>8535.2889580617666</v>
      </c>
      <c r="W210" s="168">
        <f ca="1">IF($C210-W$1&lt;År1,0,V209*(1-VLOOKUP($A210,[1]Hugst!$R$5:$W$9,MATCH(ROUNDUP((W$1)/10,0)*10,[1]Hugst!$R$4:$W$4,0))))</f>
        <v>8510.1667259637616</v>
      </c>
      <c r="X210" s="168">
        <f ca="1">IF($C210-X$1&lt;År1,0,W209*(1-VLOOKUP($A210,[1]Hugst!$R$5:$W$9,MATCH(ROUNDUP((X$1)/10,0)*10,[1]Hugst!$R$4:$W$4,0))))</f>
        <v>8468.3512028798032</v>
      </c>
      <c r="Y210" s="168">
        <f ca="1">IF($C210-Y$1&lt;År1,0,X209*(1-VLOOKUP($A210,[1]Hugst!$R$5:$W$9,MATCH(ROUNDUP((Y$1)/10,0)*10,[1]Hugst!$R$4:$W$4,0))))</f>
        <v>8393.1748351829319</v>
      </c>
      <c r="Z210" s="168">
        <f ca="1">IF($C210-Z$1&lt;År1,0,Y209*(1-VLOOKUP($A210,[1]Hugst!$R$5:$W$9,MATCH(ROUNDUP((Z$1)/10,0)*10,[1]Hugst!$R$4:$W$4,0))))</f>
        <v>8259.4435445786712</v>
      </c>
      <c r="AA210" s="168">
        <f ca="1">IF($C210-AA$1&lt;År1,0,Z209*(1-VLOOKUP($A210,[1]Hugst!$R$5:$W$9,MATCH(ROUNDUP((AA$1)/10,0)*10,[1]Hugst!$R$4:$W$4,0))))</f>
        <v>7992.1819779628695</v>
      </c>
      <c r="AB210" s="168">
        <f ca="1">IF($C210-AB$1&lt;År1,0,AA209*(1-VLOOKUP($A210,[1]Hugst!$R$5:$W$9,MATCH(ROUNDUP((AB$1)/10,0)*10,[1]Hugst!$R$4:$W$4,0))))</f>
        <v>7458.1458052921525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1950.4886474791479</v>
      </c>
      <c r="E211" s="168">
        <f t="shared" ca="1" si="4"/>
        <v>215.75327275451855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7221.4001562221783</v>
      </c>
      <c r="G211" s="168">
        <f ca="1">IF($C211-G$1&lt;År1,0,F210*(1-VLOOKUP($A211,[1]Hugst!$R$5:$W$9,MATCH(ROUNDUP((G$1)/10,0)*10,[1]Hugst!$R$4:$W$4,0))))</f>
        <v>7223.7897318319156</v>
      </c>
      <c r="H211" s="168">
        <f ca="1">IF($C211-H$1&lt;År1,0,G210*(1-VLOOKUP($A211,[1]Hugst!$R$5:$W$9,MATCH(ROUNDUP((H$1)/10,0)*10,[1]Hugst!$R$4:$W$4,0))))</f>
        <v>7225.9368634217244</v>
      </c>
      <c r="I211" s="168">
        <f ca="1">IF($C211-I$1&lt;År1,0,H210*(1-VLOOKUP($A211,[1]Hugst!$R$5:$W$9,MATCH(ROUNDUP((I$1)/10,0)*10,[1]Hugst!$R$4:$W$4,0))))</f>
        <v>7227.5871458140282</v>
      </c>
      <c r="J211" s="168">
        <f ca="1">IF($C211-J$1&lt;År1,0,I210*(1-VLOOKUP($A211,[1]Hugst!$R$5:$W$9,MATCH(ROUNDUP((J$1)/10,0)*10,[1]Hugst!$R$4:$W$4,0))))</f>
        <v>7223.4275348102874</v>
      </c>
      <c r="K211" s="168">
        <f ca="1">IF($C211-K$1&lt;År1,0,J210*(1-VLOOKUP($A211,[1]Hugst!$R$5:$W$9,MATCH(ROUNDUP((K$1)/10,0)*10,[1]Hugst!$R$4:$W$4,0))))</f>
        <v>7210.1133412207737</v>
      </c>
      <c r="L211" s="168">
        <f ca="1">IF($C211-L$1&lt;År1,0,K210*(1-VLOOKUP($A211,[1]Hugst!$R$5:$W$9,MATCH(ROUNDUP((L$1)/10,0)*10,[1]Hugst!$R$4:$W$4,0))))</f>
        <v>7193.6615779069434</v>
      </c>
      <c r="M211" s="168">
        <f ca="1">IF($C211-M$1&lt;År1,0,L210*(1-VLOOKUP($A211,[1]Hugst!$R$5:$W$9,MATCH(ROUNDUP((M$1)/10,0)*10,[1]Hugst!$R$4:$W$4,0))))</f>
        <v>7171.9912996303447</v>
      </c>
      <c r="N211" s="168">
        <f ca="1">IF($C211-N$1&lt;År1,0,M210*(1-VLOOKUP($A211,[1]Hugst!$R$5:$W$9,MATCH(ROUNDUP((N$1)/10,0)*10,[1]Hugst!$R$4:$W$4,0))))</f>
        <v>7141.6358429082302</v>
      </c>
      <c r="O211" s="168">
        <f ca="1">IF($C211-O$1&lt;År1,0,N210*(1-VLOOKUP($A211,[1]Hugst!$R$5:$W$9,MATCH(ROUNDUP((O$1)/10,0)*10,[1]Hugst!$R$4:$W$4,0))))</f>
        <v>7096.8205893586637</v>
      </c>
      <c r="P211" s="168">
        <f ca="1">IF($C211-P$1&lt;År1,0,O210*(1-VLOOKUP($A211,[1]Hugst!$R$5:$W$9,MATCH(ROUNDUP((P$1)/10,0)*10,[1]Hugst!$R$4:$W$4,0))))</f>
        <v>7012.5003223142076</v>
      </c>
      <c r="Q211" s="168">
        <f ca="1">IF($C211-Q$1&lt;År1,0,P210*(1-VLOOKUP($A211,[1]Hugst!$R$5:$W$9,MATCH(ROUNDUP((Q$1)/10,0)*10,[1]Hugst!$R$4:$W$4,0))))</f>
        <v>6888.5965343694616</v>
      </c>
      <c r="R211" s="168">
        <f ca="1">IF($C211-R$1&lt;År1,0,Q210*(1-VLOOKUP($A211,[1]Hugst!$R$5:$W$9,MATCH(ROUNDUP((R$1)/10,0)*10,[1]Hugst!$R$4:$W$4,0))))</f>
        <v>6698.8756863251656</v>
      </c>
      <c r="S211" s="168">
        <f ca="1">IF($C211-S$1&lt;År1,0,R210*(1-VLOOKUP($A211,[1]Hugst!$R$5:$W$9,MATCH(ROUNDUP((S$1)/10,0)*10,[1]Hugst!$R$4:$W$4,0))))</f>
        <v>8582.6253670539318</v>
      </c>
      <c r="T211" s="168">
        <f ca="1">IF($C211-T$1&lt;År1,0,S210*(1-VLOOKUP($A211,[1]Hugst!$R$5:$W$9,MATCH(ROUNDUP((T$1)/10,0)*10,[1]Hugst!$R$4:$W$4,0))))</f>
        <v>8556.4379163923986</v>
      </c>
      <c r="U211" s="168">
        <f ca="1">IF($C211-U$1&lt;År1,0,T210*(1-VLOOKUP($A211,[1]Hugst!$R$5:$W$9,MATCH(ROUNDUP((U$1)/10,0)*10,[1]Hugst!$R$4:$W$4,0))))</f>
        <v>8545.8946235074764</v>
      </c>
      <c r="V211" s="168">
        <f ca="1">IF($C211-V$1&lt;År1,0,U210*(1-VLOOKUP($A211,[1]Hugst!$R$5:$W$9,MATCH(ROUNDUP((V$1)/10,0)*10,[1]Hugst!$R$4:$W$4,0))))</f>
        <v>8533.297184327741</v>
      </c>
      <c r="W211" s="168">
        <f ca="1">IF($C211-W$1&lt;År1,0,V210*(1-VLOOKUP($A211,[1]Hugst!$R$5:$W$9,MATCH(ROUNDUP((W$1)/10,0)*10,[1]Hugst!$R$4:$W$4,0))))</f>
        <v>8516.5529579099239</v>
      </c>
      <c r="X211" s="168">
        <f ca="1">IF($C211-X$1&lt;År1,0,W210*(1-VLOOKUP($A211,[1]Hugst!$R$5:$W$9,MATCH(ROUNDUP((X$1)/10,0)*10,[1]Hugst!$R$4:$W$4,0))))</f>
        <v>8491.4858721750606</v>
      </c>
      <c r="Y211" s="168">
        <f ca="1">IF($C211-Y$1&lt;År1,0,X210*(1-VLOOKUP($A211,[1]Hugst!$R$5:$W$9,MATCH(ROUNDUP((Y$1)/10,0)*10,[1]Hugst!$R$4:$W$4,0))))</f>
        <v>8449.7621392637247</v>
      </c>
      <c r="Z211" s="168">
        <f ca="1">IF($C211-Z$1&lt;År1,0,Y210*(1-VLOOKUP($A211,[1]Hugst!$R$5:$W$9,MATCH(ROUNDUP((Z$1)/10,0)*10,[1]Hugst!$R$4:$W$4,0))))</f>
        <v>8382.9392561156365</v>
      </c>
      <c r="AA211" s="168">
        <f ca="1">IF($C211-AA$1&lt;År1,0,Z210*(1-VLOOKUP($A211,[1]Hugst!$R$5:$W$9,MATCH(ROUNDUP((AA$1)/10,0)*10,[1]Hugst!$R$4:$W$4,0))))</f>
        <v>8249.3710524511371</v>
      </c>
      <c r="AB211" s="168">
        <f ca="1">IF($C211-AB$1&lt;År1,0,AA210*(1-VLOOKUP($A211,[1]Hugst!$R$5:$W$9,MATCH(ROUNDUP((AB$1)/10,0)*10,[1]Hugst!$R$4:$W$4,0))))</f>
        <v>7982.4354145751095</v>
      </c>
      <c r="AC211" s="168">
        <f ca="1">IF($C211-AC$1&lt;År1,0,AB210*(1-VLOOKUP($A211,[1]Hugst!$R$5:$W$9,MATCH(ROUNDUP((AC$1)/10,0)*10,[1]Hugst!$R$4:$W$4,0))))</f>
        <v>7449.0505055296007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1941.0965513066913</v>
      </c>
      <c r="E212" s="168">
        <f t="shared" ca="1" si="4"/>
        <v>222.65257934713736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7218.907366642341</v>
      </c>
      <c r="G212" s="168">
        <f ca="1">IF($C212-G$1&lt;År1,0,F211*(1-VLOOKUP($A212,[1]Hugst!$R$5:$W$9,MATCH(ROUNDUP((G$1)/10,0)*10,[1]Hugst!$R$4:$W$4,0))))</f>
        <v>7221.4001562221783</v>
      </c>
      <c r="H212" s="168">
        <f ca="1">IF($C212-H$1&lt;År1,0,G211*(1-VLOOKUP($A212,[1]Hugst!$R$5:$W$9,MATCH(ROUNDUP((H$1)/10,0)*10,[1]Hugst!$R$4:$W$4,0))))</f>
        <v>7223.7897318319156</v>
      </c>
      <c r="I212" s="168">
        <f ca="1">IF($C212-I$1&lt;År1,0,H211*(1-VLOOKUP($A212,[1]Hugst!$R$5:$W$9,MATCH(ROUNDUP((I$1)/10,0)*10,[1]Hugst!$R$4:$W$4,0))))</f>
        <v>7225.9368634217244</v>
      </c>
      <c r="J212" s="168">
        <f ca="1">IF($C212-J$1&lt;År1,0,I211*(1-VLOOKUP($A212,[1]Hugst!$R$5:$W$9,MATCH(ROUNDUP((J$1)/10,0)*10,[1]Hugst!$R$4:$W$4,0))))</f>
        <v>7227.5871458140282</v>
      </c>
      <c r="K212" s="168">
        <f ca="1">IF($C212-K$1&lt;År1,0,J211*(1-VLOOKUP($A212,[1]Hugst!$R$5:$W$9,MATCH(ROUNDUP((K$1)/10,0)*10,[1]Hugst!$R$4:$W$4,0))))</f>
        <v>7223.4275348102874</v>
      </c>
      <c r="L212" s="168">
        <f ca="1">IF($C212-L$1&lt;År1,0,K211*(1-VLOOKUP($A212,[1]Hugst!$R$5:$W$9,MATCH(ROUNDUP((L$1)/10,0)*10,[1]Hugst!$R$4:$W$4,0))))</f>
        <v>7210.1133412207737</v>
      </c>
      <c r="M212" s="168">
        <f ca="1">IF($C212-M$1&lt;År1,0,L211*(1-VLOOKUP($A212,[1]Hugst!$R$5:$W$9,MATCH(ROUNDUP((M$1)/10,0)*10,[1]Hugst!$R$4:$W$4,0))))</f>
        <v>7193.6615779069434</v>
      </c>
      <c r="N212" s="168">
        <f ca="1">IF($C212-N$1&lt;År1,0,M211*(1-VLOOKUP($A212,[1]Hugst!$R$5:$W$9,MATCH(ROUNDUP((N$1)/10,0)*10,[1]Hugst!$R$4:$W$4,0))))</f>
        <v>7171.9912996303447</v>
      </c>
      <c r="O212" s="168">
        <f ca="1">IF($C212-O$1&lt;År1,0,N211*(1-VLOOKUP($A212,[1]Hugst!$R$5:$W$9,MATCH(ROUNDUP((O$1)/10,0)*10,[1]Hugst!$R$4:$W$4,0))))</f>
        <v>7141.6358429082302</v>
      </c>
      <c r="P212" s="168">
        <f ca="1">IF($C212-P$1&lt;År1,0,O211*(1-VLOOKUP($A212,[1]Hugst!$R$5:$W$9,MATCH(ROUNDUP((P$1)/10,0)*10,[1]Hugst!$R$4:$W$4,0))))</f>
        <v>7081.2422026990962</v>
      </c>
      <c r="Q212" s="168">
        <f ca="1">IF($C212-Q$1&lt;År1,0,P211*(1-VLOOKUP($A212,[1]Hugst!$R$5:$W$9,MATCH(ROUNDUP((Q$1)/10,0)*10,[1]Hugst!$R$4:$W$4,0))))</f>
        <v>6997.1070289237614</v>
      </c>
      <c r="R212" s="168">
        <f ca="1">IF($C212-R$1&lt;År1,0,Q211*(1-VLOOKUP($A212,[1]Hugst!$R$5:$W$9,MATCH(ROUNDUP((R$1)/10,0)*10,[1]Hugst!$R$4:$W$4,0))))</f>
        <v>6873.4752249037729</v>
      </c>
      <c r="S212" s="168">
        <f ca="1">IF($C212-S$1&lt;År1,0,R211*(1-VLOOKUP($A212,[1]Hugst!$R$5:$W$9,MATCH(ROUNDUP((S$1)/10,0)*10,[1]Hugst!$R$4:$W$4,0))))</f>
        <v>6684.1708372576222</v>
      </c>
      <c r="T212" s="168">
        <f ca="1">IF($C212-T$1&lt;År1,0,S211*(1-VLOOKUP($A212,[1]Hugst!$R$5:$W$9,MATCH(ROUNDUP((T$1)/10,0)*10,[1]Hugst!$R$4:$W$4,0))))</f>
        <v>8563.7854577116177</v>
      </c>
      <c r="U212" s="168">
        <f ca="1">IF($C212-U$1&lt;År1,0,T211*(1-VLOOKUP($A212,[1]Hugst!$R$5:$W$9,MATCH(ROUNDUP((U$1)/10,0)*10,[1]Hugst!$R$4:$W$4,0))))</f>
        <v>8537.6554916978785</v>
      </c>
      <c r="V212" s="168">
        <f ca="1">IF($C212-V$1&lt;År1,0,U211*(1-VLOOKUP($A212,[1]Hugst!$R$5:$W$9,MATCH(ROUNDUP((V$1)/10,0)*10,[1]Hugst!$R$4:$W$4,0))))</f>
        <v>8527.1353426266069</v>
      </c>
      <c r="W212" s="168">
        <f ca="1">IF($C212-W$1&lt;År1,0,V211*(1-VLOOKUP($A212,[1]Hugst!$R$5:$W$9,MATCH(ROUNDUP((W$1)/10,0)*10,[1]Hugst!$R$4:$W$4,0))))</f>
        <v>8514.565556362144</v>
      </c>
      <c r="X212" s="168">
        <f ca="1">IF($C212-X$1&lt;År1,0,W211*(1-VLOOKUP($A212,[1]Hugst!$R$5:$W$9,MATCH(ROUNDUP((X$1)/10,0)*10,[1]Hugst!$R$4:$W$4,0))))</f>
        <v>8497.8580855632918</v>
      </c>
      <c r="Y212" s="168">
        <f ca="1">IF($C212-Y$1&lt;År1,0,X211*(1-VLOOKUP($A212,[1]Hugst!$R$5:$W$9,MATCH(ROUNDUP((Y$1)/10,0)*10,[1]Hugst!$R$4:$W$4,0))))</f>
        <v>8472.8460251385786</v>
      </c>
      <c r="Z212" s="168">
        <f ca="1">IF($C212-Z$1&lt;År1,0,Y211*(1-VLOOKUP($A212,[1]Hugst!$R$5:$W$9,MATCH(ROUNDUP((Z$1)/10,0)*10,[1]Hugst!$R$4:$W$4,0))))</f>
        <v>8439.4575512890133</v>
      </c>
      <c r="AA212" s="168">
        <f ca="1">IF($C212-AA$1&lt;År1,0,Z211*(1-VLOOKUP($A212,[1]Hugst!$R$5:$W$9,MATCH(ROUNDUP((AA$1)/10,0)*10,[1]Hugst!$R$4:$W$4,0))))</f>
        <v>8372.7161594618374</v>
      </c>
      <c r="AB212" s="168">
        <f ca="1">IF($C212-AB$1&lt;År1,0,AA211*(1-VLOOKUP($A212,[1]Hugst!$R$5:$W$9,MATCH(ROUNDUP((AB$1)/10,0)*10,[1]Hugst!$R$4:$W$4,0))))</f>
        <v>8239.310843850586</v>
      </c>
      <c r="AC212" s="168">
        <f ca="1">IF($C212-AC$1&lt;År1,0,AB211*(1-VLOOKUP($A212,[1]Hugst!$R$5:$W$9,MATCH(ROUNDUP((AC$1)/10,0)*10,[1]Hugst!$R$4:$W$4,0))))</f>
        <v>7972.7007372402613</v>
      </c>
      <c r="AD212" s="168">
        <f ca="1">IF($C212-AD$1&lt;År1,0,AC211*(1-VLOOKUP($A212,[1]Hugst!$R$5:$W$9,MATCH(ROUNDUP((AD$1)/10,0)*10,[1]Hugst!$R$4:$W$4,0))))</f>
        <v>7439.9662975960282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1931.6072767891164</v>
      </c>
      <c r="E213" s="168">
        <f t="shared" ca="1" si="4"/>
        <v>229.62260188010987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7216.3881146577387</v>
      </c>
      <c r="G213" s="168">
        <f ca="1">IF($C213-G$1&lt;År1,0,F212*(1-VLOOKUP($A213,[1]Hugst!$R$5:$W$9,MATCH(ROUNDUP((G$1)/10,0)*10,[1]Hugst!$R$4:$W$4,0))))</f>
        <v>7218.907366642341</v>
      </c>
      <c r="H213" s="168">
        <f ca="1">IF($C213-H$1&lt;År1,0,G212*(1-VLOOKUP($A213,[1]Hugst!$R$5:$W$9,MATCH(ROUNDUP((H$1)/10,0)*10,[1]Hugst!$R$4:$W$4,0))))</f>
        <v>7221.4001562221783</v>
      </c>
      <c r="I213" s="168">
        <f ca="1">IF($C213-I$1&lt;År1,0,H212*(1-VLOOKUP($A213,[1]Hugst!$R$5:$W$9,MATCH(ROUNDUP((I$1)/10,0)*10,[1]Hugst!$R$4:$W$4,0))))</f>
        <v>7223.7897318319156</v>
      </c>
      <c r="J213" s="168">
        <f ca="1">IF($C213-J$1&lt;År1,0,I212*(1-VLOOKUP($A213,[1]Hugst!$R$5:$W$9,MATCH(ROUNDUP((J$1)/10,0)*10,[1]Hugst!$R$4:$W$4,0))))</f>
        <v>7225.9368634217244</v>
      </c>
      <c r="K213" s="168">
        <f ca="1">IF($C213-K$1&lt;År1,0,J212*(1-VLOOKUP($A213,[1]Hugst!$R$5:$W$9,MATCH(ROUNDUP((K$1)/10,0)*10,[1]Hugst!$R$4:$W$4,0))))</f>
        <v>7227.5871458140282</v>
      </c>
      <c r="L213" s="168">
        <f ca="1">IF($C213-L$1&lt;År1,0,K212*(1-VLOOKUP($A213,[1]Hugst!$R$5:$W$9,MATCH(ROUNDUP((L$1)/10,0)*10,[1]Hugst!$R$4:$W$4,0))))</f>
        <v>7223.4275348102874</v>
      </c>
      <c r="M213" s="168">
        <f ca="1">IF($C213-M$1&lt;År1,0,L212*(1-VLOOKUP($A213,[1]Hugst!$R$5:$W$9,MATCH(ROUNDUP((M$1)/10,0)*10,[1]Hugst!$R$4:$W$4,0))))</f>
        <v>7210.1133412207737</v>
      </c>
      <c r="N213" s="168">
        <f ca="1">IF($C213-N$1&lt;År1,0,M212*(1-VLOOKUP($A213,[1]Hugst!$R$5:$W$9,MATCH(ROUNDUP((N$1)/10,0)*10,[1]Hugst!$R$4:$W$4,0))))</f>
        <v>7193.6615779069434</v>
      </c>
      <c r="O213" s="168">
        <f ca="1">IF($C213-O$1&lt;År1,0,N212*(1-VLOOKUP($A213,[1]Hugst!$R$5:$W$9,MATCH(ROUNDUP((O$1)/10,0)*10,[1]Hugst!$R$4:$W$4,0))))</f>
        <v>7171.9912996303447</v>
      </c>
      <c r="P213" s="168">
        <f ca="1">IF($C213-P$1&lt;År1,0,O212*(1-VLOOKUP($A213,[1]Hugst!$R$5:$W$9,MATCH(ROUNDUP((P$1)/10,0)*10,[1]Hugst!$R$4:$W$4,0))))</f>
        <v>7125.9590813018467</v>
      </c>
      <c r="Q213" s="168">
        <f ca="1">IF($C213-Q$1&lt;År1,0,P212*(1-VLOOKUP($A213,[1]Hugst!$R$5:$W$9,MATCH(ROUNDUP((Q$1)/10,0)*10,[1]Hugst!$R$4:$W$4,0))))</f>
        <v>7065.6980124980491</v>
      </c>
      <c r="R213" s="168">
        <f ca="1">IF($C213-R$1&lt;År1,0,Q212*(1-VLOOKUP($A213,[1]Hugst!$R$5:$W$9,MATCH(ROUNDUP((R$1)/10,0)*10,[1]Hugst!$R$4:$W$4,0))))</f>
        <v>6981.7475256895386</v>
      </c>
      <c r="S213" s="168">
        <f ca="1">IF($C213-S$1&lt;År1,0,R212*(1-VLOOKUP($A213,[1]Hugst!$R$5:$W$9,MATCH(ROUNDUP((S$1)/10,0)*10,[1]Hugst!$R$4:$W$4,0))))</f>
        <v>6858.3871085564233</v>
      </c>
      <c r="T213" s="168">
        <f ca="1">IF($C213-T$1&lt;År1,0,S212*(1-VLOOKUP($A213,[1]Hugst!$R$5:$W$9,MATCH(ROUNDUP((T$1)/10,0)*10,[1]Hugst!$R$4:$W$4,0))))</f>
        <v>6669.4982671270564</v>
      </c>
      <c r="U213" s="168">
        <f ca="1">IF($C213-U$1&lt;År1,0,T212*(1-VLOOKUP($A213,[1]Hugst!$R$5:$W$9,MATCH(ROUNDUP((U$1)/10,0)*10,[1]Hugst!$R$4:$W$4,0))))</f>
        <v>8544.9869042678602</v>
      </c>
      <c r="V213" s="168">
        <f ca="1">IF($C213-V$1&lt;År1,0,U212*(1-VLOOKUP($A213,[1]Hugst!$R$5:$W$9,MATCH(ROUNDUP((V$1)/10,0)*10,[1]Hugst!$R$4:$W$4,0))))</f>
        <v>8518.9142967161024</v>
      </c>
      <c r="W213" s="168">
        <f ca="1">IF($C213-W$1&lt;År1,0,V212*(1-VLOOKUP($A213,[1]Hugst!$R$5:$W$9,MATCH(ROUNDUP((W$1)/10,0)*10,[1]Hugst!$R$4:$W$4,0))))</f>
        <v>8508.4172406549878</v>
      </c>
      <c r="X213" s="168">
        <f ca="1">IF($C213-X$1&lt;År1,0,W212*(1-VLOOKUP($A213,[1]Hugst!$R$5:$W$9,MATCH(ROUNDUP((X$1)/10,0)*10,[1]Hugst!$R$4:$W$4,0))))</f>
        <v>8495.8750466042766</v>
      </c>
      <c r="Y213" s="168">
        <f ca="1">IF($C213-Y$1&lt;År1,0,X212*(1-VLOOKUP($A213,[1]Hugst!$R$5:$W$9,MATCH(ROUNDUP((Y$1)/10,0)*10,[1]Hugst!$R$4:$W$4,0))))</f>
        <v>8479.2042507413244</v>
      </c>
      <c r="Z213" s="168">
        <f ca="1">IF($C213-Z$1&lt;År1,0,Y212*(1-VLOOKUP($A213,[1]Hugst!$R$5:$W$9,MATCH(ROUNDUP((Z$1)/10,0)*10,[1]Hugst!$R$4:$W$4,0))))</f>
        <v>8462.5132860835311</v>
      </c>
      <c r="AA213" s="168">
        <f ca="1">IF($C213-AA$1&lt;År1,0,Z212*(1-VLOOKUP($A213,[1]Hugst!$R$5:$W$9,MATCH(ROUNDUP((AA$1)/10,0)*10,[1]Hugst!$R$4:$W$4,0))))</f>
        <v>8429.1655298850019</v>
      </c>
      <c r="AB213" s="168">
        <f ca="1">IF($C213-AB$1&lt;År1,0,AA212*(1-VLOOKUP($A213,[1]Hugst!$R$5:$W$9,MATCH(ROUNDUP((AB$1)/10,0)*10,[1]Hugst!$R$4:$W$4,0))))</f>
        <v>8362.5055299990781</v>
      </c>
      <c r="AC213" s="168">
        <f ca="1">IF($C213-AC$1&lt;År1,0,AB212*(1-VLOOKUP($A213,[1]Hugst!$R$5:$W$9,MATCH(ROUNDUP((AC$1)/10,0)*10,[1]Hugst!$R$4:$W$4,0))))</f>
        <v>8229.2629037971092</v>
      </c>
      <c r="AD213" s="168">
        <f ca="1">IF($C213-AD$1&lt;År1,0,AC212*(1-VLOOKUP($A213,[1]Hugst!$R$5:$W$9,MATCH(ROUNDUP((AD$1)/10,0)*10,[1]Hugst!$R$4:$W$4,0))))</f>
        <v>7962.9779314631387</v>
      </c>
      <c r="AE213" s="168">
        <f ca="1">IF($C213-AE$1&lt;År1,0,AD212*(1-VLOOKUP($A213,[1]Hugst!$R$5:$W$9,MATCH(ROUNDUP((AE$1)/10,0)*10,[1]Hugst!$R$4:$W$4,0))))</f>
        <v>7430.8931679648131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1922.0789653485699</v>
      </c>
      <c r="E214" s="168">
        <f t="shared" ca="1" si="4"/>
        <v>236.64777708472684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7213.8849784218091</v>
      </c>
      <c r="G214" s="168">
        <f ca="1">IF($C214-G$1&lt;År1,0,F213*(1-VLOOKUP($A214,[1]Hugst!$R$5:$W$9,MATCH(ROUNDUP((G$1)/10,0)*10,[1]Hugst!$R$4:$W$4,0))))</f>
        <v>7216.3881146577387</v>
      </c>
      <c r="H214" s="168">
        <f ca="1">IF($C214-H$1&lt;År1,0,G213*(1-VLOOKUP($A214,[1]Hugst!$R$5:$W$9,MATCH(ROUNDUP((H$1)/10,0)*10,[1]Hugst!$R$4:$W$4,0))))</f>
        <v>7218.907366642341</v>
      </c>
      <c r="I214" s="168">
        <f ca="1">IF($C214-I$1&lt;År1,0,H213*(1-VLOOKUP($A214,[1]Hugst!$R$5:$W$9,MATCH(ROUNDUP((I$1)/10,0)*10,[1]Hugst!$R$4:$W$4,0))))</f>
        <v>7221.4001562221783</v>
      </c>
      <c r="J214" s="168">
        <f ca="1">IF($C214-J$1&lt;År1,0,I213*(1-VLOOKUP($A214,[1]Hugst!$R$5:$W$9,MATCH(ROUNDUP((J$1)/10,0)*10,[1]Hugst!$R$4:$W$4,0))))</f>
        <v>7223.7897318319156</v>
      </c>
      <c r="K214" s="168">
        <f ca="1">IF($C214-K$1&lt;År1,0,J213*(1-VLOOKUP($A214,[1]Hugst!$R$5:$W$9,MATCH(ROUNDUP((K$1)/10,0)*10,[1]Hugst!$R$4:$W$4,0))))</f>
        <v>7225.9368634217244</v>
      </c>
      <c r="L214" s="168">
        <f ca="1">IF($C214-L$1&lt;År1,0,K213*(1-VLOOKUP($A214,[1]Hugst!$R$5:$W$9,MATCH(ROUNDUP((L$1)/10,0)*10,[1]Hugst!$R$4:$W$4,0))))</f>
        <v>7227.5871458140282</v>
      </c>
      <c r="M214" s="168">
        <f ca="1">IF($C214-M$1&lt;År1,0,L213*(1-VLOOKUP($A214,[1]Hugst!$R$5:$W$9,MATCH(ROUNDUP((M$1)/10,0)*10,[1]Hugst!$R$4:$W$4,0))))</f>
        <v>7223.4275348102874</v>
      </c>
      <c r="N214" s="168">
        <f ca="1">IF($C214-N$1&lt;År1,0,M213*(1-VLOOKUP($A214,[1]Hugst!$R$5:$W$9,MATCH(ROUNDUP((N$1)/10,0)*10,[1]Hugst!$R$4:$W$4,0))))</f>
        <v>7210.1133412207737</v>
      </c>
      <c r="O214" s="168">
        <f ca="1">IF($C214-O$1&lt;År1,0,N213*(1-VLOOKUP($A214,[1]Hugst!$R$5:$W$9,MATCH(ROUNDUP((O$1)/10,0)*10,[1]Hugst!$R$4:$W$4,0))))</f>
        <v>7193.6615779069434</v>
      </c>
      <c r="P214" s="168">
        <f ca="1">IF($C214-P$1&lt;År1,0,O213*(1-VLOOKUP($A214,[1]Hugst!$R$5:$W$9,MATCH(ROUNDUP((P$1)/10,0)*10,[1]Hugst!$R$4:$W$4,0))))</f>
        <v>7156.2479040945709</v>
      </c>
      <c r="Q214" s="168">
        <f ca="1">IF($C214-Q$1&lt;År1,0,P213*(1-VLOOKUP($A214,[1]Hugst!$R$5:$W$9,MATCH(ROUNDUP((Q$1)/10,0)*10,[1]Hugst!$R$4:$W$4,0))))</f>
        <v>7110.3167320989887</v>
      </c>
      <c r="R214" s="168">
        <f ca="1">IF($C214-R$1&lt;År1,0,Q213*(1-VLOOKUP($A214,[1]Hugst!$R$5:$W$9,MATCH(ROUNDUP((R$1)/10,0)*10,[1]Hugst!$R$4:$W$4,0))))</f>
        <v>7050.1879436901263</v>
      </c>
      <c r="S214" s="168">
        <f ca="1">IF($C214-S$1&lt;År1,0,R213*(1-VLOOKUP($A214,[1]Hugst!$R$5:$W$9,MATCH(ROUNDUP((S$1)/10,0)*10,[1]Hugst!$R$4:$W$4,0))))</f>
        <v>6966.4217384380254</v>
      </c>
      <c r="T214" s="168">
        <f ca="1">IF($C214-T$1&lt;År1,0,S213*(1-VLOOKUP($A214,[1]Hugst!$R$5:$W$9,MATCH(ROUNDUP((T$1)/10,0)*10,[1]Hugst!$R$4:$W$4,0))))</f>
        <v>6843.3321124644699</v>
      </c>
      <c r="U214" s="168">
        <f ca="1">IF($C214-U$1&lt;År1,0,T213*(1-VLOOKUP($A214,[1]Hugst!$R$5:$W$9,MATCH(ROUNDUP((U$1)/10,0)*10,[1]Hugst!$R$4:$W$4,0))))</f>
        <v>6654.8579050772651</v>
      </c>
      <c r="V214" s="168">
        <f ca="1">IF($C214-V$1&lt;År1,0,U213*(1-VLOOKUP($A214,[1]Hugst!$R$5:$W$9,MATCH(ROUNDUP((V$1)/10,0)*10,[1]Hugst!$R$4:$W$4,0))))</f>
        <v>8526.2296159414182</v>
      </c>
      <c r="W214" s="168">
        <f ca="1">IF($C214-W$1&lt;År1,0,V213*(1-VLOOKUP($A214,[1]Hugst!$R$5:$W$9,MATCH(ROUNDUP((W$1)/10,0)*10,[1]Hugst!$R$4:$W$4,0))))</f>
        <v>8500.2142409428234</v>
      </c>
      <c r="X214" s="168">
        <f ca="1">IF($C214-X$1&lt;År1,0,W213*(1-VLOOKUP($A214,[1]Hugst!$R$5:$W$9,MATCH(ROUNDUP((X$1)/10,0)*10,[1]Hugst!$R$4:$W$4,0))))</f>
        <v>8489.7402271998908</v>
      </c>
      <c r="Y214" s="168">
        <f ca="1">IF($C214-Y$1&lt;År1,0,X213*(1-VLOOKUP($A214,[1]Hugst!$R$5:$W$9,MATCH(ROUNDUP((Y$1)/10,0)*10,[1]Hugst!$R$4:$W$4,0))))</f>
        <v>8477.2255647946567</v>
      </c>
      <c r="Z214" s="168">
        <f ca="1">IF($C214-Z$1&lt;År1,0,Y213*(1-VLOOKUP($A214,[1]Hugst!$R$5:$W$9,MATCH(ROUNDUP((Z$1)/10,0)*10,[1]Hugst!$R$4:$W$4,0))))</f>
        <v>8468.8637577526151</v>
      </c>
      <c r="AA214" s="168">
        <f ca="1">IF($C214-AA$1&lt;År1,0,Z213*(1-VLOOKUP($A214,[1]Hugst!$R$5:$W$9,MATCH(ROUNDUP((AA$1)/10,0)*10,[1]Hugst!$R$4:$W$4,0))))</f>
        <v>8452.1931479297709</v>
      </c>
      <c r="AB214" s="168">
        <f ca="1">IF($C214-AB$1&lt;År1,0,AA213*(1-VLOOKUP($A214,[1]Hugst!$R$5:$W$9,MATCH(ROUNDUP((AB$1)/10,0)*10,[1]Hugst!$R$4:$W$4,0))))</f>
        <v>8418.8860597266048</v>
      </c>
      <c r="AC214" s="168">
        <f ca="1">IF($C214-AC$1&lt;År1,0,AB213*(1-VLOOKUP($A214,[1]Hugst!$R$5:$W$9,MATCH(ROUNDUP((AC$1)/10,0)*10,[1]Hugst!$R$4:$W$4,0))))</f>
        <v>8352.3073525234704</v>
      </c>
      <c r="AD214" s="168">
        <f ca="1">IF($C214-AD$1&lt;År1,0,AC213*(1-VLOOKUP($A214,[1]Hugst!$R$5:$W$9,MATCH(ROUNDUP((AD$1)/10,0)*10,[1]Hugst!$R$4:$W$4,0))))</f>
        <v>8219.2272173290639</v>
      </c>
      <c r="AE214" s="168">
        <f ca="1">IF($C214-AE$1&lt;År1,0,AD213*(1-VLOOKUP($A214,[1]Hugst!$R$5:$W$9,MATCH(ROUNDUP((AE$1)/10,0)*10,[1]Hugst!$R$4:$W$4,0))))</f>
        <v>7953.2669827662321</v>
      </c>
      <c r="AF214" s="168">
        <f ca="1">IF($C214-AF$1&lt;År1,0,AE213*(1-VLOOKUP($A214,[1]Hugst!$R$5:$W$9,MATCH(ROUNDUP((AF$1)/10,0)*10,[1]Hugst!$R$4:$W$4,0))))</f>
        <v>7421.8311031258318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1912.5464054878278</v>
      </c>
      <c r="E215" s="168">
        <f t="shared" ca="1" si="4"/>
        <v>243.71704778305138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7211.4216892593913</v>
      </c>
      <c r="G215" s="168">
        <f ca="1">IF($C215-G$1&lt;År1,0,F214*(1-VLOOKUP($A215,[1]Hugst!$R$5:$W$9,MATCH(ROUNDUP((G$1)/10,0)*10,[1]Hugst!$R$4:$W$4,0))))</f>
        <v>7213.8849784218091</v>
      </c>
      <c r="H215" s="168">
        <f ca="1">IF($C215-H$1&lt;År1,0,G214*(1-VLOOKUP($A215,[1]Hugst!$R$5:$W$9,MATCH(ROUNDUP((H$1)/10,0)*10,[1]Hugst!$R$4:$W$4,0))))</f>
        <v>7216.3881146577387</v>
      </c>
      <c r="I215" s="168">
        <f ca="1">IF($C215-I$1&lt;År1,0,H214*(1-VLOOKUP($A215,[1]Hugst!$R$5:$W$9,MATCH(ROUNDUP((I$1)/10,0)*10,[1]Hugst!$R$4:$W$4,0))))</f>
        <v>7218.907366642341</v>
      </c>
      <c r="J215" s="168">
        <f ca="1">IF($C215-J$1&lt;År1,0,I214*(1-VLOOKUP($A215,[1]Hugst!$R$5:$W$9,MATCH(ROUNDUP((J$1)/10,0)*10,[1]Hugst!$R$4:$W$4,0))))</f>
        <v>7221.4001562221783</v>
      </c>
      <c r="K215" s="168">
        <f ca="1">IF($C215-K$1&lt;År1,0,J214*(1-VLOOKUP($A215,[1]Hugst!$R$5:$W$9,MATCH(ROUNDUP((K$1)/10,0)*10,[1]Hugst!$R$4:$W$4,0))))</f>
        <v>7223.7897318319156</v>
      </c>
      <c r="L215" s="168">
        <f ca="1">IF($C215-L$1&lt;År1,0,K214*(1-VLOOKUP($A215,[1]Hugst!$R$5:$W$9,MATCH(ROUNDUP((L$1)/10,0)*10,[1]Hugst!$R$4:$W$4,0))))</f>
        <v>7225.9368634217244</v>
      </c>
      <c r="M215" s="168">
        <f ca="1">IF($C215-M$1&lt;År1,0,L214*(1-VLOOKUP($A215,[1]Hugst!$R$5:$W$9,MATCH(ROUNDUP((M$1)/10,0)*10,[1]Hugst!$R$4:$W$4,0))))</f>
        <v>7227.5871458140282</v>
      </c>
      <c r="N215" s="168">
        <f ca="1">IF($C215-N$1&lt;År1,0,M214*(1-VLOOKUP($A215,[1]Hugst!$R$5:$W$9,MATCH(ROUNDUP((N$1)/10,0)*10,[1]Hugst!$R$4:$W$4,0))))</f>
        <v>7223.4275348102874</v>
      </c>
      <c r="O215" s="168">
        <f ca="1">IF($C215-O$1&lt;År1,0,N214*(1-VLOOKUP($A215,[1]Hugst!$R$5:$W$9,MATCH(ROUNDUP((O$1)/10,0)*10,[1]Hugst!$R$4:$W$4,0))))</f>
        <v>7210.1133412207737</v>
      </c>
      <c r="P215" s="168">
        <f ca="1">IF($C215-P$1&lt;År1,0,O214*(1-VLOOKUP($A215,[1]Hugst!$R$5:$W$9,MATCH(ROUNDUP((P$1)/10,0)*10,[1]Hugst!$R$4:$W$4,0))))</f>
        <v>7177.8706134676358</v>
      </c>
      <c r="Q215" s="168">
        <f ca="1">IF($C215-Q$1&lt;År1,0,P214*(1-VLOOKUP($A215,[1]Hugst!$R$5:$W$9,MATCH(ROUNDUP((Q$1)/10,0)*10,[1]Hugst!$R$4:$W$4,0))))</f>
        <v>7140.5390672319245</v>
      </c>
      <c r="R215" s="168">
        <f ca="1">IF($C215-R$1&lt;År1,0,Q214*(1-VLOOKUP($A215,[1]Hugst!$R$5:$W$9,MATCH(ROUNDUP((R$1)/10,0)*10,[1]Hugst!$R$4:$W$4,0))))</f>
        <v>7094.708719760235</v>
      </c>
      <c r="S215" s="168">
        <f ca="1">IF($C215-S$1&lt;År1,0,R214*(1-VLOOKUP($A215,[1]Hugst!$R$5:$W$9,MATCH(ROUNDUP((S$1)/10,0)*10,[1]Hugst!$R$4:$W$4,0))))</f>
        <v>7034.7119213747092</v>
      </c>
      <c r="T215" s="168">
        <f ca="1">IF($C215-T$1&lt;År1,0,S214*(1-VLOOKUP($A215,[1]Hugst!$R$5:$W$9,MATCH(ROUNDUP((T$1)/10,0)*10,[1]Hugst!$R$4:$W$4,0))))</f>
        <v>6951.1295931585273</v>
      </c>
      <c r="U215" s="168">
        <f ca="1">IF($C215-U$1&lt;År1,0,T214*(1-VLOOKUP($A215,[1]Hugst!$R$5:$W$9,MATCH(ROUNDUP((U$1)/10,0)*10,[1]Hugst!$R$4:$W$4,0))))</f>
        <v>6828.3101639249135</v>
      </c>
      <c r="V215" s="168">
        <f ca="1">IF($C215-V$1&lt;År1,0,U214*(1-VLOOKUP($A215,[1]Hugst!$R$5:$W$9,MATCH(ROUNDUP((V$1)/10,0)*10,[1]Hugst!$R$4:$W$4,0))))</f>
        <v>6640.2496804075836</v>
      </c>
      <c r="W215" s="168">
        <f ca="1">IF($C215-W$1&lt;År1,0,V214*(1-VLOOKUP($A215,[1]Hugst!$R$5:$W$9,MATCH(ROUNDUP((W$1)/10,0)*10,[1]Hugst!$R$4:$W$4,0))))</f>
        <v>8507.5135021503265</v>
      </c>
      <c r="X215" s="168">
        <f ca="1">IF($C215-X$1&lt;År1,0,W214*(1-VLOOKUP($A215,[1]Hugst!$R$5:$W$9,MATCH(ROUNDUP((X$1)/10,0)*10,[1]Hugst!$R$4:$W$4,0))))</f>
        <v>8481.5552340724607</v>
      </c>
      <c r="Y215" s="168">
        <f ca="1">IF($C215-Y$1&lt;År1,0,X214*(1-VLOOKUP($A215,[1]Hugst!$R$5:$W$9,MATCH(ROUNDUP((Y$1)/10,0)*10,[1]Hugst!$R$4:$W$4,0))))</f>
        <v>8471.1042120670136</v>
      </c>
      <c r="Z215" s="168">
        <f ca="1">IF($C215-Z$1&lt;År1,0,Y214*(1-VLOOKUP($A215,[1]Hugst!$R$5:$W$9,MATCH(ROUNDUP((Z$1)/10,0)*10,[1]Hugst!$R$4:$W$4,0))))</f>
        <v>8466.8874848375908</v>
      </c>
      <c r="AA215" s="168">
        <f ca="1">IF($C215-AA$1&lt;År1,0,Z214*(1-VLOOKUP($A215,[1]Hugst!$R$5:$W$9,MATCH(ROUNDUP((AA$1)/10,0)*10,[1]Hugst!$R$4:$W$4,0))))</f>
        <v>8458.5358751212098</v>
      </c>
      <c r="AB215" s="168">
        <f ca="1">IF($C215-AB$1&lt;År1,0,AA214*(1-VLOOKUP($A215,[1]Hugst!$R$5:$W$9,MATCH(ROUNDUP((AB$1)/10,0)*10,[1]Hugst!$R$4:$W$4,0))))</f>
        <v>8441.8855953103448</v>
      </c>
      <c r="AC215" s="168">
        <f ca="1">IF($C215-AC$1&lt;År1,0,AB214*(1-VLOOKUP($A215,[1]Hugst!$R$5:$W$9,MATCH(ROUNDUP((AC$1)/10,0)*10,[1]Hugst!$R$4:$W$4,0))))</f>
        <v>8408.6191255074264</v>
      </c>
      <c r="AD215" s="168">
        <f ca="1">IF($C215-AD$1&lt;År1,0,AC214*(1-VLOOKUP($A215,[1]Hugst!$R$5:$W$9,MATCH(ROUNDUP((AD$1)/10,0)*10,[1]Hugst!$R$4:$W$4,0))))</f>
        <v>8342.1216118496613</v>
      </c>
      <c r="AE215" s="168">
        <f ca="1">IF($C215-AE$1&lt;År1,0,AD214*(1-VLOOKUP($A215,[1]Hugst!$R$5:$W$9,MATCH(ROUNDUP((AE$1)/10,0)*10,[1]Hugst!$R$4:$W$4,0))))</f>
        <v>8209.2037695030522</v>
      </c>
      <c r="AF215" s="168">
        <f ca="1">IF($C215-AF$1&lt;År1,0,AE214*(1-VLOOKUP($A215,[1]Hugst!$R$5:$W$9,MATCH(ROUNDUP((AF$1)/10,0)*10,[1]Hugst!$R$4:$W$4,0))))</f>
        <v>7943.5678766896881</v>
      </c>
      <c r="AG215" s="168">
        <f ca="1">IF($C215-AG$1&lt;År1,0,AF214*(1-VLOOKUP($A215,[1]Hugst!$R$5:$W$9,MATCH(ROUNDUP((AG$1)/10,0)*10,[1]Hugst!$R$4:$W$4,0))))</f>
        <v>7412.7800895854343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1903.0303744400037</v>
      </c>
      <c r="E216" s="168">
        <f t="shared" ca="1" si="4"/>
        <v>250.82288895931561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7209.0114993878315</v>
      </c>
      <c r="G216" s="168">
        <f ca="1">IF($C216-G$1&lt;År1,0,F215*(1-VLOOKUP($A216,[1]Hugst!$R$5:$W$9,MATCH(ROUNDUP((G$1)/10,0)*10,[1]Hugst!$R$4:$W$4,0))))</f>
        <v>7211.4216892593913</v>
      </c>
      <c r="H216" s="168">
        <f ca="1">IF($C216-H$1&lt;År1,0,G215*(1-VLOOKUP($A216,[1]Hugst!$R$5:$W$9,MATCH(ROUNDUP((H$1)/10,0)*10,[1]Hugst!$R$4:$W$4,0))))</f>
        <v>7213.8849784218091</v>
      </c>
      <c r="I216" s="168">
        <f ca="1">IF($C216-I$1&lt;År1,0,H215*(1-VLOOKUP($A216,[1]Hugst!$R$5:$W$9,MATCH(ROUNDUP((I$1)/10,0)*10,[1]Hugst!$R$4:$W$4,0))))</f>
        <v>7216.3881146577387</v>
      </c>
      <c r="J216" s="168">
        <f ca="1">IF($C216-J$1&lt;År1,0,I215*(1-VLOOKUP($A216,[1]Hugst!$R$5:$W$9,MATCH(ROUNDUP((J$1)/10,0)*10,[1]Hugst!$R$4:$W$4,0))))</f>
        <v>7218.907366642341</v>
      </c>
      <c r="K216" s="168">
        <f ca="1">IF($C216-K$1&lt;År1,0,J215*(1-VLOOKUP($A216,[1]Hugst!$R$5:$W$9,MATCH(ROUNDUP((K$1)/10,0)*10,[1]Hugst!$R$4:$W$4,0))))</f>
        <v>7221.4001562221783</v>
      </c>
      <c r="L216" s="168">
        <f ca="1">IF($C216-L$1&lt;År1,0,K215*(1-VLOOKUP($A216,[1]Hugst!$R$5:$W$9,MATCH(ROUNDUP((L$1)/10,0)*10,[1]Hugst!$R$4:$W$4,0))))</f>
        <v>7223.7897318319156</v>
      </c>
      <c r="M216" s="168">
        <f ca="1">IF($C216-M$1&lt;År1,0,L215*(1-VLOOKUP($A216,[1]Hugst!$R$5:$W$9,MATCH(ROUNDUP((M$1)/10,0)*10,[1]Hugst!$R$4:$W$4,0))))</f>
        <v>7225.9368634217244</v>
      </c>
      <c r="N216" s="168">
        <f ca="1">IF($C216-N$1&lt;År1,0,M215*(1-VLOOKUP($A216,[1]Hugst!$R$5:$W$9,MATCH(ROUNDUP((N$1)/10,0)*10,[1]Hugst!$R$4:$W$4,0))))</f>
        <v>7227.5871458140282</v>
      </c>
      <c r="O216" s="168">
        <f ca="1">IF($C216-O$1&lt;År1,0,N215*(1-VLOOKUP($A216,[1]Hugst!$R$5:$W$9,MATCH(ROUNDUP((O$1)/10,0)*10,[1]Hugst!$R$4:$W$4,0))))</f>
        <v>7223.4275348102874</v>
      </c>
      <c r="P216" s="168">
        <f ca="1">IF($C216-P$1&lt;År1,0,O215*(1-VLOOKUP($A216,[1]Hugst!$R$5:$W$9,MATCH(ROUNDUP((P$1)/10,0)*10,[1]Hugst!$R$4:$W$4,0))))</f>
        <v>7194.2862631546795</v>
      </c>
      <c r="Q216" s="168">
        <f ca="1">IF($C216-Q$1&lt;År1,0,P215*(1-VLOOKUP($A216,[1]Hugst!$R$5:$W$9,MATCH(ROUNDUP((Q$1)/10,0)*10,[1]Hugst!$R$4:$W$4,0))))</f>
        <v>7162.1143121209998</v>
      </c>
      <c r="R216" s="168">
        <f ca="1">IF($C216-R$1&lt;År1,0,Q215*(1-VLOOKUP($A216,[1]Hugst!$R$5:$W$9,MATCH(ROUNDUP((R$1)/10,0)*10,[1]Hugst!$R$4:$W$4,0))))</f>
        <v>7124.8647131819034</v>
      </c>
      <c r="S216" s="168">
        <f ca="1">IF($C216-S$1&lt;År1,0,R215*(1-VLOOKUP($A216,[1]Hugst!$R$5:$W$9,MATCH(ROUNDUP((S$1)/10,0)*10,[1]Hugst!$R$4:$W$4,0))))</f>
        <v>7079.1349689119806</v>
      </c>
      <c r="T216" s="168">
        <f ca="1">IF($C216-T$1&lt;År1,0,S215*(1-VLOOKUP($A216,[1]Hugst!$R$5:$W$9,MATCH(ROUNDUP((T$1)/10,0)*10,[1]Hugst!$R$4:$W$4,0))))</f>
        <v>7019.269870815594</v>
      </c>
      <c r="U216" s="168">
        <f ca="1">IF($C216-U$1&lt;År1,0,T215*(1-VLOOKUP($A216,[1]Hugst!$R$5:$W$9,MATCH(ROUNDUP((U$1)/10,0)*10,[1]Hugst!$R$4:$W$4,0))))</f>
        <v>6935.8710160028131</v>
      </c>
      <c r="V216" s="168">
        <f ca="1">IF($C216-V$1&lt;År1,0,U215*(1-VLOOKUP($A216,[1]Hugst!$R$5:$W$9,MATCH(ROUNDUP((V$1)/10,0)*10,[1]Hugst!$R$4:$W$4,0))))</f>
        <v>6813.3211903943466</v>
      </c>
      <c r="W216" s="168">
        <f ca="1">IF($C216-W$1&lt;År1,0,V215*(1-VLOOKUP($A216,[1]Hugst!$R$5:$W$9,MATCH(ROUNDUP((W$1)/10,0)*10,[1]Hugst!$R$4:$W$4,0))))</f>
        <v>6625.6735225725424</v>
      </c>
      <c r="X216" s="168">
        <f ca="1">IF($C216-X$1&lt;År1,0,W215*(1-VLOOKUP($A216,[1]Hugst!$R$5:$W$9,MATCH(ROUNDUP((X$1)/10,0)*10,[1]Hugst!$R$4:$W$4,0))))</f>
        <v>8488.8384725114593</v>
      </c>
      <c r="Y216" s="168">
        <f ca="1">IF($C216-Y$1&lt;År1,0,X215*(1-VLOOKUP($A216,[1]Hugst!$R$5:$W$9,MATCH(ROUNDUP((Y$1)/10,0)*10,[1]Hugst!$R$4:$W$4,0))))</f>
        <v>8462.9371859976673</v>
      </c>
      <c r="Z216" s="168">
        <f ca="1">IF($C216-Z$1&lt;År1,0,Y215*(1-VLOOKUP($A216,[1]Hugst!$R$5:$W$9,MATCH(ROUNDUP((Z$1)/10,0)*10,[1]Hugst!$R$4:$W$4,0))))</f>
        <v>8460.7735971742495</v>
      </c>
      <c r="AA216" s="168">
        <f ca="1">IF($C216-AA$1&lt;År1,0,Z215*(1-VLOOKUP($A216,[1]Hugst!$R$5:$W$9,MATCH(ROUNDUP((AA$1)/10,0)*10,[1]Hugst!$R$4:$W$4,0))))</f>
        <v>8456.5620122951059</v>
      </c>
      <c r="AB216" s="168">
        <f ca="1">IF($C216-AB$1&lt;År1,0,AA215*(1-VLOOKUP($A216,[1]Hugst!$R$5:$W$9,MATCH(ROUNDUP((AB$1)/10,0)*10,[1]Hugst!$R$4:$W$4,0))))</f>
        <v>8448.2205874686224</v>
      </c>
      <c r="AC216" s="168">
        <f ca="1">IF($C216-AC$1&lt;År1,0,AB215*(1-VLOOKUP($A216,[1]Hugst!$R$5:$W$9,MATCH(ROUNDUP((AC$1)/10,0)*10,[1]Hugst!$R$4:$W$4,0))))</f>
        <v>8431.5906128770403</v>
      </c>
      <c r="AD216" s="168">
        <f ca="1">IF($C216-AD$1&lt;År1,0,AC215*(1-VLOOKUP($A216,[1]Hugst!$R$5:$W$9,MATCH(ROUNDUP((AD$1)/10,0)*10,[1]Hugst!$R$4:$W$4,0))))</f>
        <v>8398.3647119397338</v>
      </c>
      <c r="AE216" s="168">
        <f ca="1">IF($C216-AE$1&lt;År1,0,AD215*(1-VLOOKUP($A216,[1]Hugst!$R$5:$W$9,MATCH(ROUNDUP((AE$1)/10,0)*10,[1]Hugst!$R$4:$W$4,0))))</f>
        <v>8331.9482928108209</v>
      </c>
      <c r="AF216" s="168">
        <f ca="1">IF($C216-AF$1&lt;År1,0,AE215*(1-VLOOKUP($A216,[1]Hugst!$R$5:$W$9,MATCH(ROUNDUP((AF$1)/10,0)*10,[1]Hugst!$R$4:$W$4,0))))</f>
        <v>8199.192545393902</v>
      </c>
      <c r="AG216" s="168">
        <f ca="1">IF($C216-AG$1&lt;År1,0,AF215*(1-VLOOKUP($A216,[1]Hugst!$R$5:$W$9,MATCH(ROUNDUP((AG$1)/10,0)*10,[1]Hugst!$R$4:$W$4,0))))</f>
        <v>7933.8805987912856</v>
      </c>
      <c r="AH216" s="168">
        <f ca="1">IF($C216-AH$1&lt;År1,0,AG215*(1-VLOOKUP($A216,[1]Hugst!$R$5:$W$9,MATCH(ROUNDUP((AH$1)/10,0)*10,[1]Hugst!$R$4:$W$4,0))))</f>
        <v>7403.7401138664272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1893.5432431555994</v>
      </c>
      <c r="E217" s="168">
        <f t="shared" ca="1" si="4"/>
        <v>257.96030928616528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7206.6617884302768</v>
      </c>
      <c r="G217" s="168">
        <f ca="1">IF($C217-G$1&lt;År1,0,F216*(1-VLOOKUP($A217,[1]Hugst!$R$5:$W$9,MATCH(ROUNDUP((G$1)/10,0)*10,[1]Hugst!$R$4:$W$4,0))))</f>
        <v>7209.0114993878315</v>
      </c>
      <c r="H217" s="168">
        <f ca="1">IF($C217-H$1&lt;År1,0,G216*(1-VLOOKUP($A217,[1]Hugst!$R$5:$W$9,MATCH(ROUNDUP((H$1)/10,0)*10,[1]Hugst!$R$4:$W$4,0))))</f>
        <v>7211.4216892593913</v>
      </c>
      <c r="I217" s="168">
        <f ca="1">IF($C217-I$1&lt;År1,0,H216*(1-VLOOKUP($A217,[1]Hugst!$R$5:$W$9,MATCH(ROUNDUP((I$1)/10,0)*10,[1]Hugst!$R$4:$W$4,0))))</f>
        <v>7213.8849784218091</v>
      </c>
      <c r="J217" s="168">
        <f ca="1">IF($C217-J$1&lt;År1,0,I216*(1-VLOOKUP($A217,[1]Hugst!$R$5:$W$9,MATCH(ROUNDUP((J$1)/10,0)*10,[1]Hugst!$R$4:$W$4,0))))</f>
        <v>7216.3881146577387</v>
      </c>
      <c r="K217" s="168">
        <f ca="1">IF($C217-K$1&lt;År1,0,J216*(1-VLOOKUP($A217,[1]Hugst!$R$5:$W$9,MATCH(ROUNDUP((K$1)/10,0)*10,[1]Hugst!$R$4:$W$4,0))))</f>
        <v>7218.907366642341</v>
      </c>
      <c r="L217" s="168">
        <f ca="1">IF($C217-L$1&lt;År1,0,K216*(1-VLOOKUP($A217,[1]Hugst!$R$5:$W$9,MATCH(ROUNDUP((L$1)/10,0)*10,[1]Hugst!$R$4:$W$4,0))))</f>
        <v>7221.4001562221783</v>
      </c>
      <c r="M217" s="168">
        <f ca="1">IF($C217-M$1&lt;År1,0,L216*(1-VLOOKUP($A217,[1]Hugst!$R$5:$W$9,MATCH(ROUNDUP((M$1)/10,0)*10,[1]Hugst!$R$4:$W$4,0))))</f>
        <v>7223.7897318319156</v>
      </c>
      <c r="N217" s="168">
        <f ca="1">IF($C217-N$1&lt;År1,0,M216*(1-VLOOKUP($A217,[1]Hugst!$R$5:$W$9,MATCH(ROUNDUP((N$1)/10,0)*10,[1]Hugst!$R$4:$W$4,0))))</f>
        <v>7225.9368634217244</v>
      </c>
      <c r="O217" s="168">
        <f ca="1">IF($C217-O$1&lt;År1,0,N216*(1-VLOOKUP($A217,[1]Hugst!$R$5:$W$9,MATCH(ROUNDUP((O$1)/10,0)*10,[1]Hugst!$R$4:$W$4,0))))</f>
        <v>7227.5871458140282</v>
      </c>
      <c r="P217" s="168">
        <f ca="1">IF($C217-P$1&lt;År1,0,O216*(1-VLOOKUP($A217,[1]Hugst!$R$5:$W$9,MATCH(ROUNDUP((P$1)/10,0)*10,[1]Hugst!$R$4:$W$4,0))))</f>
        <v>7207.5712304655817</v>
      </c>
      <c r="Q217" s="168">
        <f ca="1">IF($C217-Q$1&lt;År1,0,P216*(1-VLOOKUP($A217,[1]Hugst!$R$5:$W$9,MATCH(ROUNDUP((Q$1)/10,0)*10,[1]Hugst!$R$4:$W$4,0))))</f>
        <v>7178.4939274550716</v>
      </c>
      <c r="R217" s="168">
        <f ca="1">IF($C217-R$1&lt;År1,0,Q216*(1-VLOOKUP($A217,[1]Hugst!$R$5:$W$9,MATCH(ROUNDUP((R$1)/10,0)*10,[1]Hugst!$R$4:$W$4,0))))</f>
        <v>7146.3925977773197</v>
      </c>
      <c r="S217" s="168">
        <f ca="1">IF($C217-S$1&lt;År1,0,R216*(1-VLOOKUP($A217,[1]Hugst!$R$5:$W$9,MATCH(ROUNDUP((S$1)/10,0)*10,[1]Hugst!$R$4:$W$4,0))))</f>
        <v>7109.2247662505288</v>
      </c>
      <c r="T217" s="168">
        <f ca="1">IF($C217-T$1&lt;År1,0,S216*(1-VLOOKUP($A217,[1]Hugst!$R$5:$W$9,MATCH(ROUNDUP((T$1)/10,0)*10,[1]Hugst!$R$4:$W$4,0))))</f>
        <v>7063.5954043460761</v>
      </c>
      <c r="U217" s="168">
        <f ca="1">IF($C217-U$1&lt;År1,0,T216*(1-VLOOKUP($A217,[1]Hugst!$R$5:$W$9,MATCH(ROUNDUP((U$1)/10,0)*10,[1]Hugst!$R$4:$W$4,0))))</f>
        <v>7003.8617174406327</v>
      </c>
      <c r="V217" s="168">
        <f ca="1">IF($C217-V$1&lt;År1,0,U216*(1-VLOOKUP($A217,[1]Hugst!$R$5:$W$9,MATCH(ROUNDUP((V$1)/10,0)*10,[1]Hugst!$R$4:$W$4,0))))</f>
        <v>6920.645933284758</v>
      </c>
      <c r="W217" s="168">
        <f ca="1">IF($C217-W$1&lt;År1,0,V216*(1-VLOOKUP($A217,[1]Hugst!$R$5:$W$9,MATCH(ROUNDUP((W$1)/10,0)*10,[1]Hugst!$R$4:$W$4,0))))</f>
        <v>6798.3651194886024</v>
      </c>
      <c r="X217" s="168">
        <f ca="1">IF($C217-X$1&lt;År1,0,W216*(1-VLOOKUP($A217,[1]Hugst!$R$5:$W$9,MATCH(ROUNDUP((X$1)/10,0)*10,[1]Hugst!$R$4:$W$4,0))))</f>
        <v>6611.1293611815299</v>
      </c>
      <c r="Y217" s="168">
        <f ca="1">IF($C217-Y$1&lt;År1,0,X216*(1-VLOOKUP($A217,[1]Hugst!$R$5:$W$9,MATCH(ROUNDUP((Y$1)/10,0)*10,[1]Hugst!$R$4:$W$4,0))))</f>
        <v>8470.204436840093</v>
      </c>
      <c r="Z217" s="168">
        <f ca="1">IF($C217-Z$1&lt;År1,0,Y216*(1-VLOOKUP($A217,[1]Hugst!$R$5:$W$9,MATCH(ROUNDUP((Z$1)/10,0)*10,[1]Hugst!$R$4:$W$4,0))))</f>
        <v>8452.6165308927921</v>
      </c>
      <c r="AA217" s="168">
        <f ca="1">IF($C217-AA$1&lt;År1,0,Z216*(1-VLOOKUP($A217,[1]Hugst!$R$5:$W$9,MATCH(ROUNDUP((AA$1)/10,0)*10,[1]Hugst!$R$4:$W$4,0))))</f>
        <v>8450.4555805923301</v>
      </c>
      <c r="AB217" s="168">
        <f ca="1">IF($C217-AB$1&lt;År1,0,AA216*(1-VLOOKUP($A217,[1]Hugst!$R$5:$W$9,MATCH(ROUNDUP((AB$1)/10,0)*10,[1]Hugst!$R$4:$W$4,0))))</f>
        <v>8446.2491317923068</v>
      </c>
      <c r="AC217" s="168">
        <f ca="1">IF($C217-AC$1&lt;År1,0,AB216*(1-VLOOKUP($A217,[1]Hugst!$R$5:$W$9,MATCH(ROUNDUP((AC$1)/10,0)*10,[1]Hugst!$R$4:$W$4,0))))</f>
        <v>8437.9178794351246</v>
      </c>
      <c r="AD217" s="168">
        <f ca="1">IF($C217-AD$1&lt;År1,0,AC216*(1-VLOOKUP($A217,[1]Hugst!$R$5:$W$9,MATCH(ROUNDUP((AD$1)/10,0)*10,[1]Hugst!$R$4:$W$4,0))))</f>
        <v>8421.3081853003605</v>
      </c>
      <c r="AE217" s="168">
        <f ca="1">IF($C217-AE$1&lt;År1,0,AD216*(1-VLOOKUP($A217,[1]Hugst!$R$5:$W$9,MATCH(ROUNDUP((AE$1)/10,0)*10,[1]Hugst!$R$4:$W$4,0))))</f>
        <v>8388.1228037544406</v>
      </c>
      <c r="AF217" s="168">
        <f ca="1">IF($C217-AF$1&lt;År1,0,AE216*(1-VLOOKUP($A217,[1]Hugst!$R$5:$W$9,MATCH(ROUNDUP((AF$1)/10,0)*10,[1]Hugst!$R$4:$W$4,0))))</f>
        <v>8321.7873802586128</v>
      </c>
      <c r="AG217" s="168">
        <f ca="1">IF($C217-AG$1&lt;År1,0,AF216*(1-VLOOKUP($A217,[1]Hugst!$R$5:$W$9,MATCH(ROUNDUP((AG$1)/10,0)*10,[1]Hugst!$R$4:$W$4,0))))</f>
        <v>8189.1935300946416</v>
      </c>
      <c r="AH217" s="168">
        <f ca="1">IF($C217-AH$1&lt;År1,0,AG216*(1-VLOOKUP($A217,[1]Hugst!$R$5:$W$9,MATCH(ROUNDUP((AH$1)/10,0)*10,[1]Hugst!$R$4:$W$4,0))))</f>
        <v>7924.2051346464177</v>
      </c>
      <c r="AI217" s="168">
        <f ca="1">IF($C217-AI$1&lt;År1,0,AH216*(1-VLOOKUP($A217,[1]Hugst!$R$5:$W$9,MATCH(ROUNDUP((AI$1)/10,0)*10,[1]Hugst!$R$4:$W$4,0))))</f>
        <v>7394.7111625080533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1884.0923392924831</v>
      </c>
      <c r="E218" s="168">
        <f t="shared" ca="1" si="4"/>
        <v>261.03599109666538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7200.2865663776611</v>
      </c>
      <c r="G218" s="168">
        <f ca="1">IF($C218-G$1&lt;År1,0,F217*(1-VLOOKUP($A218,[1]Hugst!$R$5:$W$9,MATCH(ROUNDUP((G$1)/10,0)*10,[1]Hugst!$R$4:$W$4,0))))</f>
        <v>7206.6617884302768</v>
      </c>
      <c r="H218" s="168">
        <f ca="1">IF($C218-H$1&lt;År1,0,G217*(1-VLOOKUP($A218,[1]Hugst!$R$5:$W$9,MATCH(ROUNDUP((H$1)/10,0)*10,[1]Hugst!$R$4:$W$4,0))))</f>
        <v>7209.0114993878315</v>
      </c>
      <c r="I218" s="168">
        <f ca="1">IF($C218-I$1&lt;År1,0,H217*(1-VLOOKUP($A218,[1]Hugst!$R$5:$W$9,MATCH(ROUNDUP((I$1)/10,0)*10,[1]Hugst!$R$4:$W$4,0))))</f>
        <v>7211.4216892593913</v>
      </c>
      <c r="J218" s="168">
        <f ca="1">IF($C218-J$1&lt;År1,0,I217*(1-VLOOKUP($A218,[1]Hugst!$R$5:$W$9,MATCH(ROUNDUP((J$1)/10,0)*10,[1]Hugst!$R$4:$W$4,0))))</f>
        <v>7213.8849784218091</v>
      </c>
      <c r="K218" s="168">
        <f ca="1">IF($C218-K$1&lt;År1,0,J217*(1-VLOOKUP($A218,[1]Hugst!$R$5:$W$9,MATCH(ROUNDUP((K$1)/10,0)*10,[1]Hugst!$R$4:$W$4,0))))</f>
        <v>7216.3881146577387</v>
      </c>
      <c r="L218" s="168">
        <f ca="1">IF($C218-L$1&lt;År1,0,K217*(1-VLOOKUP($A218,[1]Hugst!$R$5:$W$9,MATCH(ROUNDUP((L$1)/10,0)*10,[1]Hugst!$R$4:$W$4,0))))</f>
        <v>7218.907366642341</v>
      </c>
      <c r="M218" s="168">
        <f ca="1">IF($C218-M$1&lt;År1,0,L217*(1-VLOOKUP($A218,[1]Hugst!$R$5:$W$9,MATCH(ROUNDUP((M$1)/10,0)*10,[1]Hugst!$R$4:$W$4,0))))</f>
        <v>7221.4001562221783</v>
      </c>
      <c r="N218" s="168">
        <f ca="1">IF($C218-N$1&lt;År1,0,M217*(1-VLOOKUP($A218,[1]Hugst!$R$5:$W$9,MATCH(ROUNDUP((N$1)/10,0)*10,[1]Hugst!$R$4:$W$4,0))))</f>
        <v>7223.7897318319156</v>
      </c>
      <c r="O218" s="168">
        <f ca="1">IF($C218-O$1&lt;År1,0,N217*(1-VLOOKUP($A218,[1]Hugst!$R$5:$W$9,MATCH(ROUNDUP((O$1)/10,0)*10,[1]Hugst!$R$4:$W$4,0))))</f>
        <v>7225.9368634217244</v>
      </c>
      <c r="P218" s="168">
        <f ca="1">IF($C218-P$1&lt;År1,0,O217*(1-VLOOKUP($A218,[1]Hugst!$R$5:$W$9,MATCH(ROUNDUP((P$1)/10,0)*10,[1]Hugst!$R$4:$W$4,0))))</f>
        <v>7211.7217106158996</v>
      </c>
      <c r="Q218" s="168">
        <f ca="1">IF($C218-Q$1&lt;År1,0,P217*(1-VLOOKUP($A218,[1]Hugst!$R$5:$W$9,MATCH(ROUNDUP((Q$1)/10,0)*10,[1]Hugst!$R$4:$W$4,0))))</f>
        <v>7191.7497326426083</v>
      </c>
      <c r="R218" s="168">
        <f ca="1">IF($C218-R$1&lt;År1,0,Q217*(1-VLOOKUP($A218,[1]Hugst!$R$5:$W$9,MATCH(ROUNDUP((R$1)/10,0)*10,[1]Hugst!$R$4:$W$4,0))))</f>
        <v>7162.7362578582188</v>
      </c>
      <c r="S218" s="168">
        <f ca="1">IF($C218-S$1&lt;År1,0,R217*(1-VLOOKUP($A218,[1]Hugst!$R$5:$W$9,MATCH(ROUNDUP((S$1)/10,0)*10,[1]Hugst!$R$4:$W$4,0))))</f>
        <v>7130.705394513906</v>
      </c>
      <c r="T218" s="168">
        <f ca="1">IF($C218-T$1&lt;År1,0,S217*(1-VLOOKUP($A218,[1]Hugst!$R$5:$W$9,MATCH(ROUNDUP((T$1)/10,0)*10,[1]Hugst!$R$4:$W$4,0))))</f>
        <v>7093.619150909979</v>
      </c>
      <c r="U218" s="168">
        <f ca="1">IF($C218-U$1&lt;År1,0,T217*(1-VLOOKUP($A218,[1]Hugst!$R$5:$W$9,MATCH(ROUNDUP((U$1)/10,0)*10,[1]Hugst!$R$4:$W$4,0))))</f>
        <v>7048.0899510194631</v>
      </c>
      <c r="V218" s="168">
        <f ca="1">IF($C218-V$1&lt;År1,0,U217*(1-VLOOKUP($A218,[1]Hugst!$R$5:$W$9,MATCH(ROUNDUP((V$1)/10,0)*10,[1]Hugst!$R$4:$W$4,0))))</f>
        <v>6988.4873868413724</v>
      </c>
      <c r="W218" s="168">
        <f ca="1">IF($C218-W$1&lt;År1,0,V217*(1-VLOOKUP($A218,[1]Hugst!$R$5:$W$9,MATCH(ROUNDUP((W$1)/10,0)*10,[1]Hugst!$R$4:$W$4,0))))</f>
        <v>6905.4542714799863</v>
      </c>
      <c r="X218" s="168">
        <f ca="1">IF($C218-X$1&lt;År1,0,W217*(1-VLOOKUP($A218,[1]Hugst!$R$5:$W$9,MATCH(ROUNDUP((X$1)/10,0)*10,[1]Hugst!$R$4:$W$4,0))))</f>
        <v>6783.4418789824076</v>
      </c>
      <c r="Y218" s="168">
        <f ca="1">IF($C218-Y$1&lt;År1,0,X217*(1-VLOOKUP($A218,[1]Hugst!$R$5:$W$9,MATCH(ROUNDUP((Y$1)/10,0)*10,[1]Hugst!$R$4:$W$4,0))))</f>
        <v>6596.6171259984485</v>
      </c>
      <c r="Z218" s="168">
        <f ca="1">IF($C218-Z$1&lt;År1,0,Y217*(1-VLOOKUP($A218,[1]Hugst!$R$5:$W$9,MATCH(ROUNDUP((Z$1)/10,0)*10,[1]Hugst!$R$4:$W$4,0))))</f>
        <v>8459.8749192341911</v>
      </c>
      <c r="AA218" s="168">
        <f ca="1">IF($C218-AA$1&lt;År1,0,Z217*(1-VLOOKUP($A218,[1]Hugst!$R$5:$W$9,MATCH(ROUNDUP((AA$1)/10,0)*10,[1]Hugst!$R$4:$W$4,0))))</f>
        <v>8442.308461952678</v>
      </c>
      <c r="AB218" s="168">
        <f ca="1">IF($C218-AB$1&lt;År1,0,AA217*(1-VLOOKUP($A218,[1]Hugst!$R$5:$W$9,MATCH(ROUNDUP((AB$1)/10,0)*10,[1]Hugst!$R$4:$W$4,0))))</f>
        <v>8440.1501469574614</v>
      </c>
      <c r="AC218" s="168">
        <f ca="1">IF($C218-AC$1&lt;År1,0,AB217*(1-VLOOKUP($A218,[1]Hugst!$R$5:$W$9,MATCH(ROUNDUP((AC$1)/10,0)*10,[1]Hugst!$R$4:$W$4,0))))</f>
        <v>8435.9488279730485</v>
      </c>
      <c r="AD218" s="168">
        <f ca="1">IF($C218-AD$1&lt;År1,0,AC217*(1-VLOOKUP($A218,[1]Hugst!$R$5:$W$9,MATCH(ROUNDUP((AD$1)/10,0)*10,[1]Hugst!$R$4:$W$4,0))))</f>
        <v>8427.6277356797164</v>
      </c>
      <c r="AE218" s="168">
        <f ca="1">IF($C218-AE$1&lt;År1,0,AD217*(1-VLOOKUP($A218,[1]Hugst!$R$5:$W$9,MATCH(ROUNDUP((AE$1)/10,0)*10,[1]Hugst!$R$4:$W$4,0))))</f>
        <v>8411.0382972695061</v>
      </c>
      <c r="AF218" s="168">
        <f ca="1">IF($C218-AF$1&lt;År1,0,AE217*(1-VLOOKUP($A218,[1]Hugst!$R$5:$W$9,MATCH(ROUNDUP((AF$1)/10,0)*10,[1]Hugst!$R$4:$W$4,0))))</f>
        <v>8377.8933857010816</v>
      </c>
      <c r="AG218" s="168">
        <f ca="1">IF($C218-AG$1&lt;År1,0,AF217*(1-VLOOKUP($A218,[1]Hugst!$R$5:$W$9,MATCH(ROUNDUP((AG$1)/10,0)*10,[1]Hugst!$R$4:$W$4,0))))</f>
        <v>8311.6388590631759</v>
      </c>
      <c r="AH218" s="168">
        <f ca="1">IF($C218-AH$1&lt;År1,0,AG217*(1-VLOOKUP($A218,[1]Hugst!$R$5:$W$9,MATCH(ROUNDUP((AH$1)/10,0)*10,[1]Hugst!$R$4:$W$4,0))))</f>
        <v>8179.2067087164778</v>
      </c>
      <c r="AI218" s="168">
        <f ca="1">IF($C218-AI$1&lt;År1,0,AH217*(1-VLOOKUP($A218,[1]Hugst!$R$5:$W$9,MATCH(ROUNDUP((AI$1)/10,0)*10,[1]Hugst!$R$4:$W$4,0))))</f>
        <v>7914.5414698480681</v>
      </c>
      <c r="AJ218" s="168">
        <f ca="1">IF($C218-AJ$1&lt;År1,0,AI217*(1-VLOOKUP($A218,[1]Hugst!$R$5:$W$9,MATCH(ROUNDUP((AJ$1)/10,0)*10,[1]Hugst!$R$4:$W$4,0))))</f>
        <v>7389.7512952649085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1025.6617065084229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1183.1088315084216</v>
      </c>
      <c r="G220" s="168">
        <f ca="1">IF($C220-G$1&lt;År1,0,F219*(1-VLOOKUP($A220,[1]Hugst!$R$5:$W$9,MATCH(ROUNDUP((G$1)/10,0)*10,[1]Hugst!$R$4:$W$4,0))))</f>
        <v>1025.6617065084229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1260.2499708834275</v>
      </c>
      <c r="G221" s="168">
        <f ca="1">IF($C221-G$1&lt;År1,0,F220*(1-VLOOKUP($A221,[1]Hugst!$R$5:$W$9,MATCH(ROUNDUP((G$1)/10,0)*10,[1]Hugst!$R$4:$W$4,0))))</f>
        <v>1183.1088315084216</v>
      </c>
      <c r="H221" s="168">
        <f ca="1">IF($C221-H$1&lt;År1,0,G220*(1-VLOOKUP($A221,[1]Hugst!$R$5:$W$9,MATCH(ROUNDUP((H$1)/10,0)*10,[1]Hugst!$R$4:$W$4,0))))</f>
        <v>1025.6617065084229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1297.2460295615529</v>
      </c>
      <c r="G222" s="168">
        <f ca="1">IF($C222-G$1&lt;År1,0,F221*(1-VLOOKUP($A222,[1]Hugst!$R$5:$W$9,MATCH(ROUNDUP((G$1)/10,0)*10,[1]Hugst!$R$4:$W$4,0))))</f>
        <v>1260.2499708834275</v>
      </c>
      <c r="H222" s="168">
        <f ca="1">IF($C222-H$1&lt;År1,0,G221*(1-VLOOKUP($A222,[1]Hugst!$R$5:$W$9,MATCH(ROUNDUP((H$1)/10,0)*10,[1]Hugst!$R$4:$W$4,0))))</f>
        <v>1183.1088315084216</v>
      </c>
      <c r="I222" s="168">
        <f ca="1">IF($C222-I$1&lt;År1,0,H221*(1-VLOOKUP($A222,[1]Hugst!$R$5:$W$9,MATCH(ROUNDUP((I$1)/10,0)*10,[1]Hugst!$R$4:$W$4,0))))</f>
        <v>1025.6617065084229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1314.177420446279</v>
      </c>
      <c r="G223" s="168">
        <f ca="1">IF($C223-G$1&lt;År1,0,F222*(1-VLOOKUP($A223,[1]Hugst!$R$5:$W$9,MATCH(ROUNDUP((G$1)/10,0)*10,[1]Hugst!$R$4:$W$4,0))))</f>
        <v>1297.2460295615529</v>
      </c>
      <c r="H223" s="168">
        <f ca="1">IF($C223-H$1&lt;År1,0,G222*(1-VLOOKUP($A223,[1]Hugst!$R$5:$W$9,MATCH(ROUNDUP((H$1)/10,0)*10,[1]Hugst!$R$4:$W$4,0))))</f>
        <v>1260.2499708834275</v>
      </c>
      <c r="I223" s="168">
        <f ca="1">IF($C223-I$1&lt;År1,0,H222*(1-VLOOKUP($A223,[1]Hugst!$R$5:$W$9,MATCH(ROUNDUP((I$1)/10,0)*10,[1]Hugst!$R$4:$W$4,0))))</f>
        <v>1183.1088315084216</v>
      </c>
      <c r="J223" s="168">
        <f ca="1">IF($C223-J$1&lt;År1,0,I222*(1-VLOOKUP($A223,[1]Hugst!$R$5:$W$9,MATCH(ROUNDUP((J$1)/10,0)*10,[1]Hugst!$R$4:$W$4,0))))</f>
        <v>1025.6617065084229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1321.0843106265906</v>
      </c>
      <c r="G224" s="168">
        <f ca="1">IF($C224-G$1&lt;År1,0,F223*(1-VLOOKUP($A224,[1]Hugst!$R$5:$W$9,MATCH(ROUNDUP((G$1)/10,0)*10,[1]Hugst!$R$4:$W$4,0))))</f>
        <v>1314.177420446279</v>
      </c>
      <c r="H224" s="168">
        <f ca="1">IF($C224-H$1&lt;År1,0,G223*(1-VLOOKUP($A224,[1]Hugst!$R$5:$W$9,MATCH(ROUNDUP((H$1)/10,0)*10,[1]Hugst!$R$4:$W$4,0))))</f>
        <v>1297.2460295615529</v>
      </c>
      <c r="I224" s="168">
        <f ca="1">IF($C224-I$1&lt;År1,0,H223*(1-VLOOKUP($A224,[1]Hugst!$R$5:$W$9,MATCH(ROUNDUP((I$1)/10,0)*10,[1]Hugst!$R$4:$W$4,0))))</f>
        <v>1260.2499708834275</v>
      </c>
      <c r="J224" s="168">
        <f ca="1">IF($C224-J$1&lt;År1,0,I223*(1-VLOOKUP($A224,[1]Hugst!$R$5:$W$9,MATCH(ROUNDUP((J$1)/10,0)*10,[1]Hugst!$R$4:$W$4,0))))</f>
        <v>1183.1088315084216</v>
      </c>
      <c r="K224" s="168">
        <f ca="1">IF($C224-K$1&lt;År1,0,J223*(1-VLOOKUP($A224,[1]Hugst!$R$5:$W$9,MATCH(ROUNDUP((K$1)/10,0)*10,[1]Hugst!$R$4:$W$4,0))))</f>
        <v>1025.6617065084229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1322.9867444810097</v>
      </c>
      <c r="G225" s="168">
        <f ca="1">IF($C225-G$1&lt;År1,0,F224*(1-VLOOKUP($A225,[1]Hugst!$R$5:$W$9,MATCH(ROUNDUP((G$1)/10,0)*10,[1]Hugst!$R$4:$W$4,0))))</f>
        <v>1321.0843106265906</v>
      </c>
      <c r="H225" s="168">
        <f ca="1">IF($C225-H$1&lt;År1,0,G224*(1-VLOOKUP($A225,[1]Hugst!$R$5:$W$9,MATCH(ROUNDUP((H$1)/10,0)*10,[1]Hugst!$R$4:$W$4,0))))</f>
        <v>1314.177420446279</v>
      </c>
      <c r="I225" s="168">
        <f ca="1">IF($C225-I$1&lt;År1,0,H224*(1-VLOOKUP($A225,[1]Hugst!$R$5:$W$9,MATCH(ROUNDUP((I$1)/10,0)*10,[1]Hugst!$R$4:$W$4,0))))</f>
        <v>1297.2460295615529</v>
      </c>
      <c r="J225" s="168">
        <f ca="1">IF($C225-J$1&lt;År1,0,I224*(1-VLOOKUP($A225,[1]Hugst!$R$5:$W$9,MATCH(ROUNDUP((J$1)/10,0)*10,[1]Hugst!$R$4:$W$4,0))))</f>
        <v>1260.2499708834275</v>
      </c>
      <c r="K225" s="168">
        <f ca="1">IF($C225-K$1&lt;År1,0,J224*(1-VLOOKUP($A225,[1]Hugst!$R$5:$W$9,MATCH(ROUNDUP((K$1)/10,0)*10,[1]Hugst!$R$4:$W$4,0))))</f>
        <v>1183.1088315084216</v>
      </c>
      <c r="L225" s="168">
        <f ca="1">IF($C225-L$1&lt;År1,0,K224*(1-VLOOKUP($A225,[1]Hugst!$R$5:$W$9,MATCH(ROUNDUP((L$1)/10,0)*10,[1]Hugst!$R$4:$W$4,0))))</f>
        <v>1025.6617065084229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1322.3947052286439</v>
      </c>
      <c r="G226" s="168">
        <f ca="1">IF($C226-G$1&lt;År1,0,F225*(1-VLOOKUP($A226,[1]Hugst!$R$5:$W$9,MATCH(ROUNDUP((G$1)/10,0)*10,[1]Hugst!$R$4:$W$4,0))))</f>
        <v>1322.9867444810097</v>
      </c>
      <c r="H226" s="168">
        <f ca="1">IF($C226-H$1&lt;År1,0,G225*(1-VLOOKUP($A226,[1]Hugst!$R$5:$W$9,MATCH(ROUNDUP((H$1)/10,0)*10,[1]Hugst!$R$4:$W$4,0))))</f>
        <v>1321.0843106265906</v>
      </c>
      <c r="I226" s="168">
        <f ca="1">IF($C226-I$1&lt;År1,0,H225*(1-VLOOKUP($A226,[1]Hugst!$R$5:$W$9,MATCH(ROUNDUP((I$1)/10,0)*10,[1]Hugst!$R$4:$W$4,0))))</f>
        <v>1314.177420446279</v>
      </c>
      <c r="J226" s="168">
        <f ca="1">IF($C226-J$1&lt;År1,0,I225*(1-VLOOKUP($A226,[1]Hugst!$R$5:$W$9,MATCH(ROUNDUP((J$1)/10,0)*10,[1]Hugst!$R$4:$W$4,0))))</f>
        <v>1297.2460295615529</v>
      </c>
      <c r="K226" s="168">
        <f ca="1">IF($C226-K$1&lt;År1,0,J225*(1-VLOOKUP($A226,[1]Hugst!$R$5:$W$9,MATCH(ROUNDUP((K$1)/10,0)*10,[1]Hugst!$R$4:$W$4,0))))</f>
        <v>1260.2499708834275</v>
      </c>
      <c r="L226" s="168">
        <f ca="1">IF($C226-L$1&lt;År1,0,K225*(1-VLOOKUP($A226,[1]Hugst!$R$5:$W$9,MATCH(ROUNDUP((L$1)/10,0)*10,[1]Hugst!$R$4:$W$4,0))))</f>
        <v>1183.1088315084216</v>
      </c>
      <c r="M226" s="168">
        <f ca="1">IF($C226-M$1&lt;År1,0,L225*(1-VLOOKUP($A226,[1]Hugst!$R$5:$W$9,MATCH(ROUNDUP((M$1)/10,0)*10,[1]Hugst!$R$4:$W$4,0))))</f>
        <v>1025.6617065084229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1320.5631457037962</v>
      </c>
      <c r="G227" s="168">
        <f ca="1">IF($C227-G$1&lt;År1,0,F226*(1-VLOOKUP($A227,[1]Hugst!$R$5:$W$9,MATCH(ROUNDUP((G$1)/10,0)*10,[1]Hugst!$R$4:$W$4,0))))</f>
        <v>1322.3947052286439</v>
      </c>
      <c r="H227" s="168">
        <f ca="1">IF($C227-H$1&lt;År1,0,G226*(1-VLOOKUP($A227,[1]Hugst!$R$5:$W$9,MATCH(ROUNDUP((H$1)/10,0)*10,[1]Hugst!$R$4:$W$4,0))))</f>
        <v>1322.9867444810097</v>
      </c>
      <c r="I227" s="168">
        <f ca="1">IF($C227-I$1&lt;År1,0,H226*(1-VLOOKUP($A227,[1]Hugst!$R$5:$W$9,MATCH(ROUNDUP((I$1)/10,0)*10,[1]Hugst!$R$4:$W$4,0))))</f>
        <v>1321.0843106265906</v>
      </c>
      <c r="J227" s="168">
        <f ca="1">IF($C227-J$1&lt;År1,0,I226*(1-VLOOKUP($A227,[1]Hugst!$R$5:$W$9,MATCH(ROUNDUP((J$1)/10,0)*10,[1]Hugst!$R$4:$W$4,0))))</f>
        <v>1314.177420446279</v>
      </c>
      <c r="K227" s="168">
        <f ca="1">IF($C227-K$1&lt;År1,0,J226*(1-VLOOKUP($A227,[1]Hugst!$R$5:$W$9,MATCH(ROUNDUP((K$1)/10,0)*10,[1]Hugst!$R$4:$W$4,0))))</f>
        <v>1297.2460295615529</v>
      </c>
      <c r="L227" s="168">
        <f ca="1">IF($C227-L$1&lt;År1,0,K226*(1-VLOOKUP($A227,[1]Hugst!$R$5:$W$9,MATCH(ROUNDUP((L$1)/10,0)*10,[1]Hugst!$R$4:$W$4,0))))</f>
        <v>1260.2499708834275</v>
      </c>
      <c r="M227" s="168">
        <f ca="1">IF($C227-M$1&lt;År1,0,L226*(1-VLOOKUP($A227,[1]Hugst!$R$5:$W$9,MATCH(ROUNDUP((M$1)/10,0)*10,[1]Hugst!$R$4:$W$4,0))))</f>
        <v>1183.1088315084216</v>
      </c>
      <c r="N227" s="168">
        <f ca="1">IF($C227-N$1&lt;År1,0,M226*(1-VLOOKUP($A227,[1]Hugst!$R$5:$W$9,MATCH(ROUNDUP((N$1)/10,0)*10,[1]Hugst!$R$4:$W$4,0))))</f>
        <v>1025.6617065084229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1318.119503742183</v>
      </c>
      <c r="G228" s="168">
        <f ca="1">IF($C228-G$1&lt;År1,0,F227*(1-VLOOKUP($A228,[1]Hugst!$R$5:$W$9,MATCH(ROUNDUP((G$1)/10,0)*10,[1]Hugst!$R$4:$W$4,0))))</f>
        <v>1320.5631457037962</v>
      </c>
      <c r="H228" s="168">
        <f ca="1">IF($C228-H$1&lt;År1,0,G227*(1-VLOOKUP($A228,[1]Hugst!$R$5:$W$9,MATCH(ROUNDUP((H$1)/10,0)*10,[1]Hugst!$R$4:$W$4,0))))</f>
        <v>1322.3947052286439</v>
      </c>
      <c r="I228" s="168">
        <f ca="1">IF($C228-I$1&lt;År1,0,H227*(1-VLOOKUP($A228,[1]Hugst!$R$5:$W$9,MATCH(ROUNDUP((I$1)/10,0)*10,[1]Hugst!$R$4:$W$4,0))))</f>
        <v>1322.9867444810097</v>
      </c>
      <c r="J228" s="168">
        <f ca="1">IF($C228-J$1&lt;År1,0,I227*(1-VLOOKUP($A228,[1]Hugst!$R$5:$W$9,MATCH(ROUNDUP((J$1)/10,0)*10,[1]Hugst!$R$4:$W$4,0))))</f>
        <v>1321.0843106265906</v>
      </c>
      <c r="K228" s="168">
        <f ca="1">IF($C228-K$1&lt;År1,0,J227*(1-VLOOKUP($A228,[1]Hugst!$R$5:$W$9,MATCH(ROUNDUP((K$1)/10,0)*10,[1]Hugst!$R$4:$W$4,0))))</f>
        <v>1314.177420446279</v>
      </c>
      <c r="L228" s="168">
        <f ca="1">IF($C228-L$1&lt;År1,0,K227*(1-VLOOKUP($A228,[1]Hugst!$R$5:$W$9,MATCH(ROUNDUP((L$1)/10,0)*10,[1]Hugst!$R$4:$W$4,0))))</f>
        <v>1297.2460295615529</v>
      </c>
      <c r="M228" s="168">
        <f ca="1">IF($C228-M$1&lt;År1,0,L227*(1-VLOOKUP($A228,[1]Hugst!$R$5:$W$9,MATCH(ROUNDUP((M$1)/10,0)*10,[1]Hugst!$R$4:$W$4,0))))</f>
        <v>1260.2499708834275</v>
      </c>
      <c r="N228" s="168">
        <f ca="1">IF($C228-N$1&lt;År1,0,M227*(1-VLOOKUP($A228,[1]Hugst!$R$5:$W$9,MATCH(ROUNDUP((N$1)/10,0)*10,[1]Hugst!$R$4:$W$4,0))))</f>
        <v>1183.1088315084216</v>
      </c>
      <c r="O228" s="168">
        <f ca="1">IF($C228-O$1&lt;År1,0,N227*(1-VLOOKUP($A228,[1]Hugst!$R$5:$W$9,MATCH(ROUNDUP((O$1)/10,0)*10,[1]Hugst!$R$4:$W$4,0))))</f>
        <v>1025.6617065084229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2.2514525264814438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1317.6289123996899</v>
      </c>
      <c r="G229" s="168">
        <f ca="1">IF($C229-G$1&lt;År1,0,F228*(1-VLOOKUP($A229,[1]Hugst!$R$5:$W$9,MATCH(ROUNDUP((G$1)/10,0)*10,[1]Hugst!$R$4:$W$4,0))))</f>
        <v>1318.119503742183</v>
      </c>
      <c r="H229" s="168">
        <f ca="1">IF($C229-H$1&lt;År1,0,G228*(1-VLOOKUP($A229,[1]Hugst!$R$5:$W$9,MATCH(ROUNDUP((H$1)/10,0)*10,[1]Hugst!$R$4:$W$4,0))))</f>
        <v>1320.5631457037962</v>
      </c>
      <c r="I229" s="168">
        <f ca="1">IF($C229-I$1&lt;År1,0,H228*(1-VLOOKUP($A229,[1]Hugst!$R$5:$W$9,MATCH(ROUNDUP((I$1)/10,0)*10,[1]Hugst!$R$4:$W$4,0))))</f>
        <v>1322.3947052286439</v>
      </c>
      <c r="J229" s="168">
        <f ca="1">IF($C229-J$1&lt;År1,0,I228*(1-VLOOKUP($A229,[1]Hugst!$R$5:$W$9,MATCH(ROUNDUP((J$1)/10,0)*10,[1]Hugst!$R$4:$W$4,0))))</f>
        <v>1322.9867444810097</v>
      </c>
      <c r="K229" s="168">
        <f ca="1">IF($C229-K$1&lt;År1,0,J228*(1-VLOOKUP($A229,[1]Hugst!$R$5:$W$9,MATCH(ROUNDUP((K$1)/10,0)*10,[1]Hugst!$R$4:$W$4,0))))</f>
        <v>1321.0843106265906</v>
      </c>
      <c r="L229" s="168">
        <f ca="1">IF($C229-L$1&lt;År1,0,K228*(1-VLOOKUP($A229,[1]Hugst!$R$5:$W$9,MATCH(ROUNDUP((L$1)/10,0)*10,[1]Hugst!$R$4:$W$4,0))))</f>
        <v>1314.177420446279</v>
      </c>
      <c r="M229" s="168">
        <f ca="1">IF($C229-M$1&lt;År1,0,L228*(1-VLOOKUP($A229,[1]Hugst!$R$5:$W$9,MATCH(ROUNDUP((M$1)/10,0)*10,[1]Hugst!$R$4:$W$4,0))))</f>
        <v>1297.2460295615529</v>
      </c>
      <c r="N229" s="168">
        <f ca="1">IF($C229-N$1&lt;År1,0,M228*(1-VLOOKUP($A229,[1]Hugst!$R$5:$W$9,MATCH(ROUNDUP((N$1)/10,0)*10,[1]Hugst!$R$4:$W$4,0))))</f>
        <v>1260.2499708834275</v>
      </c>
      <c r="O229" s="168">
        <f ca="1">IF($C229-O$1&lt;År1,0,N228*(1-VLOOKUP($A229,[1]Hugst!$R$5:$W$9,MATCH(ROUNDUP((O$1)/10,0)*10,[1]Hugst!$R$4:$W$4,0))))</f>
        <v>1183.1088315084216</v>
      </c>
      <c r="P229" s="168">
        <f ca="1">IF($C229-P$1&lt;År1,0,O228*(1-VLOOKUP($A229,[1]Hugst!$R$5:$W$9,MATCH(ROUNDUP((P$1)/10,0)*10,[1]Hugst!$R$4:$W$4,0))))</f>
        <v>1023.410253981941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483.92568772523737</v>
      </c>
      <c r="E230" s="168">
        <f t="shared" ca="1" si="5"/>
        <v>4.8435784803459683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1033.6110302170705</v>
      </c>
      <c r="G230" s="168">
        <f ca="1">IF($C230-G$1&lt;År1,0,F229*(1-VLOOKUP($A230,[1]Hugst!$R$5:$W$9,MATCH(ROUNDUP((G$1)/10,0)*10,[1]Hugst!$R$4:$W$4,0))))</f>
        <v>1317.6289123996899</v>
      </c>
      <c r="H230" s="168">
        <f ca="1">IF($C230-H$1&lt;År1,0,G229*(1-VLOOKUP($A230,[1]Hugst!$R$5:$W$9,MATCH(ROUNDUP((H$1)/10,0)*10,[1]Hugst!$R$4:$W$4,0))))</f>
        <v>1318.119503742183</v>
      </c>
      <c r="I230" s="168">
        <f ca="1">IF($C230-I$1&lt;År1,0,H229*(1-VLOOKUP($A230,[1]Hugst!$R$5:$W$9,MATCH(ROUNDUP((I$1)/10,0)*10,[1]Hugst!$R$4:$W$4,0))))</f>
        <v>1320.5631457037962</v>
      </c>
      <c r="J230" s="168">
        <f ca="1">IF($C230-J$1&lt;År1,0,I229*(1-VLOOKUP($A230,[1]Hugst!$R$5:$W$9,MATCH(ROUNDUP((J$1)/10,0)*10,[1]Hugst!$R$4:$W$4,0))))</f>
        <v>1322.3947052286439</v>
      </c>
      <c r="K230" s="168">
        <f ca="1">IF($C230-K$1&lt;År1,0,J229*(1-VLOOKUP($A230,[1]Hugst!$R$5:$W$9,MATCH(ROUNDUP((K$1)/10,0)*10,[1]Hugst!$R$4:$W$4,0))))</f>
        <v>1322.9867444810097</v>
      </c>
      <c r="L230" s="168">
        <f ca="1">IF($C230-L$1&lt;År1,0,K229*(1-VLOOKUP($A230,[1]Hugst!$R$5:$W$9,MATCH(ROUNDUP((L$1)/10,0)*10,[1]Hugst!$R$4:$W$4,0))))</f>
        <v>1321.0843106265906</v>
      </c>
      <c r="M230" s="168">
        <f ca="1">IF($C230-M$1&lt;År1,0,L229*(1-VLOOKUP($A230,[1]Hugst!$R$5:$W$9,MATCH(ROUNDUP((M$1)/10,0)*10,[1]Hugst!$R$4:$W$4,0))))</f>
        <v>1314.177420446279</v>
      </c>
      <c r="N230" s="168">
        <f ca="1">IF($C230-N$1&lt;År1,0,M229*(1-VLOOKUP($A230,[1]Hugst!$R$5:$W$9,MATCH(ROUNDUP((N$1)/10,0)*10,[1]Hugst!$R$4:$W$4,0))))</f>
        <v>1297.2460295615529</v>
      </c>
      <c r="O230" s="168">
        <f ca="1">IF($C230-O$1&lt;År1,0,N229*(1-VLOOKUP($A230,[1]Hugst!$R$5:$W$9,MATCH(ROUNDUP((O$1)/10,0)*10,[1]Hugst!$R$4:$W$4,0))))</f>
        <v>1260.2499708834275</v>
      </c>
      <c r="P230" s="168">
        <f ca="1">IF($C230-P$1&lt;År1,0,O229*(1-VLOOKUP($A230,[1]Hugst!$R$5:$W$9,MATCH(ROUNDUP((P$1)/10,0)*10,[1]Hugst!$R$4:$W$4,0))))</f>
        <v>1180.5117633416958</v>
      </c>
      <c r="Q230" s="168">
        <f ca="1">IF($C230-Q$1&lt;År1,0,P229*(1-VLOOKUP($A230,[1]Hugst!$R$5:$W$9,MATCH(ROUNDUP((Q$1)/10,0)*10,[1]Hugst!$R$4:$W$4,0))))</f>
        <v>1021.1637436683221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529.96075208257469</v>
      </c>
      <c r="E231" s="168">
        <f t="shared" ca="1" si="5"/>
        <v>7.5993486100087466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1082.4018647040707</v>
      </c>
      <c r="G231" s="168">
        <f ca="1">IF($C231-G$1&lt;År1,0,F230*(1-VLOOKUP($A231,[1]Hugst!$R$5:$W$9,MATCH(ROUNDUP((G$1)/10,0)*10,[1]Hugst!$R$4:$W$4,0))))</f>
        <v>1033.6110302170705</v>
      </c>
      <c r="H231" s="168">
        <f ca="1">IF($C231-H$1&lt;År1,0,G230*(1-VLOOKUP($A231,[1]Hugst!$R$5:$W$9,MATCH(ROUNDUP((H$1)/10,0)*10,[1]Hugst!$R$4:$W$4,0))))</f>
        <v>1317.6289123996899</v>
      </c>
      <c r="I231" s="168">
        <f ca="1">IF($C231-I$1&lt;År1,0,H230*(1-VLOOKUP($A231,[1]Hugst!$R$5:$W$9,MATCH(ROUNDUP((I$1)/10,0)*10,[1]Hugst!$R$4:$W$4,0))))</f>
        <v>1318.119503742183</v>
      </c>
      <c r="J231" s="168">
        <f ca="1">IF($C231-J$1&lt;År1,0,I230*(1-VLOOKUP($A231,[1]Hugst!$R$5:$W$9,MATCH(ROUNDUP((J$1)/10,0)*10,[1]Hugst!$R$4:$W$4,0))))</f>
        <v>1320.5631457037962</v>
      </c>
      <c r="K231" s="168">
        <f ca="1">IF($C231-K$1&lt;År1,0,J230*(1-VLOOKUP($A231,[1]Hugst!$R$5:$W$9,MATCH(ROUNDUP((K$1)/10,0)*10,[1]Hugst!$R$4:$W$4,0))))</f>
        <v>1322.3947052286439</v>
      </c>
      <c r="L231" s="168">
        <f ca="1">IF($C231-L$1&lt;År1,0,K230*(1-VLOOKUP($A231,[1]Hugst!$R$5:$W$9,MATCH(ROUNDUP((L$1)/10,0)*10,[1]Hugst!$R$4:$W$4,0))))</f>
        <v>1322.9867444810097</v>
      </c>
      <c r="M231" s="168">
        <f ca="1">IF($C231-M$1&lt;År1,0,L230*(1-VLOOKUP($A231,[1]Hugst!$R$5:$W$9,MATCH(ROUNDUP((M$1)/10,0)*10,[1]Hugst!$R$4:$W$4,0))))</f>
        <v>1321.0843106265906</v>
      </c>
      <c r="N231" s="168">
        <f ca="1">IF($C231-N$1&lt;År1,0,M230*(1-VLOOKUP($A231,[1]Hugst!$R$5:$W$9,MATCH(ROUNDUP((N$1)/10,0)*10,[1]Hugst!$R$4:$W$4,0))))</f>
        <v>1314.177420446279</v>
      </c>
      <c r="O231" s="168">
        <f ca="1">IF($C231-O$1&lt;År1,0,N230*(1-VLOOKUP($A231,[1]Hugst!$R$5:$W$9,MATCH(ROUNDUP((O$1)/10,0)*10,[1]Hugst!$R$4:$W$4,0))))</f>
        <v>1297.2460295615529</v>
      </c>
      <c r="P231" s="168">
        <f ca="1">IF($C231-P$1&lt;År1,0,O230*(1-VLOOKUP($A231,[1]Hugst!$R$5:$W$9,MATCH(ROUNDUP((P$1)/10,0)*10,[1]Hugst!$R$4:$W$4,0))))</f>
        <v>1257.4835685083176</v>
      </c>
      <c r="Q231" s="168">
        <f ca="1">IF($C231-Q$1&lt;År1,0,P230*(1-VLOOKUP($A231,[1]Hugst!$R$5:$W$9,MATCH(ROUNDUP((Q$1)/10,0)*10,[1]Hugst!$R$4:$W$4,0))))</f>
        <v>1177.9203960563116</v>
      </c>
      <c r="R231" s="168">
        <f ca="1">IF($C231-R$1&lt;År1,0,Q230*(1-VLOOKUP($A231,[1]Hugst!$R$5:$W$9,MATCH(ROUNDUP((R$1)/10,0)*10,[1]Hugst!$R$4:$W$4,0))))</f>
        <v>1018.9221647188062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556.38376399973822</v>
      </c>
      <c r="E232" s="168">
        <f t="shared" ca="1" si="5"/>
        <v>10.430280348684391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1111.6558083599098</v>
      </c>
      <c r="G232" s="168">
        <f ca="1">IF($C232-G$1&lt;År1,0,F231*(1-VLOOKUP($A232,[1]Hugst!$R$5:$W$9,MATCH(ROUNDUP((G$1)/10,0)*10,[1]Hugst!$R$4:$W$4,0))))</f>
        <v>1082.4018647040707</v>
      </c>
      <c r="H232" s="168">
        <f ca="1">IF($C232-H$1&lt;År1,0,G231*(1-VLOOKUP($A232,[1]Hugst!$R$5:$W$9,MATCH(ROUNDUP((H$1)/10,0)*10,[1]Hugst!$R$4:$W$4,0))))</f>
        <v>1033.6110302170705</v>
      </c>
      <c r="I232" s="168">
        <f ca="1">IF($C232-I$1&lt;År1,0,H231*(1-VLOOKUP($A232,[1]Hugst!$R$5:$W$9,MATCH(ROUNDUP((I$1)/10,0)*10,[1]Hugst!$R$4:$W$4,0))))</f>
        <v>1317.6289123996899</v>
      </c>
      <c r="J232" s="168">
        <f ca="1">IF($C232-J$1&lt;År1,0,I231*(1-VLOOKUP($A232,[1]Hugst!$R$5:$W$9,MATCH(ROUNDUP((J$1)/10,0)*10,[1]Hugst!$R$4:$W$4,0))))</f>
        <v>1318.119503742183</v>
      </c>
      <c r="K232" s="168">
        <f ca="1">IF($C232-K$1&lt;År1,0,J231*(1-VLOOKUP($A232,[1]Hugst!$R$5:$W$9,MATCH(ROUNDUP((K$1)/10,0)*10,[1]Hugst!$R$4:$W$4,0))))</f>
        <v>1320.5631457037962</v>
      </c>
      <c r="L232" s="168">
        <f ca="1">IF($C232-L$1&lt;År1,0,K231*(1-VLOOKUP($A232,[1]Hugst!$R$5:$W$9,MATCH(ROUNDUP((L$1)/10,0)*10,[1]Hugst!$R$4:$W$4,0))))</f>
        <v>1322.3947052286439</v>
      </c>
      <c r="M232" s="168">
        <f ca="1">IF($C232-M$1&lt;År1,0,L231*(1-VLOOKUP($A232,[1]Hugst!$R$5:$W$9,MATCH(ROUNDUP((M$1)/10,0)*10,[1]Hugst!$R$4:$W$4,0))))</f>
        <v>1322.9867444810097</v>
      </c>
      <c r="N232" s="168">
        <f ca="1">IF($C232-N$1&lt;År1,0,M231*(1-VLOOKUP($A232,[1]Hugst!$R$5:$W$9,MATCH(ROUNDUP((N$1)/10,0)*10,[1]Hugst!$R$4:$W$4,0))))</f>
        <v>1321.0843106265906</v>
      </c>
      <c r="O232" s="168">
        <f ca="1">IF($C232-O$1&lt;År1,0,N231*(1-VLOOKUP($A232,[1]Hugst!$R$5:$W$9,MATCH(ROUNDUP((O$1)/10,0)*10,[1]Hugst!$R$4:$W$4,0))))</f>
        <v>1314.177420446279</v>
      </c>
      <c r="P232" s="168">
        <f ca="1">IF($C232-P$1&lt;År1,0,O231*(1-VLOOKUP($A232,[1]Hugst!$R$5:$W$9,MATCH(ROUNDUP((P$1)/10,0)*10,[1]Hugst!$R$4:$W$4,0))))</f>
        <v>1294.3984163259299</v>
      </c>
      <c r="Q232" s="168">
        <f ca="1">IF($C232-Q$1&lt;År1,0,P231*(1-VLOOKUP($A232,[1]Hugst!$R$5:$W$9,MATCH(ROUNDUP((Q$1)/10,0)*10,[1]Hugst!$R$4:$W$4,0))))</f>
        <v>1254.7232387237871</v>
      </c>
      <c r="R232" s="168">
        <f ca="1">IF($C232-R$1&lt;År1,0,Q231*(1-VLOOKUP($A232,[1]Hugst!$R$5:$W$9,MATCH(ROUNDUP((R$1)/10,0)*10,[1]Hugst!$R$4:$W$4,0))))</f>
        <v>1175.3347171381392</v>
      </c>
      <c r="S232" s="168">
        <f ca="1">IF($C232-S$1&lt;År1,0,R231*(1-VLOOKUP($A232,[1]Hugst!$R$5:$W$9,MATCH(ROUNDUP((S$1)/10,0)*10,[1]Hugst!$R$4:$W$4,0))))</f>
        <v>1016.6855063084479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571.0455345862847</v>
      </c>
      <c r="E233" s="168">
        <f t="shared" ca="1" si="5"/>
        <v>13.292164314756519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1129.1794629125284</v>
      </c>
      <c r="G233" s="168">
        <f ca="1">IF($C233-G$1&lt;År1,0,F232*(1-VLOOKUP($A233,[1]Hugst!$R$5:$W$9,MATCH(ROUNDUP((G$1)/10,0)*10,[1]Hugst!$R$4:$W$4,0))))</f>
        <v>1111.6558083599098</v>
      </c>
      <c r="H233" s="168">
        <f ca="1">IF($C233-H$1&lt;År1,0,G232*(1-VLOOKUP($A233,[1]Hugst!$R$5:$W$9,MATCH(ROUNDUP((H$1)/10,0)*10,[1]Hugst!$R$4:$W$4,0))))</f>
        <v>1082.4018647040707</v>
      </c>
      <c r="I233" s="168">
        <f ca="1">IF($C233-I$1&lt;År1,0,H232*(1-VLOOKUP($A233,[1]Hugst!$R$5:$W$9,MATCH(ROUNDUP((I$1)/10,0)*10,[1]Hugst!$R$4:$W$4,0))))</f>
        <v>1033.6110302170705</v>
      </c>
      <c r="J233" s="168">
        <f ca="1">IF($C233-J$1&lt;År1,0,I232*(1-VLOOKUP($A233,[1]Hugst!$R$5:$W$9,MATCH(ROUNDUP((J$1)/10,0)*10,[1]Hugst!$R$4:$W$4,0))))</f>
        <v>1317.6289123996899</v>
      </c>
      <c r="K233" s="168">
        <f ca="1">IF($C233-K$1&lt;År1,0,J232*(1-VLOOKUP($A233,[1]Hugst!$R$5:$W$9,MATCH(ROUNDUP((K$1)/10,0)*10,[1]Hugst!$R$4:$W$4,0))))</f>
        <v>1318.119503742183</v>
      </c>
      <c r="L233" s="168">
        <f ca="1">IF($C233-L$1&lt;År1,0,K232*(1-VLOOKUP($A233,[1]Hugst!$R$5:$W$9,MATCH(ROUNDUP((L$1)/10,0)*10,[1]Hugst!$R$4:$W$4,0))))</f>
        <v>1320.5631457037962</v>
      </c>
      <c r="M233" s="168">
        <f ca="1">IF($C233-M$1&lt;År1,0,L232*(1-VLOOKUP($A233,[1]Hugst!$R$5:$W$9,MATCH(ROUNDUP((M$1)/10,0)*10,[1]Hugst!$R$4:$W$4,0))))</f>
        <v>1322.3947052286439</v>
      </c>
      <c r="N233" s="168">
        <f ca="1">IF($C233-N$1&lt;År1,0,M232*(1-VLOOKUP($A233,[1]Hugst!$R$5:$W$9,MATCH(ROUNDUP((N$1)/10,0)*10,[1]Hugst!$R$4:$W$4,0))))</f>
        <v>1322.9867444810097</v>
      </c>
      <c r="O233" s="168">
        <f ca="1">IF($C233-O$1&lt;År1,0,N232*(1-VLOOKUP($A233,[1]Hugst!$R$5:$W$9,MATCH(ROUNDUP((O$1)/10,0)*10,[1]Hugst!$R$4:$W$4,0))))</f>
        <v>1321.0843106265906</v>
      </c>
      <c r="P233" s="168">
        <f ca="1">IF($C233-P$1&lt;År1,0,O232*(1-VLOOKUP($A233,[1]Hugst!$R$5:$W$9,MATCH(ROUNDUP((P$1)/10,0)*10,[1]Hugst!$R$4:$W$4,0))))</f>
        <v>1311.2926407428604</v>
      </c>
      <c r="Q233" s="168">
        <f ca="1">IF($C233-Q$1&lt;År1,0,P232*(1-VLOOKUP($A233,[1]Hugst!$R$5:$W$9,MATCH(ROUNDUP((Q$1)/10,0)*10,[1]Hugst!$R$4:$W$4,0))))</f>
        <v>1291.5570539486291</v>
      </c>
      <c r="R233" s="168">
        <f ca="1">IF($C233-R$1&lt;År1,0,Q232*(1-VLOOKUP($A233,[1]Hugst!$R$5:$W$9,MATCH(ROUNDUP((R$1)/10,0)*10,[1]Hugst!$R$4:$W$4,0))))</f>
        <v>1251.9689681997593</v>
      </c>
      <c r="S233" s="168">
        <f ca="1">IF($C233-S$1&lt;År1,0,R232*(1-VLOOKUP($A233,[1]Hugst!$R$5:$W$9,MATCH(ROUNDUP((S$1)/10,0)*10,[1]Hugst!$R$4:$W$4,0))))</f>
        <v>1172.7547141005189</v>
      </c>
      <c r="T233" s="168">
        <f ca="1">IF($C233-T$1&lt;År1,0,S232*(1-VLOOKUP($A233,[1]Hugst!$R$5:$W$9,MATCH(ROUNDUP((T$1)/10,0)*10,[1]Hugst!$R$4:$W$4,0))))</f>
        <v>1014.4537576360635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578.65652055728867</v>
      </c>
      <c r="E234" s="168">
        <f t="shared" ca="1" si="5"/>
        <v>16.162927562756522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1139.6612121315325</v>
      </c>
      <c r="G234" s="168">
        <f ca="1">IF($C234-G$1&lt;År1,0,F233*(1-VLOOKUP($A234,[1]Hugst!$R$5:$W$9,MATCH(ROUNDUP((G$1)/10,0)*10,[1]Hugst!$R$4:$W$4,0))))</f>
        <v>1129.1794629125284</v>
      </c>
      <c r="H234" s="168">
        <f ca="1">IF($C234-H$1&lt;År1,0,G233*(1-VLOOKUP($A234,[1]Hugst!$R$5:$W$9,MATCH(ROUNDUP((H$1)/10,0)*10,[1]Hugst!$R$4:$W$4,0))))</f>
        <v>1111.6558083599098</v>
      </c>
      <c r="I234" s="168">
        <f ca="1">IF($C234-I$1&lt;År1,0,H233*(1-VLOOKUP($A234,[1]Hugst!$R$5:$W$9,MATCH(ROUNDUP((I$1)/10,0)*10,[1]Hugst!$R$4:$W$4,0))))</f>
        <v>1082.4018647040707</v>
      </c>
      <c r="J234" s="168">
        <f ca="1">IF($C234-J$1&lt;År1,0,I233*(1-VLOOKUP($A234,[1]Hugst!$R$5:$W$9,MATCH(ROUNDUP((J$1)/10,0)*10,[1]Hugst!$R$4:$W$4,0))))</f>
        <v>1033.6110302170705</v>
      </c>
      <c r="K234" s="168">
        <f ca="1">IF($C234-K$1&lt;År1,0,J233*(1-VLOOKUP($A234,[1]Hugst!$R$5:$W$9,MATCH(ROUNDUP((K$1)/10,0)*10,[1]Hugst!$R$4:$W$4,0))))</f>
        <v>1317.6289123996899</v>
      </c>
      <c r="L234" s="168">
        <f ca="1">IF($C234-L$1&lt;År1,0,K233*(1-VLOOKUP($A234,[1]Hugst!$R$5:$W$9,MATCH(ROUNDUP((L$1)/10,0)*10,[1]Hugst!$R$4:$W$4,0))))</f>
        <v>1318.119503742183</v>
      </c>
      <c r="M234" s="168">
        <f ca="1">IF($C234-M$1&lt;År1,0,L233*(1-VLOOKUP($A234,[1]Hugst!$R$5:$W$9,MATCH(ROUNDUP((M$1)/10,0)*10,[1]Hugst!$R$4:$W$4,0))))</f>
        <v>1320.5631457037962</v>
      </c>
      <c r="N234" s="168">
        <f ca="1">IF($C234-N$1&lt;År1,0,M233*(1-VLOOKUP($A234,[1]Hugst!$R$5:$W$9,MATCH(ROUNDUP((N$1)/10,0)*10,[1]Hugst!$R$4:$W$4,0))))</f>
        <v>1322.3947052286439</v>
      </c>
      <c r="O234" s="168">
        <f ca="1">IF($C234-O$1&lt;År1,0,N233*(1-VLOOKUP($A234,[1]Hugst!$R$5:$W$9,MATCH(ROUNDUP((O$1)/10,0)*10,[1]Hugst!$R$4:$W$4,0))))</f>
        <v>1322.9867444810097</v>
      </c>
      <c r="P234" s="168">
        <f ca="1">IF($C234-P$1&lt;År1,0,O233*(1-VLOOKUP($A234,[1]Hugst!$R$5:$W$9,MATCH(ROUNDUP((P$1)/10,0)*10,[1]Hugst!$R$4:$W$4,0))))</f>
        <v>1318.1843694569225</v>
      </c>
      <c r="Q234" s="168">
        <f ca="1">IF($C234-Q$1&lt;År1,0,P233*(1-VLOOKUP($A234,[1]Hugst!$R$5:$W$9,MATCH(ROUNDUP((Q$1)/10,0)*10,[1]Hugst!$R$4:$W$4,0))))</f>
        <v>1308.4141934826932</v>
      </c>
      <c r="R234" s="168">
        <f ca="1">IF($C234-R$1&lt;År1,0,Q233*(1-VLOOKUP($A234,[1]Hugst!$R$5:$W$9,MATCH(ROUNDUP((R$1)/10,0)*10,[1]Hugst!$R$4:$W$4,0))))</f>
        <v>1288.7219287082542</v>
      </c>
      <c r="S234" s="168">
        <f ca="1">IF($C234-S$1&lt;År1,0,R233*(1-VLOOKUP($A234,[1]Hugst!$R$5:$W$9,MATCH(ROUNDUP((S$1)/10,0)*10,[1]Hugst!$R$4:$W$4,0))))</f>
        <v>1249.2207436354183</v>
      </c>
      <c r="T234" s="168">
        <f ca="1">IF($C234-T$1&lt;År1,0,S233*(1-VLOOKUP($A234,[1]Hugst!$R$5:$W$9,MATCH(ROUNDUP((T$1)/10,0)*10,[1]Hugst!$R$4:$W$4,0))))</f>
        <v>1170.1803744842007</v>
      </c>
      <c r="U234" s="168">
        <f ca="1">IF($C234-U$1&lt;År1,0,T233*(1-VLOOKUP($A234,[1]Hugst!$R$5:$W$9,MATCH(ROUNDUP((U$1)/10,0)*10,[1]Hugst!$R$4:$W$4,0))))</f>
        <v>1012.2269079241795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582.04296614085331</v>
      </c>
      <c r="E235" s="168">
        <f t="shared" ca="1" si="5"/>
        <v>19.031565209643304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1145.9162953619839</v>
      </c>
      <c r="G235" s="168">
        <f ca="1">IF($C235-G$1&lt;År1,0,F234*(1-VLOOKUP($A235,[1]Hugst!$R$5:$W$9,MATCH(ROUNDUP((G$1)/10,0)*10,[1]Hugst!$R$4:$W$4,0))))</f>
        <v>1139.6612121315325</v>
      </c>
      <c r="H235" s="168">
        <f ca="1">IF($C235-H$1&lt;År1,0,G234*(1-VLOOKUP($A235,[1]Hugst!$R$5:$W$9,MATCH(ROUNDUP((H$1)/10,0)*10,[1]Hugst!$R$4:$W$4,0))))</f>
        <v>1129.1794629125284</v>
      </c>
      <c r="I235" s="168">
        <f ca="1">IF($C235-I$1&lt;År1,0,H234*(1-VLOOKUP($A235,[1]Hugst!$R$5:$W$9,MATCH(ROUNDUP((I$1)/10,0)*10,[1]Hugst!$R$4:$W$4,0))))</f>
        <v>1111.6558083599098</v>
      </c>
      <c r="J235" s="168">
        <f ca="1">IF($C235-J$1&lt;År1,0,I234*(1-VLOOKUP($A235,[1]Hugst!$R$5:$W$9,MATCH(ROUNDUP((J$1)/10,0)*10,[1]Hugst!$R$4:$W$4,0))))</f>
        <v>1082.4018647040707</v>
      </c>
      <c r="K235" s="168">
        <f ca="1">IF($C235-K$1&lt;År1,0,J234*(1-VLOOKUP($A235,[1]Hugst!$R$5:$W$9,MATCH(ROUNDUP((K$1)/10,0)*10,[1]Hugst!$R$4:$W$4,0))))</f>
        <v>1033.6110302170705</v>
      </c>
      <c r="L235" s="168">
        <f ca="1">IF($C235-L$1&lt;År1,0,K234*(1-VLOOKUP($A235,[1]Hugst!$R$5:$W$9,MATCH(ROUNDUP((L$1)/10,0)*10,[1]Hugst!$R$4:$W$4,0))))</f>
        <v>1317.6289123996899</v>
      </c>
      <c r="M235" s="168">
        <f ca="1">IF($C235-M$1&lt;År1,0,L234*(1-VLOOKUP($A235,[1]Hugst!$R$5:$W$9,MATCH(ROUNDUP((M$1)/10,0)*10,[1]Hugst!$R$4:$W$4,0))))</f>
        <v>1318.119503742183</v>
      </c>
      <c r="N235" s="168">
        <f ca="1">IF($C235-N$1&lt;År1,0,M234*(1-VLOOKUP($A235,[1]Hugst!$R$5:$W$9,MATCH(ROUNDUP((N$1)/10,0)*10,[1]Hugst!$R$4:$W$4,0))))</f>
        <v>1320.5631457037962</v>
      </c>
      <c r="O235" s="168">
        <f ca="1">IF($C235-O$1&lt;År1,0,N234*(1-VLOOKUP($A235,[1]Hugst!$R$5:$W$9,MATCH(ROUNDUP((O$1)/10,0)*10,[1]Hugst!$R$4:$W$4,0))))</f>
        <v>1322.3947052286439</v>
      </c>
      <c r="P235" s="168">
        <f ca="1">IF($C235-P$1&lt;År1,0,O234*(1-VLOOKUP($A235,[1]Hugst!$R$5:$W$9,MATCH(ROUNDUP((P$1)/10,0)*10,[1]Hugst!$R$4:$W$4,0))))</f>
        <v>1320.0826272370271</v>
      </c>
      <c r="Q235" s="168">
        <f ca="1">IF($C235-Q$1&lt;År1,0,P234*(1-VLOOKUP($A235,[1]Hugst!$R$5:$W$9,MATCH(ROUNDUP((Q$1)/10,0)*10,[1]Hugst!$R$4:$W$4,0))))</f>
        <v>1315.2907940117732</v>
      </c>
      <c r="R235" s="168">
        <f ca="1">IF($C235-R$1&lt;År1,0,Q234*(1-VLOOKUP($A235,[1]Hugst!$R$5:$W$9,MATCH(ROUNDUP((R$1)/10,0)*10,[1]Hugst!$R$4:$W$4,0))))</f>
        <v>1305.5420647652923</v>
      </c>
      <c r="S235" s="168">
        <f ca="1">IF($C235-S$1&lt;År1,0,R234*(1-VLOOKUP($A235,[1]Hugst!$R$5:$W$9,MATCH(ROUNDUP((S$1)/10,0)*10,[1]Hugst!$R$4:$W$4,0))))</f>
        <v>1285.8930269135287</v>
      </c>
      <c r="T235" s="168">
        <f ca="1">IF($C235-T$1&lt;År1,0,S234*(1-VLOOKUP($A235,[1]Hugst!$R$5:$W$9,MATCH(ROUNDUP((T$1)/10,0)*10,[1]Hugst!$R$4:$W$4,0))))</f>
        <v>1246.4785517591454</v>
      </c>
      <c r="U235" s="168">
        <f ca="1">IF($C235-U$1&lt;År1,0,T234*(1-VLOOKUP($A235,[1]Hugst!$R$5:$W$9,MATCH(ROUNDUP((U$1)/10,0)*10,[1]Hugst!$R$4:$W$4,0))))</f>
        <v>1167.6116858572841</v>
      </c>
      <c r="V235" s="168">
        <f ca="1">IF($C235-V$1&lt;År1,0,U234*(1-VLOOKUP($A235,[1]Hugst!$R$5:$W$9,MATCH(ROUNDUP((V$1)/10,0)*10,[1]Hugst!$R$4:$W$4,0))))</f>
        <v>1010.0049464189801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582.9005882219659</v>
      </c>
      <c r="E236" s="168">
        <f t="shared" ca="1" si="5"/>
        <v>21.89260624871531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1149.6349584821685</v>
      </c>
      <c r="G236" s="168">
        <f ca="1">IF($C236-G$1&lt;År1,0,F235*(1-VLOOKUP($A236,[1]Hugst!$R$5:$W$9,MATCH(ROUNDUP((G$1)/10,0)*10,[1]Hugst!$R$4:$W$4,0))))</f>
        <v>1145.9162953619839</v>
      </c>
      <c r="H236" s="168">
        <f ca="1">IF($C236-H$1&lt;År1,0,G235*(1-VLOOKUP($A236,[1]Hugst!$R$5:$W$9,MATCH(ROUNDUP((H$1)/10,0)*10,[1]Hugst!$R$4:$W$4,0))))</f>
        <v>1139.6612121315325</v>
      </c>
      <c r="I236" s="168">
        <f ca="1">IF($C236-I$1&lt;År1,0,H235*(1-VLOOKUP($A236,[1]Hugst!$R$5:$W$9,MATCH(ROUNDUP((I$1)/10,0)*10,[1]Hugst!$R$4:$W$4,0))))</f>
        <v>1129.1794629125284</v>
      </c>
      <c r="J236" s="168">
        <f ca="1">IF($C236-J$1&lt;År1,0,I235*(1-VLOOKUP($A236,[1]Hugst!$R$5:$W$9,MATCH(ROUNDUP((J$1)/10,0)*10,[1]Hugst!$R$4:$W$4,0))))</f>
        <v>1111.6558083599098</v>
      </c>
      <c r="K236" s="168">
        <f ca="1">IF($C236-K$1&lt;År1,0,J235*(1-VLOOKUP($A236,[1]Hugst!$R$5:$W$9,MATCH(ROUNDUP((K$1)/10,0)*10,[1]Hugst!$R$4:$W$4,0))))</f>
        <v>1082.4018647040707</v>
      </c>
      <c r="L236" s="168">
        <f ca="1">IF($C236-L$1&lt;År1,0,K235*(1-VLOOKUP($A236,[1]Hugst!$R$5:$W$9,MATCH(ROUNDUP((L$1)/10,0)*10,[1]Hugst!$R$4:$W$4,0))))</f>
        <v>1033.6110302170705</v>
      </c>
      <c r="M236" s="168">
        <f ca="1">IF($C236-M$1&lt;År1,0,L235*(1-VLOOKUP($A236,[1]Hugst!$R$5:$W$9,MATCH(ROUNDUP((M$1)/10,0)*10,[1]Hugst!$R$4:$W$4,0))))</f>
        <v>1317.6289123996899</v>
      </c>
      <c r="N236" s="168">
        <f ca="1">IF($C236-N$1&lt;År1,0,M235*(1-VLOOKUP($A236,[1]Hugst!$R$5:$W$9,MATCH(ROUNDUP((N$1)/10,0)*10,[1]Hugst!$R$4:$W$4,0))))</f>
        <v>1318.119503742183</v>
      </c>
      <c r="O236" s="168">
        <f ca="1">IF($C236-O$1&lt;År1,0,N235*(1-VLOOKUP($A236,[1]Hugst!$R$5:$W$9,MATCH(ROUNDUP((O$1)/10,0)*10,[1]Hugst!$R$4:$W$4,0))))</f>
        <v>1320.5631457037962</v>
      </c>
      <c r="P236" s="168">
        <f ca="1">IF($C236-P$1&lt;År1,0,O235*(1-VLOOKUP($A236,[1]Hugst!$R$5:$W$9,MATCH(ROUNDUP((P$1)/10,0)*10,[1]Hugst!$R$4:$W$4,0))))</f>
        <v>1319.4918875830201</v>
      </c>
      <c r="Q236" s="168">
        <f ca="1">IF($C236-Q$1&lt;År1,0,P235*(1-VLOOKUP($A236,[1]Hugst!$R$5:$W$9,MATCH(ROUNDUP((Q$1)/10,0)*10,[1]Hugst!$R$4:$W$4,0))))</f>
        <v>1317.1848848845555</v>
      </c>
      <c r="R236" s="168">
        <f ca="1">IF($C236-R$1&lt;År1,0,Q235*(1-VLOOKUP($A236,[1]Hugst!$R$5:$W$9,MATCH(ROUNDUP((R$1)/10,0)*10,[1]Hugst!$R$4:$W$4,0))))</f>
        <v>1312.403570317601</v>
      </c>
      <c r="S236" s="168">
        <f ca="1">IF($C236-S$1&lt;År1,0,R235*(1-VLOOKUP($A236,[1]Hugst!$R$5:$W$9,MATCH(ROUNDUP((S$1)/10,0)*10,[1]Hugst!$R$4:$W$4,0))))</f>
        <v>1302.6762407206854</v>
      </c>
      <c r="T236" s="168">
        <f ca="1">IF($C236-T$1&lt;År1,0,S235*(1-VLOOKUP($A236,[1]Hugst!$R$5:$W$9,MATCH(ROUNDUP((T$1)/10,0)*10,[1]Hugst!$R$4:$W$4,0))))</f>
        <v>1283.0703349032308</v>
      </c>
      <c r="U236" s="168">
        <f ca="1">IF($C236-U$1&lt;År1,0,T235*(1-VLOOKUP($A236,[1]Hugst!$R$5:$W$9,MATCH(ROUNDUP((U$1)/10,0)*10,[1]Hugst!$R$4:$W$4,0))))</f>
        <v>1243.7423793284545</v>
      </c>
      <c r="V236" s="168">
        <f ca="1">IF($C236-V$1&lt;År1,0,U235*(1-VLOOKUP($A236,[1]Hugst!$R$5:$W$9,MATCH(ROUNDUP((V$1)/10,0)*10,[1]Hugst!$R$4:$W$4,0))))</f>
        <v>1165.0486358151584</v>
      </c>
      <c r="W236" s="168">
        <f ca="1">IF($C236-W$1&lt;År1,0,V235*(1-VLOOKUP($A236,[1]Hugst!$R$5:$W$9,MATCH(ROUNDUP((W$1)/10,0)*10,[1]Hugst!$R$4:$W$4,0))))</f>
        <v>1007.7878623902556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582.24678742794856</v>
      </c>
      <c r="E237" s="168">
        <f t="shared" ca="1" si="5"/>
        <v>24.7433464572714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1151.8318978967072</v>
      </c>
      <c r="G237" s="168">
        <f ca="1">IF($C237-G$1&lt;År1,0,F236*(1-VLOOKUP($A237,[1]Hugst!$R$5:$W$9,MATCH(ROUNDUP((G$1)/10,0)*10,[1]Hugst!$R$4:$W$4,0))))</f>
        <v>1149.6349584821685</v>
      </c>
      <c r="H237" s="168">
        <f ca="1">IF($C237-H$1&lt;År1,0,G236*(1-VLOOKUP($A237,[1]Hugst!$R$5:$W$9,MATCH(ROUNDUP((H$1)/10,0)*10,[1]Hugst!$R$4:$W$4,0))))</f>
        <v>1145.9162953619839</v>
      </c>
      <c r="I237" s="168">
        <f ca="1">IF($C237-I$1&lt;År1,0,H236*(1-VLOOKUP($A237,[1]Hugst!$R$5:$W$9,MATCH(ROUNDUP((I$1)/10,0)*10,[1]Hugst!$R$4:$W$4,0))))</f>
        <v>1139.6612121315325</v>
      </c>
      <c r="J237" s="168">
        <f ca="1">IF($C237-J$1&lt;År1,0,I236*(1-VLOOKUP($A237,[1]Hugst!$R$5:$W$9,MATCH(ROUNDUP((J$1)/10,0)*10,[1]Hugst!$R$4:$W$4,0))))</f>
        <v>1129.1794629125284</v>
      </c>
      <c r="K237" s="168">
        <f ca="1">IF($C237-K$1&lt;År1,0,J236*(1-VLOOKUP($A237,[1]Hugst!$R$5:$W$9,MATCH(ROUNDUP((K$1)/10,0)*10,[1]Hugst!$R$4:$W$4,0))))</f>
        <v>1111.6558083599098</v>
      </c>
      <c r="L237" s="168">
        <f ca="1">IF($C237-L$1&lt;År1,0,K236*(1-VLOOKUP($A237,[1]Hugst!$R$5:$W$9,MATCH(ROUNDUP((L$1)/10,0)*10,[1]Hugst!$R$4:$W$4,0))))</f>
        <v>1082.4018647040707</v>
      </c>
      <c r="M237" s="168">
        <f ca="1">IF($C237-M$1&lt;År1,0,L236*(1-VLOOKUP($A237,[1]Hugst!$R$5:$W$9,MATCH(ROUNDUP((M$1)/10,0)*10,[1]Hugst!$R$4:$W$4,0))))</f>
        <v>1033.6110302170705</v>
      </c>
      <c r="N237" s="168">
        <f ca="1">IF($C237-N$1&lt;År1,0,M236*(1-VLOOKUP($A237,[1]Hugst!$R$5:$W$9,MATCH(ROUNDUP((N$1)/10,0)*10,[1]Hugst!$R$4:$W$4,0))))</f>
        <v>1317.6289123996899</v>
      </c>
      <c r="O237" s="168">
        <f ca="1">IF($C237-O$1&lt;År1,0,N236*(1-VLOOKUP($A237,[1]Hugst!$R$5:$W$9,MATCH(ROUNDUP((O$1)/10,0)*10,[1]Hugst!$R$4:$W$4,0))))</f>
        <v>1318.119503742183</v>
      </c>
      <c r="P237" s="168">
        <f ca="1">IF($C237-P$1&lt;År1,0,O236*(1-VLOOKUP($A237,[1]Hugst!$R$5:$W$9,MATCH(ROUNDUP((P$1)/10,0)*10,[1]Hugst!$R$4:$W$4,0))))</f>
        <v>1317.6643485546904</v>
      </c>
      <c r="Q237" s="168">
        <f ca="1">IF($C237-Q$1&lt;År1,0,P236*(1-VLOOKUP($A237,[1]Hugst!$R$5:$W$9,MATCH(ROUNDUP((Q$1)/10,0)*10,[1]Hugst!$R$4:$W$4,0))))</f>
        <v>1316.5954419761306</v>
      </c>
      <c r="R237" s="168">
        <f ca="1">IF($C237-R$1&lt;År1,0,Q236*(1-VLOOKUP($A237,[1]Hugst!$R$5:$W$9,MATCH(ROUNDUP((R$1)/10,0)*10,[1]Hugst!$R$4:$W$4,0))))</f>
        <v>1314.2935034299308</v>
      </c>
      <c r="S237" s="168">
        <f ca="1">IF($C237-S$1&lt;År1,0,R236*(1-VLOOKUP($A237,[1]Hugst!$R$5:$W$9,MATCH(ROUNDUP((S$1)/10,0)*10,[1]Hugst!$R$4:$W$4,0))))</f>
        <v>1309.522684431538</v>
      </c>
      <c r="T237" s="168">
        <f ca="1">IF($C237-T$1&lt;År1,0,S236*(1-VLOOKUP($A237,[1]Hugst!$R$5:$W$9,MATCH(ROUNDUP((T$1)/10,0)*10,[1]Hugst!$R$4:$W$4,0))))</f>
        <v>1299.8167075093472</v>
      </c>
      <c r="U237" s="168">
        <f ca="1">IF($C237-U$1&lt;År1,0,T236*(1-VLOOKUP($A237,[1]Hugst!$R$5:$W$9,MATCH(ROUNDUP((U$1)/10,0)*10,[1]Hugst!$R$4:$W$4,0))))</f>
        <v>1280.2538390461261</v>
      </c>
      <c r="V237" s="168">
        <f ca="1">IF($C237-V$1&lt;År1,0,U236*(1-VLOOKUP($A237,[1]Hugst!$R$5:$W$9,MATCH(ROUNDUP((V$1)/10,0)*10,[1]Hugst!$R$4:$W$4,0))))</f>
        <v>1241.0122131299286</v>
      </c>
      <c r="W237" s="168">
        <f ca="1">IF($C237-W$1&lt;År1,0,V236*(1-VLOOKUP($A237,[1]Hugst!$R$5:$W$9,MATCH(ROUNDUP((W$1)/10,0)*10,[1]Hugst!$R$4:$W$4,0))))</f>
        <v>1162.4912119804421</v>
      </c>
      <c r="X237" s="168">
        <f ca="1">IF($C237-X$1&lt;År1,0,W236*(1-VLOOKUP($A237,[1]Hugst!$R$5:$W$9,MATCH(ROUNDUP((X$1)/10,0)*10,[1]Hugst!$R$4:$W$4,0))))</f>
        <v>1005.5756451313501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580.69197477905834</v>
      </c>
      <c r="E238" s="168">
        <f t="shared" ca="1" si="5"/>
        <v>27.582464851315308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1153.1162036418609</v>
      </c>
      <c r="G238" s="168">
        <f ca="1">IF($C238-G$1&lt;År1,0,F237*(1-VLOOKUP($A238,[1]Hugst!$R$5:$W$9,MATCH(ROUNDUP((G$1)/10,0)*10,[1]Hugst!$R$4:$W$4,0))))</f>
        <v>1151.8318978967072</v>
      </c>
      <c r="H238" s="168">
        <f ca="1">IF($C238-H$1&lt;År1,0,G237*(1-VLOOKUP($A238,[1]Hugst!$R$5:$W$9,MATCH(ROUNDUP((H$1)/10,0)*10,[1]Hugst!$R$4:$W$4,0))))</f>
        <v>1149.6349584821685</v>
      </c>
      <c r="I238" s="168">
        <f ca="1">IF($C238-I$1&lt;År1,0,H237*(1-VLOOKUP($A238,[1]Hugst!$R$5:$W$9,MATCH(ROUNDUP((I$1)/10,0)*10,[1]Hugst!$R$4:$W$4,0))))</f>
        <v>1145.9162953619839</v>
      </c>
      <c r="J238" s="168">
        <f ca="1">IF($C238-J$1&lt;År1,0,I237*(1-VLOOKUP($A238,[1]Hugst!$R$5:$W$9,MATCH(ROUNDUP((J$1)/10,0)*10,[1]Hugst!$R$4:$W$4,0))))</f>
        <v>1139.6612121315325</v>
      </c>
      <c r="K238" s="168">
        <f ca="1">IF($C238-K$1&lt;År1,0,J237*(1-VLOOKUP($A238,[1]Hugst!$R$5:$W$9,MATCH(ROUNDUP((K$1)/10,0)*10,[1]Hugst!$R$4:$W$4,0))))</f>
        <v>1129.1794629125284</v>
      </c>
      <c r="L238" s="168">
        <f ca="1">IF($C238-L$1&lt;År1,0,K237*(1-VLOOKUP($A238,[1]Hugst!$R$5:$W$9,MATCH(ROUNDUP((L$1)/10,0)*10,[1]Hugst!$R$4:$W$4,0))))</f>
        <v>1111.6558083599098</v>
      </c>
      <c r="M238" s="168">
        <f ca="1">IF($C238-M$1&lt;År1,0,L237*(1-VLOOKUP($A238,[1]Hugst!$R$5:$W$9,MATCH(ROUNDUP((M$1)/10,0)*10,[1]Hugst!$R$4:$W$4,0))))</f>
        <v>1082.4018647040707</v>
      </c>
      <c r="N238" s="168">
        <f ca="1">IF($C238-N$1&lt;År1,0,M237*(1-VLOOKUP($A238,[1]Hugst!$R$5:$W$9,MATCH(ROUNDUP((N$1)/10,0)*10,[1]Hugst!$R$4:$W$4,0))))</f>
        <v>1033.6110302170705</v>
      </c>
      <c r="O238" s="168">
        <f ca="1">IF($C238-O$1&lt;År1,0,N237*(1-VLOOKUP($A238,[1]Hugst!$R$5:$W$9,MATCH(ROUNDUP((O$1)/10,0)*10,[1]Hugst!$R$4:$W$4,0))))</f>
        <v>1317.6289123996899</v>
      </c>
      <c r="P238" s="168">
        <f ca="1">IF($C238-P$1&lt;År1,0,O237*(1-VLOOKUP($A238,[1]Hugst!$R$5:$W$9,MATCH(ROUNDUP((P$1)/10,0)*10,[1]Hugst!$R$4:$W$4,0))))</f>
        <v>1315.226070685188</v>
      </c>
      <c r="Q238" s="168">
        <f ca="1">IF($C238-Q$1&lt;År1,0,P237*(1-VLOOKUP($A238,[1]Hugst!$R$5:$W$9,MATCH(ROUNDUP((Q$1)/10,0)*10,[1]Hugst!$R$4:$W$4,0))))</f>
        <v>1314.7719146188385</v>
      </c>
      <c r="R238" s="168">
        <f ca="1">IF($C238-R$1&lt;År1,0,Q237*(1-VLOOKUP($A238,[1]Hugst!$R$5:$W$9,MATCH(ROUNDUP((R$1)/10,0)*10,[1]Hugst!$R$4:$W$4,0))))</f>
        <v>1313.7053544205733</v>
      </c>
      <c r="S238" s="168">
        <f ca="1">IF($C238-S$1&lt;År1,0,R237*(1-VLOOKUP($A238,[1]Hugst!$R$5:$W$9,MATCH(ROUNDUP((S$1)/10,0)*10,[1]Hugst!$R$4:$W$4,0))))</f>
        <v>1311.4084689102065</v>
      </c>
      <c r="T238" s="168">
        <f ca="1">IF($C238-T$1&lt;År1,0,S237*(1-VLOOKUP($A238,[1]Hugst!$R$5:$W$9,MATCH(ROUNDUP((T$1)/10,0)*10,[1]Hugst!$R$4:$W$4,0))))</f>
        <v>1306.6481224413224</v>
      </c>
      <c r="U238" s="168">
        <f ca="1">IF($C238-U$1&lt;År1,0,T237*(1-VLOOKUP($A238,[1]Hugst!$R$5:$W$9,MATCH(ROUNDUP((U$1)/10,0)*10,[1]Hugst!$R$4:$W$4,0))))</f>
        <v>1296.9634513221315</v>
      </c>
      <c r="V238" s="168">
        <f ca="1">IF($C238-V$1&lt;År1,0,U237*(1-VLOOKUP($A238,[1]Hugst!$R$5:$W$9,MATCH(ROUNDUP((V$1)/10,0)*10,[1]Hugst!$R$4:$W$4,0))))</f>
        <v>1277.4435257409029</v>
      </c>
      <c r="W238" s="168">
        <f ca="1">IF($C238-W$1&lt;År1,0,V237*(1-VLOOKUP($A238,[1]Hugst!$R$5:$W$9,MATCH(ROUNDUP((W$1)/10,0)*10,[1]Hugst!$R$4:$W$4,0))))</f>
        <v>1238.2880399791557</v>
      </c>
      <c r="X238" s="168">
        <f ca="1">IF($C238-X$1&lt;År1,0,W237*(1-VLOOKUP($A238,[1]Hugst!$R$5:$W$9,MATCH(ROUNDUP((X$1)/10,0)*10,[1]Hugst!$R$4:$W$4,0))))</f>
        <v>1159.939402002924</v>
      </c>
      <c r="Y238" s="168">
        <f ca="1">IF($C238-Y$1&lt;År1,0,X237*(1-VLOOKUP($A238,[1]Hugst!$R$5:$W$9,MATCH(ROUNDUP((Y$1)/10,0)*10,[1]Hugst!$R$4:$W$4,0))))</f>
        <v>1003.3682839591106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578.6023676781108</v>
      </c>
      <c r="E239" s="168">
        <f t="shared" ca="1" si="5"/>
        <v>29.435378239631973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1152.8795099292302</v>
      </c>
      <c r="G239" s="168">
        <f ca="1">IF($C239-G$1&lt;År1,0,F238*(1-VLOOKUP($A239,[1]Hugst!$R$5:$W$9,MATCH(ROUNDUP((G$1)/10,0)*10,[1]Hugst!$R$4:$W$4,0))))</f>
        <v>1153.1162036418609</v>
      </c>
      <c r="H239" s="168">
        <f ca="1">IF($C239-H$1&lt;År1,0,G238*(1-VLOOKUP($A239,[1]Hugst!$R$5:$W$9,MATCH(ROUNDUP((H$1)/10,0)*10,[1]Hugst!$R$4:$W$4,0))))</f>
        <v>1151.8318978967072</v>
      </c>
      <c r="I239" s="168">
        <f ca="1">IF($C239-I$1&lt;År1,0,H238*(1-VLOOKUP($A239,[1]Hugst!$R$5:$W$9,MATCH(ROUNDUP((I$1)/10,0)*10,[1]Hugst!$R$4:$W$4,0))))</f>
        <v>1149.6349584821685</v>
      </c>
      <c r="J239" s="168">
        <f ca="1">IF($C239-J$1&lt;År1,0,I238*(1-VLOOKUP($A239,[1]Hugst!$R$5:$W$9,MATCH(ROUNDUP((J$1)/10,0)*10,[1]Hugst!$R$4:$W$4,0))))</f>
        <v>1145.9162953619839</v>
      </c>
      <c r="K239" s="168">
        <f ca="1">IF($C239-K$1&lt;År1,0,J238*(1-VLOOKUP($A239,[1]Hugst!$R$5:$W$9,MATCH(ROUNDUP((K$1)/10,0)*10,[1]Hugst!$R$4:$W$4,0))))</f>
        <v>1139.6612121315325</v>
      </c>
      <c r="L239" s="168">
        <f ca="1">IF($C239-L$1&lt;År1,0,K238*(1-VLOOKUP($A239,[1]Hugst!$R$5:$W$9,MATCH(ROUNDUP((L$1)/10,0)*10,[1]Hugst!$R$4:$W$4,0))))</f>
        <v>1129.1794629125284</v>
      </c>
      <c r="M239" s="168">
        <f ca="1">IF($C239-M$1&lt;År1,0,L238*(1-VLOOKUP($A239,[1]Hugst!$R$5:$W$9,MATCH(ROUNDUP((M$1)/10,0)*10,[1]Hugst!$R$4:$W$4,0))))</f>
        <v>1111.6558083599098</v>
      </c>
      <c r="N239" s="168">
        <f ca="1">IF($C239-N$1&lt;År1,0,M238*(1-VLOOKUP($A239,[1]Hugst!$R$5:$W$9,MATCH(ROUNDUP((N$1)/10,0)*10,[1]Hugst!$R$4:$W$4,0))))</f>
        <v>1082.4018647040707</v>
      </c>
      <c r="O239" s="168">
        <f ca="1">IF($C239-O$1&lt;År1,0,N238*(1-VLOOKUP($A239,[1]Hugst!$R$5:$W$9,MATCH(ROUNDUP((O$1)/10,0)*10,[1]Hugst!$R$4:$W$4,0))))</f>
        <v>1033.6110302170705</v>
      </c>
      <c r="P239" s="168">
        <f ca="1">IF($C239-P$1&lt;År1,0,O238*(1-VLOOKUP($A239,[1]Hugst!$R$5:$W$9,MATCH(ROUNDUP((P$1)/10,0)*10,[1]Hugst!$R$4:$W$4,0))))</f>
        <v>1314.7365562505197</v>
      </c>
      <c r="Q239" s="168">
        <f ca="1">IF($C239-Q$1&lt;År1,0,P238*(1-VLOOKUP($A239,[1]Hugst!$R$5:$W$9,MATCH(ROUNDUP((Q$1)/10,0)*10,[1]Hugst!$R$4:$W$4,0))))</f>
        <v>1312.3389890666108</v>
      </c>
      <c r="R239" s="168">
        <f ca="1">IF($C239-R$1&lt;År1,0,Q238*(1-VLOOKUP($A239,[1]Hugst!$R$5:$W$9,MATCH(ROUNDUP((R$1)/10,0)*10,[1]Hugst!$R$4:$W$4,0))))</f>
        <v>1311.8858299282117</v>
      </c>
      <c r="S239" s="168">
        <f ca="1">IF($C239-S$1&lt;År1,0,R238*(1-VLOOKUP($A239,[1]Hugst!$R$5:$W$9,MATCH(ROUNDUP((S$1)/10,0)*10,[1]Hugst!$R$4:$W$4,0))))</f>
        <v>1310.8216109596501</v>
      </c>
      <c r="T239" s="168">
        <f ca="1">IF($C239-T$1&lt;År1,0,S238*(1-VLOOKUP($A239,[1]Hugst!$R$5:$W$9,MATCH(ROUNDUP((T$1)/10,0)*10,[1]Hugst!$R$4:$W$4,0))))</f>
        <v>1308.5297673930866</v>
      </c>
      <c r="U239" s="168">
        <f ca="1">IF($C239-U$1&lt;År1,0,T238*(1-VLOOKUP($A239,[1]Hugst!$R$5:$W$9,MATCH(ROUNDUP((U$1)/10,0)*10,[1]Hugst!$R$4:$W$4,0))))</f>
        <v>1303.7798704652316</v>
      </c>
      <c r="V239" s="168">
        <f ca="1">IF($C239-V$1&lt;År1,0,U238*(1-VLOOKUP($A239,[1]Hugst!$R$5:$W$9,MATCH(ROUNDUP((V$1)/10,0)*10,[1]Hugst!$R$4:$W$4,0))))</f>
        <v>1294.1164583802049</v>
      </c>
      <c r="W239" s="168">
        <f ca="1">IF($C239-W$1&lt;År1,0,V238*(1-VLOOKUP($A239,[1]Hugst!$R$5:$W$9,MATCH(ROUNDUP((W$1)/10,0)*10,[1]Hugst!$R$4:$W$4,0))))</f>
        <v>1274.6393814161058</v>
      </c>
      <c r="X239" s="168">
        <f ca="1">IF($C239-X$1&lt;År1,0,W238*(1-VLOOKUP($A239,[1]Hugst!$R$5:$W$9,MATCH(ROUNDUP((X$1)/10,0)*10,[1]Hugst!$R$4:$W$4,0))))</f>
        <v>1235.5698467206648</v>
      </c>
      <c r="Y239" s="168">
        <f ca="1">IF($C239-Y$1&lt;År1,0,X238*(1-VLOOKUP($A239,[1]Hugst!$R$5:$W$9,MATCH(ROUNDUP((Y$1)/10,0)*10,[1]Hugst!$R$4:$W$4,0))))</f>
        <v>1157.3931935595028</v>
      </c>
      <c r="Z239" s="168">
        <f ca="1">IF($C239-Z$1&lt;År1,0,Y238*(1-VLOOKUP($A239,[1]Hugst!$R$5:$W$9,MATCH(ROUNDUP((Z$1)/10,0)*10,[1]Hugst!$R$4:$W$4,0))))</f>
        <v>1002.1446641006239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576.19766750348867</v>
      </c>
      <c r="E240" s="168">
        <f t="shared" ca="1" si="5"/>
        <v>30.511695940353093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1151.5511274553292</v>
      </c>
      <c r="G240" s="168">
        <f ca="1">IF($C240-G$1&lt;År1,0,F239*(1-VLOOKUP($A240,[1]Hugst!$R$5:$W$9,MATCH(ROUNDUP((G$1)/10,0)*10,[1]Hugst!$R$4:$W$4,0))))</f>
        <v>1152.8795099292302</v>
      </c>
      <c r="H240" s="168">
        <f ca="1">IF($C240-H$1&lt;År1,0,G239*(1-VLOOKUP($A240,[1]Hugst!$R$5:$W$9,MATCH(ROUNDUP((H$1)/10,0)*10,[1]Hugst!$R$4:$W$4,0))))</f>
        <v>1153.1162036418609</v>
      </c>
      <c r="I240" s="168">
        <f ca="1">IF($C240-I$1&lt;År1,0,H239*(1-VLOOKUP($A240,[1]Hugst!$R$5:$W$9,MATCH(ROUNDUP((I$1)/10,0)*10,[1]Hugst!$R$4:$W$4,0))))</f>
        <v>1151.8318978967072</v>
      </c>
      <c r="J240" s="168">
        <f ca="1">IF($C240-J$1&lt;År1,0,I239*(1-VLOOKUP($A240,[1]Hugst!$R$5:$W$9,MATCH(ROUNDUP((J$1)/10,0)*10,[1]Hugst!$R$4:$W$4,0))))</f>
        <v>1149.6349584821685</v>
      </c>
      <c r="K240" s="168">
        <f ca="1">IF($C240-K$1&lt;År1,0,J239*(1-VLOOKUP($A240,[1]Hugst!$R$5:$W$9,MATCH(ROUNDUP((K$1)/10,0)*10,[1]Hugst!$R$4:$W$4,0))))</f>
        <v>1145.9162953619839</v>
      </c>
      <c r="L240" s="168">
        <f ca="1">IF($C240-L$1&lt;År1,0,K239*(1-VLOOKUP($A240,[1]Hugst!$R$5:$W$9,MATCH(ROUNDUP((L$1)/10,0)*10,[1]Hugst!$R$4:$W$4,0))))</f>
        <v>1139.6612121315325</v>
      </c>
      <c r="M240" s="168">
        <f ca="1">IF($C240-M$1&lt;År1,0,L239*(1-VLOOKUP($A240,[1]Hugst!$R$5:$W$9,MATCH(ROUNDUP((M$1)/10,0)*10,[1]Hugst!$R$4:$W$4,0))))</f>
        <v>1129.1794629125284</v>
      </c>
      <c r="N240" s="168">
        <f ca="1">IF($C240-N$1&lt;År1,0,M239*(1-VLOOKUP($A240,[1]Hugst!$R$5:$W$9,MATCH(ROUNDUP((N$1)/10,0)*10,[1]Hugst!$R$4:$W$4,0))))</f>
        <v>1111.6558083599098</v>
      </c>
      <c r="O240" s="168">
        <f ca="1">IF($C240-O$1&lt;År1,0,N239*(1-VLOOKUP($A240,[1]Hugst!$R$5:$W$9,MATCH(ROUNDUP((O$1)/10,0)*10,[1]Hugst!$R$4:$W$4,0))))</f>
        <v>1082.4018647040707</v>
      </c>
      <c r="P240" s="168">
        <f ca="1">IF($C240-P$1&lt;År1,0,O239*(1-VLOOKUP($A240,[1]Hugst!$R$5:$W$9,MATCH(ROUNDUP((P$1)/10,0)*10,[1]Hugst!$R$4:$W$4,0))))</f>
        <v>1031.3421279556185</v>
      </c>
      <c r="Q240" s="168">
        <f ca="1">IF($C240-Q$1&lt;År1,0,P239*(1-VLOOKUP($A240,[1]Hugst!$R$5:$W$9,MATCH(ROUNDUP((Q$1)/10,0)*10,[1]Hugst!$R$4:$W$4,0))))</f>
        <v>1311.8505491758235</v>
      </c>
      <c r="R240" s="168">
        <f ca="1">IF($C240-R$1&lt;År1,0,Q239*(1-VLOOKUP($A240,[1]Hugst!$R$5:$W$9,MATCH(ROUNDUP((R$1)/10,0)*10,[1]Hugst!$R$4:$W$4,0))))</f>
        <v>1309.4582449442694</v>
      </c>
      <c r="S240" s="168">
        <f ca="1">IF($C240-S$1&lt;År1,0,R239*(1-VLOOKUP($A240,[1]Hugst!$R$5:$W$9,MATCH(ROUNDUP((S$1)/10,0)*10,[1]Hugst!$R$4:$W$4,0))))</f>
        <v>1309.0060805454425</v>
      </c>
      <c r="T240" s="168">
        <f ca="1">IF($C240-T$1&lt;År1,0,S239*(1-VLOOKUP($A240,[1]Hugst!$R$5:$W$9,MATCH(ROUNDUP((T$1)/10,0)*10,[1]Hugst!$R$4:$W$4,0))))</f>
        <v>1307.9441976672997</v>
      </c>
      <c r="U240" s="168">
        <f ca="1">IF($C240-U$1&lt;År1,0,T239*(1-VLOOKUP($A240,[1]Hugst!$R$5:$W$9,MATCH(ROUNDUP((U$1)/10,0)*10,[1]Hugst!$R$4:$W$4,0))))</f>
        <v>1305.6573849768579</v>
      </c>
      <c r="V240" s="168">
        <f ca="1">IF($C240-V$1&lt;År1,0,U239*(1-VLOOKUP($A240,[1]Hugst!$R$5:$W$9,MATCH(ROUNDUP((V$1)/10,0)*10,[1]Hugst!$R$4:$W$4,0))))</f>
        <v>1300.9179146520153</v>
      </c>
      <c r="W240" s="168">
        <f ca="1">IF($C240-W$1&lt;År1,0,V239*(1-VLOOKUP($A240,[1]Hugst!$R$5:$W$9,MATCH(ROUNDUP((W$1)/10,0)*10,[1]Hugst!$R$4:$W$4,0))))</f>
        <v>1291.27571493498</v>
      </c>
      <c r="X240" s="168">
        <f ca="1">IF($C240-X$1&lt;År1,0,W239*(1-VLOOKUP($A240,[1]Hugst!$R$5:$W$9,MATCH(ROUNDUP((X$1)/10,0)*10,[1]Hugst!$R$4:$W$4,0))))</f>
        <v>1271.8413925300704</v>
      </c>
      <c r="Y240" s="168">
        <f ca="1">IF($C240-Y$1&lt;År1,0,X239*(1-VLOOKUP($A240,[1]Hugst!$R$5:$W$9,MATCH(ROUNDUP((Y$1)/10,0)*10,[1]Hugst!$R$4:$W$4,0))))</f>
        <v>1232.8576202278634</v>
      </c>
      <c r="Z240" s="168">
        <f ca="1">IF($C240-Z$1&lt;År1,0,Y239*(1-VLOOKUP($A240,[1]Hugst!$R$5:$W$9,MATCH(ROUNDUP((Z$1)/10,0)*10,[1]Hugst!$R$4:$W$4,0))))</f>
        <v>1155.9817384454059</v>
      </c>
      <c r="AA240" s="168">
        <f ca="1">IF($C240-AA$1&lt;År1,0,Z239*(1-VLOOKUP($A240,[1]Hugst!$R$5:$W$9,MATCH(ROUNDUP((AA$1)/10,0)*10,[1]Hugst!$R$4:$W$4,0))))</f>
        <v>1000.9225364614769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573.60966616424344</v>
      </c>
      <c r="E241" s="168">
        <f t="shared" ca="1" si="5"/>
        <v>31.620504566937598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1150.0719347426684</v>
      </c>
      <c r="G241" s="168">
        <f ca="1">IF($C241-G$1&lt;År1,0,F240*(1-VLOOKUP($A241,[1]Hugst!$R$5:$W$9,MATCH(ROUNDUP((G$1)/10,0)*10,[1]Hugst!$R$4:$W$4,0))))</f>
        <v>1151.5511274553292</v>
      </c>
      <c r="H241" s="168">
        <f ca="1">IF($C241-H$1&lt;År1,0,G240*(1-VLOOKUP($A241,[1]Hugst!$R$5:$W$9,MATCH(ROUNDUP((H$1)/10,0)*10,[1]Hugst!$R$4:$W$4,0))))</f>
        <v>1152.8795099292302</v>
      </c>
      <c r="I241" s="168">
        <f ca="1">IF($C241-I$1&lt;År1,0,H240*(1-VLOOKUP($A241,[1]Hugst!$R$5:$W$9,MATCH(ROUNDUP((I$1)/10,0)*10,[1]Hugst!$R$4:$W$4,0))))</f>
        <v>1153.1162036418609</v>
      </c>
      <c r="J241" s="168">
        <f ca="1">IF($C241-J$1&lt;År1,0,I240*(1-VLOOKUP($A241,[1]Hugst!$R$5:$W$9,MATCH(ROUNDUP((J$1)/10,0)*10,[1]Hugst!$R$4:$W$4,0))))</f>
        <v>1151.8318978967072</v>
      </c>
      <c r="K241" s="168">
        <f ca="1">IF($C241-K$1&lt;År1,0,J240*(1-VLOOKUP($A241,[1]Hugst!$R$5:$W$9,MATCH(ROUNDUP((K$1)/10,0)*10,[1]Hugst!$R$4:$W$4,0))))</f>
        <v>1149.6349584821685</v>
      </c>
      <c r="L241" s="168">
        <f ca="1">IF($C241-L$1&lt;År1,0,K240*(1-VLOOKUP($A241,[1]Hugst!$R$5:$W$9,MATCH(ROUNDUP((L$1)/10,0)*10,[1]Hugst!$R$4:$W$4,0))))</f>
        <v>1145.9162953619839</v>
      </c>
      <c r="M241" s="168">
        <f ca="1">IF($C241-M$1&lt;År1,0,L240*(1-VLOOKUP($A241,[1]Hugst!$R$5:$W$9,MATCH(ROUNDUP((M$1)/10,0)*10,[1]Hugst!$R$4:$W$4,0))))</f>
        <v>1139.6612121315325</v>
      </c>
      <c r="N241" s="168">
        <f ca="1">IF($C241-N$1&lt;År1,0,M240*(1-VLOOKUP($A241,[1]Hugst!$R$5:$W$9,MATCH(ROUNDUP((N$1)/10,0)*10,[1]Hugst!$R$4:$W$4,0))))</f>
        <v>1129.1794629125284</v>
      </c>
      <c r="O241" s="168">
        <f ca="1">IF($C241-O$1&lt;År1,0,N240*(1-VLOOKUP($A241,[1]Hugst!$R$5:$W$9,MATCH(ROUNDUP((O$1)/10,0)*10,[1]Hugst!$R$4:$W$4,0))))</f>
        <v>1111.6558083599098</v>
      </c>
      <c r="P241" s="168">
        <f ca="1">IF($C241-P$1&lt;År1,0,O240*(1-VLOOKUP($A241,[1]Hugst!$R$5:$W$9,MATCH(ROUNDUP((P$1)/10,0)*10,[1]Hugst!$R$4:$W$4,0))))</f>
        <v>1080.025860610818</v>
      </c>
      <c r="Q241" s="168">
        <f ca="1">IF($C241-Q$1&lt;År1,0,P240*(1-VLOOKUP($A241,[1]Hugst!$R$5:$W$9,MATCH(ROUNDUP((Q$1)/10,0)*10,[1]Hugst!$R$4:$W$4,0))))</f>
        <v>1029.0782062113256</v>
      </c>
      <c r="R241" s="168">
        <f ca="1">IF($C241-R$1&lt;År1,0,Q240*(1-VLOOKUP($A241,[1]Hugst!$R$5:$W$9,MATCH(ROUNDUP((R$1)/10,0)*10,[1]Hugst!$R$4:$W$4,0))))</f>
        <v>1308.9708772386082</v>
      </c>
      <c r="S241" s="168">
        <f ca="1">IF($C241-S$1&lt;År1,0,R240*(1-VLOOKUP($A241,[1]Hugst!$R$5:$W$9,MATCH(ROUNDUP((S$1)/10,0)*10,[1]Hugst!$R$4:$W$4,0))))</f>
        <v>1306.5838244065869</v>
      </c>
      <c r="T241" s="168">
        <f ca="1">IF($C241-T$1&lt;År1,0,S240*(1-VLOOKUP($A241,[1]Hugst!$R$5:$W$9,MATCH(ROUNDUP((T$1)/10,0)*10,[1]Hugst!$R$4:$W$4,0))))</f>
        <v>1306.1326525637573</v>
      </c>
      <c r="U241" s="168">
        <f ca="1">IF($C241-U$1&lt;År1,0,T240*(1-VLOOKUP($A241,[1]Hugst!$R$5:$W$9,MATCH(ROUNDUP((U$1)/10,0)*10,[1]Hugst!$R$4:$W$4,0))))</f>
        <v>1305.07310064803</v>
      </c>
      <c r="V241" s="168">
        <f ca="1">IF($C241-V$1&lt;År1,0,U240*(1-VLOOKUP($A241,[1]Hugst!$R$5:$W$9,MATCH(ROUNDUP((V$1)/10,0)*10,[1]Hugst!$R$4:$W$4,0))))</f>
        <v>1302.7913077903233</v>
      </c>
      <c r="W241" s="168">
        <f ca="1">IF($C241-W$1&lt;År1,0,V240*(1-VLOOKUP($A241,[1]Hugst!$R$5:$W$9,MATCH(ROUNDUP((W$1)/10,0)*10,[1]Hugst!$R$4:$W$4,0))))</f>
        <v>1298.0622411808279</v>
      </c>
      <c r="X241" s="168">
        <f ca="1">IF($C241-X$1&lt;År1,0,W240*(1-VLOOKUP($A241,[1]Hugst!$R$5:$W$9,MATCH(ROUNDUP((X$1)/10,0)*10,[1]Hugst!$R$4:$W$4,0))))</f>
        <v>1288.4412072680495</v>
      </c>
      <c r="Y241" s="168">
        <f ca="1">IF($C241-Y$1&lt;År1,0,X240*(1-VLOOKUP($A241,[1]Hugst!$R$5:$W$9,MATCH(ROUNDUP((Y$1)/10,0)*10,[1]Hugst!$R$4:$W$4,0))))</f>
        <v>1269.0495455708581</v>
      </c>
      <c r="Z241" s="168">
        <f ca="1">IF($C241-Z$1&lt;År1,0,Y240*(1-VLOOKUP($A241,[1]Hugst!$R$5:$W$9,MATCH(ROUNDUP((Z$1)/10,0)*10,[1]Hugst!$R$4:$W$4,0))))</f>
        <v>1231.3541353251464</v>
      </c>
      <c r="AA241" s="168">
        <f ca="1">IF($C241-AA$1&lt;År1,0,Z240*(1-VLOOKUP($A241,[1]Hugst!$R$5:$W$9,MATCH(ROUNDUP((AA$1)/10,0)*10,[1]Hugst!$R$4:$W$4,0))))</f>
        <v>1154.5720046180334</v>
      </c>
      <c r="AB241" s="168">
        <f ca="1">IF($C241-AB$1&lt;År1,0,AA240*(1-VLOOKUP($A241,[1]Hugst!$R$5:$W$9,MATCH(ROUNDUP((AB$1)/10,0)*10,[1]Hugst!$R$4:$W$4,0))))</f>
        <v>999.70189922188968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570.91741003237337</v>
      </c>
      <c r="E242" s="168">
        <f t="shared" ca="1" si="5"/>
        <v>32.757249682974361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1148.516423726835</v>
      </c>
      <c r="G242" s="168">
        <f ca="1">IF($C242-G$1&lt;År1,0,F241*(1-VLOOKUP($A242,[1]Hugst!$R$5:$W$9,MATCH(ROUNDUP((G$1)/10,0)*10,[1]Hugst!$R$4:$W$4,0))))</f>
        <v>1150.0719347426684</v>
      </c>
      <c r="H242" s="168">
        <f ca="1">IF($C242-H$1&lt;År1,0,G241*(1-VLOOKUP($A242,[1]Hugst!$R$5:$W$9,MATCH(ROUNDUP((H$1)/10,0)*10,[1]Hugst!$R$4:$W$4,0))))</f>
        <v>1151.5511274553292</v>
      </c>
      <c r="I242" s="168">
        <f ca="1">IF($C242-I$1&lt;År1,0,H241*(1-VLOOKUP($A242,[1]Hugst!$R$5:$W$9,MATCH(ROUNDUP((I$1)/10,0)*10,[1]Hugst!$R$4:$W$4,0))))</f>
        <v>1152.8795099292302</v>
      </c>
      <c r="J242" s="168">
        <f ca="1">IF($C242-J$1&lt;År1,0,I241*(1-VLOOKUP($A242,[1]Hugst!$R$5:$W$9,MATCH(ROUNDUP((J$1)/10,0)*10,[1]Hugst!$R$4:$W$4,0))))</f>
        <v>1153.1162036418609</v>
      </c>
      <c r="K242" s="168">
        <f ca="1">IF($C242-K$1&lt;År1,0,J241*(1-VLOOKUP($A242,[1]Hugst!$R$5:$W$9,MATCH(ROUNDUP((K$1)/10,0)*10,[1]Hugst!$R$4:$W$4,0))))</f>
        <v>1151.8318978967072</v>
      </c>
      <c r="L242" s="168">
        <f ca="1">IF($C242-L$1&lt;År1,0,K241*(1-VLOOKUP($A242,[1]Hugst!$R$5:$W$9,MATCH(ROUNDUP((L$1)/10,0)*10,[1]Hugst!$R$4:$W$4,0))))</f>
        <v>1149.6349584821685</v>
      </c>
      <c r="M242" s="168">
        <f ca="1">IF($C242-M$1&lt;År1,0,L241*(1-VLOOKUP($A242,[1]Hugst!$R$5:$W$9,MATCH(ROUNDUP((M$1)/10,0)*10,[1]Hugst!$R$4:$W$4,0))))</f>
        <v>1145.9162953619839</v>
      </c>
      <c r="N242" s="168">
        <f ca="1">IF($C242-N$1&lt;År1,0,M241*(1-VLOOKUP($A242,[1]Hugst!$R$5:$W$9,MATCH(ROUNDUP((N$1)/10,0)*10,[1]Hugst!$R$4:$W$4,0))))</f>
        <v>1139.6612121315325</v>
      </c>
      <c r="O242" s="168">
        <f ca="1">IF($C242-O$1&lt;År1,0,N241*(1-VLOOKUP($A242,[1]Hugst!$R$5:$W$9,MATCH(ROUNDUP((O$1)/10,0)*10,[1]Hugst!$R$4:$W$4,0))))</f>
        <v>1129.1794629125284</v>
      </c>
      <c r="P242" s="168">
        <f ca="1">IF($C242-P$1&lt;År1,0,O241*(1-VLOOKUP($A242,[1]Hugst!$R$5:$W$9,MATCH(ROUNDUP((P$1)/10,0)*10,[1]Hugst!$R$4:$W$4,0))))</f>
        <v>1109.2155882927782</v>
      </c>
      <c r="Q242" s="168">
        <f ca="1">IF($C242-Q$1&lt;År1,0,P241*(1-VLOOKUP($A242,[1]Hugst!$R$5:$W$9,MATCH(ROUNDUP((Q$1)/10,0)*10,[1]Hugst!$R$4:$W$4,0))))</f>
        <v>1077.6550721363064</v>
      </c>
      <c r="R242" s="168">
        <f ca="1">IF($C242-R$1&lt;År1,0,Q241*(1-VLOOKUP($A242,[1]Hugst!$R$5:$W$9,MATCH(ROUNDUP((R$1)/10,0)*10,[1]Hugst!$R$4:$W$4,0))))</f>
        <v>1026.8192540513494</v>
      </c>
      <c r="S242" s="168">
        <f ca="1">IF($C242-S$1&lt;År1,0,R241*(1-VLOOKUP($A242,[1]Hugst!$R$5:$W$9,MATCH(ROUNDUP((S$1)/10,0)*10,[1]Hugst!$R$4:$W$4,0))))</f>
        <v>1306.0975265324746</v>
      </c>
      <c r="T242" s="168">
        <f ca="1">IF($C242-T$1&lt;År1,0,S241*(1-VLOOKUP($A242,[1]Hugst!$R$5:$W$9,MATCH(ROUNDUP((T$1)/10,0)*10,[1]Hugst!$R$4:$W$4,0))))</f>
        <v>1303.7157135725238</v>
      </c>
      <c r="U242" s="168">
        <f ca="1">IF($C242-U$1&lt;År1,0,T241*(1-VLOOKUP($A242,[1]Hugst!$R$5:$W$9,MATCH(ROUNDUP((U$1)/10,0)*10,[1]Hugst!$R$4:$W$4,0))))</f>
        <v>1303.2655321069101</v>
      </c>
      <c r="V242" s="168">
        <f ca="1">IF($C242-V$1&lt;År1,0,U241*(1-VLOOKUP($A242,[1]Hugst!$R$5:$W$9,MATCH(ROUNDUP((V$1)/10,0)*10,[1]Hugst!$R$4:$W$4,0))))</f>
        <v>1302.2083060368514</v>
      </c>
      <c r="W242" s="168">
        <f ca="1">IF($C242-W$1&lt;År1,0,V241*(1-VLOOKUP($A242,[1]Hugst!$R$5:$W$9,MATCH(ROUNDUP((W$1)/10,0)*10,[1]Hugst!$R$4:$W$4,0))))</f>
        <v>1299.9315219927348</v>
      </c>
      <c r="X242" s="168">
        <f ca="1">IF($C242-X$1&lt;År1,0,W241*(1-VLOOKUP($A242,[1]Hugst!$R$5:$W$9,MATCH(ROUNDUP((X$1)/10,0)*10,[1]Hugst!$R$4:$W$4,0))))</f>
        <v>1295.2128362611627</v>
      </c>
      <c r="Y242" s="168">
        <f ca="1">IF($C242-Y$1&lt;År1,0,X241*(1-VLOOKUP($A242,[1]Hugst!$R$5:$W$9,MATCH(ROUNDUP((Y$1)/10,0)*10,[1]Hugst!$R$4:$W$4,0))))</f>
        <v>1285.6129216911197</v>
      </c>
      <c r="Z242" s="168">
        <f ca="1">IF($C242-Z$1&lt;År1,0,Y241*(1-VLOOKUP($A242,[1]Hugst!$R$5:$W$9,MATCH(ROUNDUP((Z$1)/10,0)*10,[1]Hugst!$R$4:$W$4,0))))</f>
        <v>1267.5019241738205</v>
      </c>
      <c r="AA242" s="168">
        <f ca="1">IF($C242-AA$1&lt;År1,0,Z241*(1-VLOOKUP($A242,[1]Hugst!$R$5:$W$9,MATCH(ROUNDUP((AA$1)/10,0)*10,[1]Hugst!$R$4:$W$4,0))))</f>
        <v>1229.8524839406036</v>
      </c>
      <c r="AB242" s="168">
        <f ca="1">IF($C242-AB$1&lt;År1,0,AA241*(1-VLOOKUP($A242,[1]Hugst!$R$5:$W$9,MATCH(ROUNDUP((AB$1)/10,0)*10,[1]Hugst!$R$4:$W$4,0))))</f>
        <v>1153.1639899782554</v>
      </c>
      <c r="AC242" s="168">
        <f ca="1">IF($C242-AC$1&lt;År1,0,AB241*(1-VLOOKUP($A242,[1]Hugst!$R$5:$W$9,MATCH(ROUNDUP((AC$1)/10,0)*10,[1]Hugst!$R$4:$W$4,0))))</f>
        <v>998.48275056430202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568.16829830158747</v>
      </c>
      <c r="E243" s="168">
        <f t="shared" ca="1" si="5"/>
        <v>33.915311628486961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1146.9253739415617</v>
      </c>
      <c r="G243" s="168">
        <f ca="1">IF($C243-G$1&lt;År1,0,F242*(1-VLOOKUP($A243,[1]Hugst!$R$5:$W$9,MATCH(ROUNDUP((G$1)/10,0)*10,[1]Hugst!$R$4:$W$4,0))))</f>
        <v>1148.516423726835</v>
      </c>
      <c r="H243" s="168">
        <f ca="1">IF($C243-H$1&lt;År1,0,G242*(1-VLOOKUP($A243,[1]Hugst!$R$5:$W$9,MATCH(ROUNDUP((H$1)/10,0)*10,[1]Hugst!$R$4:$W$4,0))))</f>
        <v>1150.0719347426684</v>
      </c>
      <c r="I243" s="168">
        <f ca="1">IF($C243-I$1&lt;År1,0,H242*(1-VLOOKUP($A243,[1]Hugst!$R$5:$W$9,MATCH(ROUNDUP((I$1)/10,0)*10,[1]Hugst!$R$4:$W$4,0))))</f>
        <v>1151.5511274553292</v>
      </c>
      <c r="J243" s="168">
        <f ca="1">IF($C243-J$1&lt;År1,0,I242*(1-VLOOKUP($A243,[1]Hugst!$R$5:$W$9,MATCH(ROUNDUP((J$1)/10,0)*10,[1]Hugst!$R$4:$W$4,0))))</f>
        <v>1152.8795099292302</v>
      </c>
      <c r="K243" s="168">
        <f ca="1">IF($C243-K$1&lt;År1,0,J242*(1-VLOOKUP($A243,[1]Hugst!$R$5:$W$9,MATCH(ROUNDUP((K$1)/10,0)*10,[1]Hugst!$R$4:$W$4,0))))</f>
        <v>1153.1162036418609</v>
      </c>
      <c r="L243" s="168">
        <f ca="1">IF($C243-L$1&lt;År1,0,K242*(1-VLOOKUP($A243,[1]Hugst!$R$5:$W$9,MATCH(ROUNDUP((L$1)/10,0)*10,[1]Hugst!$R$4:$W$4,0))))</f>
        <v>1151.8318978967072</v>
      </c>
      <c r="M243" s="168">
        <f ca="1">IF($C243-M$1&lt;År1,0,L242*(1-VLOOKUP($A243,[1]Hugst!$R$5:$W$9,MATCH(ROUNDUP((M$1)/10,0)*10,[1]Hugst!$R$4:$W$4,0))))</f>
        <v>1149.6349584821685</v>
      </c>
      <c r="N243" s="168">
        <f ca="1">IF($C243-N$1&lt;År1,0,M242*(1-VLOOKUP($A243,[1]Hugst!$R$5:$W$9,MATCH(ROUNDUP((N$1)/10,0)*10,[1]Hugst!$R$4:$W$4,0))))</f>
        <v>1145.9162953619839</v>
      </c>
      <c r="O243" s="168">
        <f ca="1">IF($C243-O$1&lt;År1,0,N242*(1-VLOOKUP($A243,[1]Hugst!$R$5:$W$9,MATCH(ROUNDUP((O$1)/10,0)*10,[1]Hugst!$R$4:$W$4,0))))</f>
        <v>1139.6612121315325</v>
      </c>
      <c r="P243" s="168">
        <f ca="1">IF($C243-P$1&lt;År1,0,O242*(1-VLOOKUP($A243,[1]Hugst!$R$5:$W$9,MATCH(ROUNDUP((P$1)/10,0)*10,[1]Hugst!$R$4:$W$4,0))))</f>
        <v>1126.7007762866228</v>
      </c>
      <c r="Q243" s="168">
        <f ca="1">IF($C243-Q$1&lt;År1,0,P242*(1-VLOOKUP($A243,[1]Hugst!$R$5:$W$9,MATCH(ROUNDUP((Q$1)/10,0)*10,[1]Hugst!$R$4:$W$4,0))))</f>
        <v>1106.7807248062818</v>
      </c>
      <c r="R243" s="168">
        <f ca="1">IF($C243-R$1&lt;År1,0,Q242*(1-VLOOKUP($A243,[1]Hugst!$R$5:$W$9,MATCH(ROUNDUP((R$1)/10,0)*10,[1]Hugst!$R$4:$W$4,0))))</f>
        <v>1075.289487831617</v>
      </c>
      <c r="S243" s="168">
        <f ca="1">IF($C243-S$1&lt;År1,0,R242*(1-VLOOKUP($A243,[1]Hugst!$R$5:$W$9,MATCH(ROUNDUP((S$1)/10,0)*10,[1]Hugst!$R$4:$W$4,0))))</f>
        <v>1024.5652605668465</v>
      </c>
      <c r="T243" s="168">
        <f ca="1">IF($C243-T$1&lt;År1,0,S242*(1-VLOOKUP($A243,[1]Hugst!$R$5:$W$9,MATCH(ROUNDUP((T$1)/10,0)*10,[1]Hugst!$R$4:$W$4,0))))</f>
        <v>1303.2304831815497</v>
      </c>
      <c r="U243" s="168">
        <f ca="1">IF($C243-U$1&lt;År1,0,T242*(1-VLOOKUP($A243,[1]Hugst!$R$5:$W$9,MATCH(ROUNDUP((U$1)/10,0)*10,[1]Hugst!$R$4:$W$4,0))))</f>
        <v>1300.8538985915109</v>
      </c>
      <c r="V243" s="168">
        <f ca="1">IF($C243-V$1&lt;År1,0,U242*(1-VLOOKUP($A243,[1]Hugst!$R$5:$W$9,MATCH(ROUNDUP((V$1)/10,0)*10,[1]Hugst!$R$4:$W$4,0))))</f>
        <v>1300.4047053291144</v>
      </c>
      <c r="W243" s="168">
        <f ca="1">IF($C243-W$1&lt;År1,0,V242*(1-VLOOKUP($A243,[1]Hugst!$R$5:$W$9,MATCH(ROUNDUP((W$1)/10,0)*10,[1]Hugst!$R$4:$W$4,0))))</f>
        <v>1299.3497999992094</v>
      </c>
      <c r="X243" s="168">
        <f ca="1">IF($C243-X$1&lt;År1,0,W242*(1-VLOOKUP($A243,[1]Hugst!$R$5:$W$9,MATCH(ROUNDUP((X$1)/10,0)*10,[1]Hugst!$R$4:$W$4,0))))</f>
        <v>1297.0780137737263</v>
      </c>
      <c r="Y243" s="168">
        <f ca="1">IF($C243-Y$1&lt;År1,0,X242*(1-VLOOKUP($A243,[1]Hugst!$R$5:$W$9,MATCH(ROUNDUP((Y$1)/10,0)*10,[1]Hugst!$R$4:$W$4,0))))</f>
        <v>1292.3696861327846</v>
      </c>
      <c r="Z243" s="168">
        <f ca="1">IF($C243-Z$1&lt;År1,0,Y242*(1-VLOOKUP($A243,[1]Hugst!$R$5:$W$9,MATCH(ROUNDUP((Z$1)/10,0)*10,[1]Hugst!$R$4:$W$4,0))))</f>
        <v>1284.0451010549111</v>
      </c>
      <c r="AA243" s="168">
        <f ca="1">IF($C243-AA$1&lt;År1,0,Z242*(1-VLOOKUP($A243,[1]Hugst!$R$5:$W$9,MATCH(ROUNDUP((AA$1)/10,0)*10,[1]Hugst!$R$4:$W$4,0))))</f>
        <v>1265.95619011995</v>
      </c>
      <c r="AB243" s="168">
        <f ca="1">IF($C243-AB$1&lt;År1,0,AA242*(1-VLOOKUP($A243,[1]Hugst!$R$5:$W$9,MATCH(ROUNDUP((AB$1)/10,0)*10,[1]Hugst!$R$4:$W$4,0))))</f>
        <v>1228.352663838237</v>
      </c>
      <c r="AC243" s="168">
        <f ca="1">IF($C243-AC$1&lt;År1,0,AB242*(1-VLOOKUP($A243,[1]Hugst!$R$5:$W$9,MATCH(ROUNDUP((AC$1)/10,0)*10,[1]Hugst!$R$4:$W$4,0))))</f>
        <v>1151.7576924295013</v>
      </c>
      <c r="AD243" s="168">
        <f ca="1">IF($C243-AD$1&lt;År1,0,AC242*(1-VLOOKUP($A243,[1]Hugst!$R$5:$W$9,MATCH(ROUNDUP((AD$1)/10,0)*10,[1]Hugst!$R$4:$W$4,0))))</f>
        <v>997.26508867336997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565.3907420017</v>
      </c>
      <c r="E244" s="168">
        <f t="shared" ca="1" si="5"/>
        <v>35.088771066759364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1145.3212770799466</v>
      </c>
      <c r="G244" s="168">
        <f ca="1">IF($C244-G$1&lt;År1,0,F243*(1-VLOOKUP($A244,[1]Hugst!$R$5:$W$9,MATCH(ROUNDUP((G$1)/10,0)*10,[1]Hugst!$R$4:$W$4,0))))</f>
        <v>1146.9253739415617</v>
      </c>
      <c r="H244" s="168">
        <f ca="1">IF($C244-H$1&lt;År1,0,G243*(1-VLOOKUP($A244,[1]Hugst!$R$5:$W$9,MATCH(ROUNDUP((H$1)/10,0)*10,[1]Hugst!$R$4:$W$4,0))))</f>
        <v>1148.516423726835</v>
      </c>
      <c r="I244" s="168">
        <f ca="1">IF($C244-I$1&lt;År1,0,H243*(1-VLOOKUP($A244,[1]Hugst!$R$5:$W$9,MATCH(ROUNDUP((I$1)/10,0)*10,[1]Hugst!$R$4:$W$4,0))))</f>
        <v>1150.0719347426684</v>
      </c>
      <c r="J244" s="168">
        <f ca="1">IF($C244-J$1&lt;År1,0,I243*(1-VLOOKUP($A244,[1]Hugst!$R$5:$W$9,MATCH(ROUNDUP((J$1)/10,0)*10,[1]Hugst!$R$4:$W$4,0))))</f>
        <v>1151.5511274553292</v>
      </c>
      <c r="K244" s="168">
        <f ca="1">IF($C244-K$1&lt;År1,0,J243*(1-VLOOKUP($A244,[1]Hugst!$R$5:$W$9,MATCH(ROUNDUP((K$1)/10,0)*10,[1]Hugst!$R$4:$W$4,0))))</f>
        <v>1152.8795099292302</v>
      </c>
      <c r="L244" s="168">
        <f ca="1">IF($C244-L$1&lt;År1,0,K243*(1-VLOOKUP($A244,[1]Hugst!$R$5:$W$9,MATCH(ROUNDUP((L$1)/10,0)*10,[1]Hugst!$R$4:$W$4,0))))</f>
        <v>1153.1162036418609</v>
      </c>
      <c r="M244" s="168">
        <f ca="1">IF($C244-M$1&lt;År1,0,L243*(1-VLOOKUP($A244,[1]Hugst!$R$5:$W$9,MATCH(ROUNDUP((M$1)/10,0)*10,[1]Hugst!$R$4:$W$4,0))))</f>
        <v>1151.8318978967072</v>
      </c>
      <c r="N244" s="168">
        <f ca="1">IF($C244-N$1&lt;År1,0,M243*(1-VLOOKUP($A244,[1]Hugst!$R$5:$W$9,MATCH(ROUNDUP((N$1)/10,0)*10,[1]Hugst!$R$4:$W$4,0))))</f>
        <v>1149.6349584821685</v>
      </c>
      <c r="O244" s="168">
        <f ca="1">IF($C244-O$1&lt;År1,0,N243*(1-VLOOKUP($A244,[1]Hugst!$R$5:$W$9,MATCH(ROUNDUP((O$1)/10,0)*10,[1]Hugst!$R$4:$W$4,0))))</f>
        <v>1145.9162953619839</v>
      </c>
      <c r="P244" s="168">
        <f ca="1">IF($C244-P$1&lt;År1,0,O243*(1-VLOOKUP($A244,[1]Hugst!$R$5:$W$9,MATCH(ROUNDUP((P$1)/10,0)*10,[1]Hugst!$R$4:$W$4,0))))</f>
        <v>1137.159516787829</v>
      </c>
      <c r="Q244" s="168">
        <f ca="1">IF($C244-Q$1&lt;År1,0,P243*(1-VLOOKUP($A244,[1]Hugst!$R$5:$W$9,MATCH(ROUNDUP((Q$1)/10,0)*10,[1]Hugst!$R$4:$W$4,0))))</f>
        <v>1124.22753068014</v>
      </c>
      <c r="R244" s="168">
        <f ca="1">IF($C244-R$1&lt;År1,0,Q243*(1-VLOOKUP($A244,[1]Hugst!$R$5:$W$9,MATCH(ROUNDUP((R$1)/10,0)*10,[1]Hugst!$R$4:$W$4,0))))</f>
        <v>1104.3512061420729</v>
      </c>
      <c r="S244" s="168">
        <f ca="1">IF($C244-S$1&lt;År1,0,R243*(1-VLOOKUP($A244,[1]Hugst!$R$5:$W$9,MATCH(ROUNDUP((S$1)/10,0)*10,[1]Hugst!$R$4:$W$4,0))))</f>
        <v>1072.9290962729622</v>
      </c>
      <c r="T244" s="168">
        <f ca="1">IF($C244-T$1&lt;År1,0,S243*(1-VLOOKUP($A244,[1]Hugst!$R$5:$W$9,MATCH(ROUNDUP((T$1)/10,0)*10,[1]Hugst!$R$4:$W$4,0))))</f>
        <v>1022.3162148729193</v>
      </c>
      <c r="U244" s="168">
        <f ca="1">IF($C244-U$1&lt;År1,0,T243*(1-VLOOKUP($A244,[1]Hugst!$R$5:$W$9,MATCH(ROUNDUP((U$1)/10,0)*10,[1]Hugst!$R$4:$W$4,0))))</f>
        <v>1300.3697333404195</v>
      </c>
      <c r="V244" s="168">
        <f ca="1">IF($C244-V$1&lt;År1,0,U243*(1-VLOOKUP($A244,[1]Hugst!$R$5:$W$9,MATCH(ROUNDUP((V$1)/10,0)*10,[1]Hugst!$R$4:$W$4,0))))</f>
        <v>1297.9983656433831</v>
      </c>
      <c r="W244" s="168">
        <f ca="1">IF($C244-W$1&lt;År1,0,V243*(1-VLOOKUP($A244,[1]Hugst!$R$5:$W$9,MATCH(ROUNDUP((W$1)/10,0)*10,[1]Hugst!$R$4:$W$4,0))))</f>
        <v>1297.5501584149774</v>
      </c>
      <c r="X244" s="168">
        <f ca="1">IF($C244-X$1&lt;År1,0,W243*(1-VLOOKUP($A244,[1]Hugst!$R$5:$W$9,MATCH(ROUNDUP((X$1)/10,0)*10,[1]Hugst!$R$4:$W$4,0))))</f>
        <v>1296.4975687309184</v>
      </c>
      <c r="Y244" s="168">
        <f ca="1">IF($C244-Y$1&lt;År1,0,X243*(1-VLOOKUP($A244,[1]Hugst!$R$5:$W$9,MATCH(ROUNDUP((Y$1)/10,0)*10,[1]Hugst!$R$4:$W$4,0))))</f>
        <v>1294.2307693532473</v>
      </c>
      <c r="Z244" s="168">
        <f ca="1">IF($C244-Z$1&lt;År1,0,Y243*(1-VLOOKUP($A244,[1]Hugst!$R$5:$W$9,MATCH(ROUNDUP((Z$1)/10,0)*10,[1]Hugst!$R$4:$W$4,0))))</f>
        <v>1290.7936255399397</v>
      </c>
      <c r="AA244" s="168">
        <f ca="1">IF($C244-AA$1&lt;År1,0,Z243*(1-VLOOKUP($A244,[1]Hugst!$R$5:$W$9,MATCH(ROUNDUP((AA$1)/10,0)*10,[1]Hugst!$R$4:$W$4,0))))</f>
        <v>1282.4791923950881</v>
      </c>
      <c r="AB244" s="168">
        <f ca="1">IF($C244-AB$1&lt;År1,0,AA243*(1-VLOOKUP($A244,[1]Hugst!$R$5:$W$9,MATCH(ROUNDUP((AB$1)/10,0)*10,[1]Hugst!$R$4:$W$4,0))))</f>
        <v>1264.4123411076087</v>
      </c>
      <c r="AC244" s="168">
        <f ca="1">IF($C244-AC$1&lt;År1,0,AB243*(1-VLOOKUP($A244,[1]Hugst!$R$5:$W$9,MATCH(ROUNDUP((AC$1)/10,0)*10,[1]Hugst!$R$4:$W$4,0))))</f>
        <v>1226.8546727847759</v>
      </c>
      <c r="AD244" s="168">
        <f ca="1">IF($C244-AD$1&lt;År1,0,AC243*(1-VLOOKUP($A244,[1]Hugst!$R$5:$W$9,MATCH(ROUNDUP((AD$1)/10,0)*10,[1]Hugst!$R$4:$W$4,0))))</f>
        <v>1150.353109877758</v>
      </c>
      <c r="AE244" s="168">
        <f ca="1">IF($C244-AE$1&lt;År1,0,AD243*(1-VLOOKUP($A244,[1]Hugst!$R$5:$W$9,MATCH(ROUNDUP((AE$1)/10,0)*10,[1]Hugst!$R$4:$W$4,0))))</f>
        <v>996.04891173596343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562.60175940667614</v>
      </c>
      <c r="E245" s="168">
        <f t="shared" ca="1" si="5"/>
        <v>36.273098607365682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1143.716622025529</v>
      </c>
      <c r="G245" s="168">
        <f ca="1">IF($C245-G$1&lt;År1,0,F244*(1-VLOOKUP($A245,[1]Hugst!$R$5:$W$9,MATCH(ROUNDUP((G$1)/10,0)*10,[1]Hugst!$R$4:$W$4,0))))</f>
        <v>1145.3212770799466</v>
      </c>
      <c r="H245" s="168">
        <f ca="1">IF($C245-H$1&lt;År1,0,G244*(1-VLOOKUP($A245,[1]Hugst!$R$5:$W$9,MATCH(ROUNDUP((H$1)/10,0)*10,[1]Hugst!$R$4:$W$4,0))))</f>
        <v>1146.9253739415617</v>
      </c>
      <c r="I245" s="168">
        <f ca="1">IF($C245-I$1&lt;År1,0,H244*(1-VLOOKUP($A245,[1]Hugst!$R$5:$W$9,MATCH(ROUNDUP((I$1)/10,0)*10,[1]Hugst!$R$4:$W$4,0))))</f>
        <v>1148.516423726835</v>
      </c>
      <c r="J245" s="168">
        <f ca="1">IF($C245-J$1&lt;År1,0,I244*(1-VLOOKUP($A245,[1]Hugst!$R$5:$W$9,MATCH(ROUNDUP((J$1)/10,0)*10,[1]Hugst!$R$4:$W$4,0))))</f>
        <v>1150.0719347426684</v>
      </c>
      <c r="K245" s="168">
        <f ca="1">IF($C245-K$1&lt;År1,0,J244*(1-VLOOKUP($A245,[1]Hugst!$R$5:$W$9,MATCH(ROUNDUP((K$1)/10,0)*10,[1]Hugst!$R$4:$W$4,0))))</f>
        <v>1151.5511274553292</v>
      </c>
      <c r="L245" s="168">
        <f ca="1">IF($C245-L$1&lt;År1,0,K244*(1-VLOOKUP($A245,[1]Hugst!$R$5:$W$9,MATCH(ROUNDUP((L$1)/10,0)*10,[1]Hugst!$R$4:$W$4,0))))</f>
        <v>1152.8795099292302</v>
      </c>
      <c r="M245" s="168">
        <f ca="1">IF($C245-M$1&lt;År1,0,L244*(1-VLOOKUP($A245,[1]Hugst!$R$5:$W$9,MATCH(ROUNDUP((M$1)/10,0)*10,[1]Hugst!$R$4:$W$4,0))))</f>
        <v>1153.1162036418609</v>
      </c>
      <c r="N245" s="168">
        <f ca="1">IF($C245-N$1&lt;År1,0,M244*(1-VLOOKUP($A245,[1]Hugst!$R$5:$W$9,MATCH(ROUNDUP((N$1)/10,0)*10,[1]Hugst!$R$4:$W$4,0))))</f>
        <v>1151.8318978967072</v>
      </c>
      <c r="O245" s="168">
        <f ca="1">IF($C245-O$1&lt;År1,0,N244*(1-VLOOKUP($A245,[1]Hugst!$R$5:$W$9,MATCH(ROUNDUP((O$1)/10,0)*10,[1]Hugst!$R$4:$W$4,0))))</f>
        <v>1149.6349584821685</v>
      </c>
      <c r="P245" s="168">
        <f ca="1">IF($C245-P$1&lt;År1,0,O244*(1-VLOOKUP($A245,[1]Hugst!$R$5:$W$9,MATCH(ROUNDUP((P$1)/10,0)*10,[1]Hugst!$R$4:$W$4,0))))</f>
        <v>1143.4008693477747</v>
      </c>
      <c r="Q245" s="168">
        <f ca="1">IF($C245-Q$1&lt;År1,0,P244*(1-VLOOKUP($A245,[1]Hugst!$R$5:$W$9,MATCH(ROUNDUP((Q$1)/10,0)*10,[1]Hugst!$R$4:$W$4,0))))</f>
        <v>1134.6633129704899</v>
      </c>
      <c r="R245" s="168">
        <f ca="1">IF($C245-R$1&lt;År1,0,Q244*(1-VLOOKUP($A245,[1]Hugst!$R$5:$W$9,MATCH(ROUNDUP((R$1)/10,0)*10,[1]Hugst!$R$4:$W$4,0))))</f>
        <v>1121.7597141493789</v>
      </c>
      <c r="S245" s="168">
        <f ca="1">IF($C245-S$1&lt;År1,0,R244*(1-VLOOKUP($A245,[1]Hugst!$R$5:$W$9,MATCH(ROUNDUP((S$1)/10,0)*10,[1]Hugst!$R$4:$W$4,0))))</f>
        <v>1101.9270205676146</v>
      </c>
      <c r="T245" s="168">
        <f ca="1">IF($C245-T$1&lt;År1,0,S244*(1-VLOOKUP($A245,[1]Hugst!$R$5:$W$9,MATCH(ROUNDUP((T$1)/10,0)*10,[1]Hugst!$R$4:$W$4,0))))</f>
        <v>1070.5738860616314</v>
      </c>
      <c r="U245" s="168">
        <f ca="1">IF($C245-U$1&lt;År1,0,T244*(1-VLOOKUP($A245,[1]Hugst!$R$5:$W$9,MATCH(ROUNDUP((U$1)/10,0)*10,[1]Hugst!$R$4:$W$4,0))))</f>
        <v>1020.0721061085641</v>
      </c>
      <c r="V245" s="168">
        <f ca="1">IF($C245-V$1&lt;År1,0,U244*(1-VLOOKUP($A245,[1]Hugst!$R$5:$W$9,MATCH(ROUNDUP((V$1)/10,0)*10,[1]Hugst!$R$4:$W$4,0))))</f>
        <v>1297.5152631940625</v>
      </c>
      <c r="W245" s="168">
        <f ca="1">IF($C245-W$1&lt;År1,0,V244*(1-VLOOKUP($A245,[1]Hugst!$R$5:$W$9,MATCH(ROUNDUP((W$1)/10,0)*10,[1]Hugst!$R$4:$W$4,0))))</f>
        <v>1295.1491009383121</v>
      </c>
      <c r="X245" s="168">
        <f ca="1">IF($C245-X$1&lt;År1,0,W244*(1-VLOOKUP($A245,[1]Hugst!$R$5:$W$9,MATCH(ROUNDUP((X$1)/10,0)*10,[1]Hugst!$R$4:$W$4,0))))</f>
        <v>1294.7018775794324</v>
      </c>
      <c r="Y245" s="168">
        <f ca="1">IF($C245-Y$1&lt;År1,0,X244*(1-VLOOKUP($A245,[1]Hugst!$R$5:$W$9,MATCH(ROUNDUP((Y$1)/10,0)*10,[1]Hugst!$R$4:$W$4,0))))</f>
        <v>1293.6515984580944</v>
      </c>
      <c r="Z245" s="168">
        <f ca="1">IF($C245-Z$1&lt;År1,0,Y244*(1-VLOOKUP($A245,[1]Hugst!$R$5:$W$9,MATCH(ROUNDUP((Z$1)/10,0)*10,[1]Hugst!$R$4:$W$4,0))))</f>
        <v>1292.652439146719</v>
      </c>
      <c r="AA245" s="168">
        <f ca="1">IF($C245-AA$1&lt;År1,0,Z244*(1-VLOOKUP($A245,[1]Hugst!$R$5:$W$9,MATCH(ROUNDUP((AA$1)/10,0)*10,[1]Hugst!$R$4:$W$4,0))))</f>
        <v>1289.2194869722082</v>
      </c>
      <c r="AB245" s="168">
        <f ca="1">IF($C245-AB$1&lt;År1,0,AA244*(1-VLOOKUP($A245,[1]Hugst!$R$5:$W$9,MATCH(ROUNDUP((AB$1)/10,0)*10,[1]Hugst!$R$4:$W$4,0))))</f>
        <v>1280.9151933799722</v>
      </c>
      <c r="AC245" s="168">
        <f ca="1">IF($C245-AC$1&lt;År1,0,AB244*(1-VLOOKUP($A245,[1]Hugst!$R$5:$W$9,MATCH(ROUNDUP((AC$1)/10,0)*10,[1]Hugst!$R$4:$W$4,0))))</f>
        <v>1262.8703748379653</v>
      </c>
      <c r="AD245" s="168">
        <f ca="1">IF($C245-AD$1&lt;År1,0,AC244*(1-VLOOKUP($A245,[1]Hugst!$R$5:$W$9,MATCH(ROUNDUP((AD$1)/10,0)*10,[1]Hugst!$R$4:$W$4,0))))</f>
        <v>1225.3585085496725</v>
      </c>
      <c r="AE245" s="168">
        <f ca="1">IF($C245-AE$1&lt;År1,0,AD244*(1-VLOOKUP($A245,[1]Hugst!$R$5:$W$9,MATCH(ROUNDUP((AE$1)/10,0)*10,[1]Hugst!$R$4:$W$4,0))))</f>
        <v>1148.9502402315657</v>
      </c>
      <c r="AF245" s="168">
        <f ca="1">IF($C245-AF$1&lt;År1,0,AE244*(1-VLOOKUP($A245,[1]Hugst!$R$5:$W$9,MATCH(ROUNDUP((AF$1)/10,0)*10,[1]Hugst!$R$4:$W$4,0))))</f>
        <v>994.8342179411635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559.81153327861466</v>
      </c>
      <c r="E246" s="168">
        <f t="shared" ca="1" si="5"/>
        <v>37.465083727351157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1142.118381017453</v>
      </c>
      <c r="G246" s="168">
        <f ca="1">IF($C246-G$1&lt;År1,0,F245*(1-VLOOKUP($A246,[1]Hugst!$R$5:$W$9,MATCH(ROUNDUP((G$1)/10,0)*10,[1]Hugst!$R$4:$W$4,0))))</f>
        <v>1143.716622025529</v>
      </c>
      <c r="H246" s="168">
        <f ca="1">IF($C246-H$1&lt;År1,0,G245*(1-VLOOKUP($A246,[1]Hugst!$R$5:$W$9,MATCH(ROUNDUP((H$1)/10,0)*10,[1]Hugst!$R$4:$W$4,0))))</f>
        <v>1145.3212770799466</v>
      </c>
      <c r="I246" s="168">
        <f ca="1">IF($C246-I$1&lt;År1,0,H245*(1-VLOOKUP($A246,[1]Hugst!$R$5:$W$9,MATCH(ROUNDUP((I$1)/10,0)*10,[1]Hugst!$R$4:$W$4,0))))</f>
        <v>1146.9253739415617</v>
      </c>
      <c r="J246" s="168">
        <f ca="1">IF($C246-J$1&lt;År1,0,I245*(1-VLOOKUP($A246,[1]Hugst!$R$5:$W$9,MATCH(ROUNDUP((J$1)/10,0)*10,[1]Hugst!$R$4:$W$4,0))))</f>
        <v>1148.516423726835</v>
      </c>
      <c r="K246" s="168">
        <f ca="1">IF($C246-K$1&lt;År1,0,J245*(1-VLOOKUP($A246,[1]Hugst!$R$5:$W$9,MATCH(ROUNDUP((K$1)/10,0)*10,[1]Hugst!$R$4:$W$4,0))))</f>
        <v>1150.0719347426684</v>
      </c>
      <c r="L246" s="168">
        <f ca="1">IF($C246-L$1&lt;År1,0,K245*(1-VLOOKUP($A246,[1]Hugst!$R$5:$W$9,MATCH(ROUNDUP((L$1)/10,0)*10,[1]Hugst!$R$4:$W$4,0))))</f>
        <v>1151.5511274553292</v>
      </c>
      <c r="M246" s="168">
        <f ca="1">IF($C246-M$1&lt;År1,0,L245*(1-VLOOKUP($A246,[1]Hugst!$R$5:$W$9,MATCH(ROUNDUP((M$1)/10,0)*10,[1]Hugst!$R$4:$W$4,0))))</f>
        <v>1152.8795099292302</v>
      </c>
      <c r="N246" s="168">
        <f ca="1">IF($C246-N$1&lt;År1,0,M245*(1-VLOOKUP($A246,[1]Hugst!$R$5:$W$9,MATCH(ROUNDUP((N$1)/10,0)*10,[1]Hugst!$R$4:$W$4,0))))</f>
        <v>1153.1162036418609</v>
      </c>
      <c r="O246" s="168">
        <f ca="1">IF($C246-O$1&lt;År1,0,N245*(1-VLOOKUP($A246,[1]Hugst!$R$5:$W$9,MATCH(ROUNDUP((O$1)/10,0)*10,[1]Hugst!$R$4:$W$4,0))))</f>
        <v>1151.8318978967072</v>
      </c>
      <c r="P246" s="168">
        <f ca="1">IF($C246-P$1&lt;År1,0,O245*(1-VLOOKUP($A246,[1]Hugst!$R$5:$W$9,MATCH(ROUNDUP((P$1)/10,0)*10,[1]Hugst!$R$4:$W$4,0))))</f>
        <v>1147.111369548915</v>
      </c>
      <c r="Q246" s="168">
        <f ca="1">IF($C246-Q$1&lt;År1,0,P245*(1-VLOOKUP($A246,[1]Hugst!$R$5:$W$9,MATCH(ROUNDUP((Q$1)/10,0)*10,[1]Hugst!$R$4:$W$4,0))))</f>
        <v>1140.8909650004259</v>
      </c>
      <c r="R246" s="168">
        <f ca="1">IF($C246-R$1&lt;År1,0,Q245*(1-VLOOKUP($A246,[1]Hugst!$R$5:$W$9,MATCH(ROUNDUP((R$1)/10,0)*10,[1]Hugst!$R$4:$W$4,0))))</f>
        <v>1132.1725886249449</v>
      </c>
      <c r="S246" s="168">
        <f ca="1">IF($C246-S$1&lt;År1,0,R245*(1-VLOOKUP($A246,[1]Hugst!$R$5:$W$9,MATCH(ROUNDUP((S$1)/10,0)*10,[1]Hugst!$R$4:$W$4,0))))</f>
        <v>1119.2973147768557</v>
      </c>
      <c r="T246" s="168">
        <f ca="1">IF($C246-T$1&lt;År1,0,S245*(1-VLOOKUP($A246,[1]Hugst!$R$5:$W$9,MATCH(ROUNDUP((T$1)/10,0)*10,[1]Hugst!$R$4:$W$4,0))))</f>
        <v>1099.5081563761248</v>
      </c>
      <c r="U246" s="168">
        <f ca="1">IF($C246-U$1&lt;År1,0,T245*(1-VLOOKUP($A246,[1]Hugst!$R$5:$W$9,MATCH(ROUNDUP((U$1)/10,0)*10,[1]Hugst!$R$4:$W$4,0))))</f>
        <v>1068.2238458239351</v>
      </c>
      <c r="V246" s="168">
        <f ca="1">IF($C246-V$1&lt;År1,0,U245*(1-VLOOKUP($A246,[1]Hugst!$R$5:$W$9,MATCH(ROUNDUP((V$1)/10,0)*10,[1]Hugst!$R$4:$W$4,0))))</f>
        <v>1017.8329234366184</v>
      </c>
      <c r="W246" s="168">
        <f ca="1">IF($C246-W$1&lt;År1,0,V245*(1-VLOOKUP($A246,[1]Hugst!$R$5:$W$9,MATCH(ROUNDUP((W$1)/10,0)*10,[1]Hugst!$R$4:$W$4,0))))</f>
        <v>1294.667058957783</v>
      </c>
      <c r="X246" s="168">
        <f ca="1">IF($C246-X$1&lt;År1,0,W245*(1-VLOOKUP($A246,[1]Hugst!$R$5:$W$9,MATCH(ROUNDUP((X$1)/10,0)*10,[1]Hugst!$R$4:$W$4,0))))</f>
        <v>1292.3060907167403</v>
      </c>
      <c r="Y246" s="168">
        <f ca="1">IF($C246-Y$1&lt;År1,0,X245*(1-VLOOKUP($A246,[1]Hugst!$R$5:$W$9,MATCH(ROUNDUP((Y$1)/10,0)*10,[1]Hugst!$R$4:$W$4,0))))</f>
        <v>1291.8598490676727</v>
      </c>
      <c r="Z246" s="168">
        <f ca="1">IF($C246-Z$1&lt;År1,0,Y245*(1-VLOOKUP($A246,[1]Hugst!$R$5:$W$9,MATCH(ROUNDUP((Z$1)/10,0)*10,[1]Hugst!$R$4:$W$4,0))))</f>
        <v>1292.0739745575358</v>
      </c>
      <c r="AA246" s="168">
        <f ca="1">IF($C246-AA$1&lt;År1,0,Z245*(1-VLOOKUP($A246,[1]Hugst!$R$5:$W$9,MATCH(ROUNDUP((AA$1)/10,0)*10,[1]Hugst!$R$4:$W$4,0))))</f>
        <v>1291.0760337331253</v>
      </c>
      <c r="AB246" s="168">
        <f ca="1">IF($C246-AB$1&lt;År1,0,AA245*(1-VLOOKUP($A246,[1]Hugst!$R$5:$W$9,MATCH(ROUNDUP((AB$1)/10,0)*10,[1]Hugst!$R$4:$W$4,0))))</f>
        <v>1287.6472680856566</v>
      </c>
      <c r="AC246" s="168">
        <f ca="1">IF($C246-AC$1&lt;År1,0,AB245*(1-VLOOKUP($A246,[1]Hugst!$R$5:$W$9,MATCH(ROUNDUP((AC$1)/10,0)*10,[1]Hugst!$R$4:$W$4,0))))</f>
        <v>1279.3531016807283</v>
      </c>
      <c r="AD246" s="168">
        <f ca="1">IF($C246-AD$1&lt;År1,0,AC245*(1-VLOOKUP($A246,[1]Hugst!$R$5:$W$9,MATCH(ROUNDUP((AD$1)/10,0)*10,[1]Hugst!$R$4:$W$4,0))))</f>
        <v>1261.3302890149921</v>
      </c>
      <c r="AE246" s="168">
        <f ca="1">IF($C246-AE$1&lt;År1,0,AD245*(1-VLOOKUP($A246,[1]Hugst!$R$5:$W$9,MATCH(ROUNDUP((AE$1)/10,0)*10,[1]Hugst!$R$4:$W$4,0))))</f>
        <v>1223.8641689050996</v>
      </c>
      <c r="AF246" s="168">
        <f ca="1">IF($C246-AF$1&lt;År1,0,AE245*(1-VLOOKUP($A246,[1]Hugst!$R$5:$W$9,MATCH(ROUNDUP((AF$1)/10,0)*10,[1]Hugst!$R$4:$W$4,0))))</f>
        <v>1147.549081402015</v>
      </c>
      <c r="AG246" s="168">
        <f ca="1">IF($C246-AG$1&lt;År1,0,AF245*(1-VLOOKUP($A246,[1]Hugst!$R$5:$W$9,MATCH(ROUNDUP((AG$1)/10,0)*10,[1]Hugst!$R$4:$W$4,0))))</f>
        <v>993.62100548025967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557.02614521361181</v>
      </c>
      <c r="E247" s="168">
        <f t="shared" ca="1" si="5"/>
        <v>38.662549697575741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1140.5304589226748</v>
      </c>
      <c r="G247" s="168">
        <f ca="1">IF($C247-G$1&lt;År1,0,F246*(1-VLOOKUP($A247,[1]Hugst!$R$5:$W$9,MATCH(ROUNDUP((G$1)/10,0)*10,[1]Hugst!$R$4:$W$4,0))))</f>
        <v>1142.118381017453</v>
      </c>
      <c r="H247" s="168">
        <f ca="1">IF($C247-H$1&lt;År1,0,G246*(1-VLOOKUP($A247,[1]Hugst!$R$5:$W$9,MATCH(ROUNDUP((H$1)/10,0)*10,[1]Hugst!$R$4:$W$4,0))))</f>
        <v>1143.716622025529</v>
      </c>
      <c r="I247" s="168">
        <f ca="1">IF($C247-I$1&lt;År1,0,H246*(1-VLOOKUP($A247,[1]Hugst!$R$5:$W$9,MATCH(ROUNDUP((I$1)/10,0)*10,[1]Hugst!$R$4:$W$4,0))))</f>
        <v>1145.3212770799466</v>
      </c>
      <c r="J247" s="168">
        <f ca="1">IF($C247-J$1&lt;År1,0,I246*(1-VLOOKUP($A247,[1]Hugst!$R$5:$W$9,MATCH(ROUNDUP((J$1)/10,0)*10,[1]Hugst!$R$4:$W$4,0))))</f>
        <v>1146.9253739415617</v>
      </c>
      <c r="K247" s="168">
        <f ca="1">IF($C247-K$1&lt;År1,0,J246*(1-VLOOKUP($A247,[1]Hugst!$R$5:$W$9,MATCH(ROUNDUP((K$1)/10,0)*10,[1]Hugst!$R$4:$W$4,0))))</f>
        <v>1148.516423726835</v>
      </c>
      <c r="L247" s="168">
        <f ca="1">IF($C247-L$1&lt;År1,0,K246*(1-VLOOKUP($A247,[1]Hugst!$R$5:$W$9,MATCH(ROUNDUP((L$1)/10,0)*10,[1]Hugst!$R$4:$W$4,0))))</f>
        <v>1150.0719347426684</v>
      </c>
      <c r="M247" s="168">
        <f ca="1">IF($C247-M$1&lt;År1,0,L246*(1-VLOOKUP($A247,[1]Hugst!$R$5:$W$9,MATCH(ROUNDUP((M$1)/10,0)*10,[1]Hugst!$R$4:$W$4,0))))</f>
        <v>1151.5511274553292</v>
      </c>
      <c r="N247" s="168">
        <f ca="1">IF($C247-N$1&lt;År1,0,M246*(1-VLOOKUP($A247,[1]Hugst!$R$5:$W$9,MATCH(ROUNDUP((N$1)/10,0)*10,[1]Hugst!$R$4:$W$4,0))))</f>
        <v>1152.8795099292302</v>
      </c>
      <c r="O247" s="168">
        <f ca="1">IF($C247-O$1&lt;År1,0,N246*(1-VLOOKUP($A247,[1]Hugst!$R$5:$W$9,MATCH(ROUNDUP((O$1)/10,0)*10,[1]Hugst!$R$4:$W$4,0))))</f>
        <v>1153.1162036418609</v>
      </c>
      <c r="P247" s="168">
        <f ca="1">IF($C247-P$1&lt;År1,0,O246*(1-VLOOKUP($A247,[1]Hugst!$R$5:$W$9,MATCH(ROUNDUP((P$1)/10,0)*10,[1]Hugst!$R$4:$W$4,0))))</f>
        <v>1149.3034864135193</v>
      </c>
      <c r="Q247" s="168">
        <f ca="1">IF($C247-Q$1&lt;År1,0,P246*(1-VLOOKUP($A247,[1]Hugst!$R$5:$W$9,MATCH(ROUNDUP((Q$1)/10,0)*10,[1]Hugst!$R$4:$W$4,0))))</f>
        <v>1144.5933202011247</v>
      </c>
      <c r="R247" s="168">
        <f ca="1">IF($C247-R$1&lt;År1,0,Q246*(1-VLOOKUP($A247,[1]Hugst!$R$5:$W$9,MATCH(ROUNDUP((R$1)/10,0)*10,[1]Hugst!$R$4:$W$4,0))))</f>
        <v>1138.3865701992054</v>
      </c>
      <c r="S247" s="168">
        <f ca="1">IF($C247-S$1&lt;År1,0,R246*(1-VLOOKUP($A247,[1]Hugst!$R$5:$W$9,MATCH(ROUNDUP((S$1)/10,0)*10,[1]Hugst!$R$4:$W$4,0))))</f>
        <v>1129.6873317230852</v>
      </c>
      <c r="T247" s="168">
        <f ca="1">IF($C247-T$1&lt;År1,0,S246*(1-VLOOKUP($A247,[1]Hugst!$R$5:$W$9,MATCH(ROUNDUP((T$1)/10,0)*10,[1]Hugst!$R$4:$W$4,0))))</f>
        <v>1116.840320671248</v>
      </c>
      <c r="U247" s="168">
        <f ca="1">IF($C247-U$1&lt;År1,0,T246*(1-VLOOKUP($A247,[1]Hugst!$R$5:$W$9,MATCH(ROUNDUP((U$1)/10,0)*10,[1]Hugst!$R$4:$W$4,0))))</f>
        <v>1097.0946018865186</v>
      </c>
      <c r="V247" s="168">
        <f ca="1">IF($C247-V$1&lt;År1,0,U246*(1-VLOOKUP($A247,[1]Hugst!$R$5:$W$9,MATCH(ROUNDUP((V$1)/10,0)*10,[1]Hugst!$R$4:$W$4,0))))</f>
        <v>1065.8789642111508</v>
      </c>
      <c r="W247" s="168">
        <f ca="1">IF($C247-W$1&lt;År1,0,V246*(1-VLOOKUP($A247,[1]Hugst!$R$5:$W$9,MATCH(ROUNDUP((W$1)/10,0)*10,[1]Hugst!$R$4:$W$4,0))))</f>
        <v>1015.5986560437088</v>
      </c>
      <c r="X247" s="168">
        <f ca="1">IF($C247-X$1&lt;År1,0,W246*(1-VLOOKUP($A247,[1]Hugst!$R$5:$W$9,MATCH(ROUNDUP((X$1)/10,0)*10,[1]Hugst!$R$4:$W$4,0))))</f>
        <v>1291.825106877144</v>
      </c>
      <c r="Y247" s="168">
        <f ca="1">IF($C247-Y$1&lt;År1,0,X246*(1-VLOOKUP($A247,[1]Hugst!$R$5:$W$9,MATCH(ROUNDUP((Y$1)/10,0)*10,[1]Hugst!$R$4:$W$4,0))))</f>
        <v>1289.4693212493132</v>
      </c>
      <c r="Z247" s="168">
        <f ca="1">IF($C247-Z$1&lt;År1,0,Y246*(1-VLOOKUP($A247,[1]Hugst!$R$5:$W$9,MATCH(ROUNDUP((Z$1)/10,0)*10,[1]Hugst!$R$4:$W$4,0))))</f>
        <v>1290.2844102273464</v>
      </c>
      <c r="AA247" s="168">
        <f ca="1">IF($C247-AA$1&lt;År1,0,Z246*(1-VLOOKUP($A247,[1]Hugst!$R$5:$W$9,MATCH(ROUNDUP((AA$1)/10,0)*10,[1]Hugst!$R$4:$W$4,0))))</f>
        <v>1290.4982745885632</v>
      </c>
      <c r="AB247" s="168">
        <f ca="1">IF($C247-AB$1&lt;År1,0,AA246*(1-VLOOKUP($A247,[1]Hugst!$R$5:$W$9,MATCH(ROUNDUP((AB$1)/10,0)*10,[1]Hugst!$R$4:$W$4,0))))</f>
        <v>1289.5015507651581</v>
      </c>
      <c r="AC247" s="168">
        <f ca="1">IF($C247-AC$1&lt;År1,0,AB246*(1-VLOOKUP($A247,[1]Hugst!$R$5:$W$9,MATCH(ROUNDUP((AC$1)/10,0)*10,[1]Hugst!$R$4:$W$4,0))))</f>
        <v>1286.0769665392106</v>
      </c>
      <c r="AD247" s="168">
        <f ca="1">IF($C247-AD$1&lt;År1,0,AC246*(1-VLOOKUP($A247,[1]Hugst!$R$5:$W$9,MATCH(ROUNDUP((AD$1)/10,0)*10,[1]Hugst!$R$4:$W$4,0))))</f>
        <v>1277.7929149713616</v>
      </c>
      <c r="AE247" s="168">
        <f ca="1">IF($C247-AE$1&lt;År1,0,AD246*(1-VLOOKUP($A247,[1]Hugst!$R$5:$W$9,MATCH(ROUNDUP((AE$1)/10,0)*10,[1]Hugst!$R$4:$W$4,0))))</f>
        <v>1259.7920813454616</v>
      </c>
      <c r="AF247" s="168">
        <f ca="1">IF($C247-AF$1&lt;År1,0,AE246*(1-VLOOKUP($A247,[1]Hugst!$R$5:$W$9,MATCH(ROUNDUP((AF$1)/10,0)*10,[1]Hugst!$R$4:$W$4,0))))</f>
        <v>1222.3716516259472</v>
      </c>
      <c r="AG247" s="168">
        <f ca="1">IF($C247-AG$1&lt;År1,0,AF246*(1-VLOOKUP($A247,[1]Hugst!$R$5:$W$9,MATCH(ROUNDUP((AG$1)/10,0)*10,[1]Hugst!$R$4:$W$4,0))))</f>
        <v>1146.1496313027442</v>
      </c>
      <c r="AH247" s="168">
        <f ca="1">IF($C247-AH$1&lt;År1,0,AG246*(1-VLOOKUP($A247,[1]Hugst!$R$5:$W$9,MATCH(ROUNDUP((AH$1)/10,0)*10,[1]Hugst!$R$4:$W$4,0))))</f>
        <v>992.40927254674716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554.24921624838532</v>
      </c>
      <c r="E248" s="168">
        <f t="shared" ca="1" si="5"/>
        <v>39.864061325039074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1138.9550415849117</v>
      </c>
      <c r="G248" s="168">
        <f ca="1">IF($C248-G$1&lt;År1,0,F247*(1-VLOOKUP($A248,[1]Hugst!$R$5:$W$9,MATCH(ROUNDUP((G$1)/10,0)*10,[1]Hugst!$R$4:$W$4,0))))</f>
        <v>1140.5304589226748</v>
      </c>
      <c r="H248" s="168">
        <f ca="1">IF($C248-H$1&lt;År1,0,G247*(1-VLOOKUP($A248,[1]Hugst!$R$5:$W$9,MATCH(ROUNDUP((H$1)/10,0)*10,[1]Hugst!$R$4:$W$4,0))))</f>
        <v>1142.118381017453</v>
      </c>
      <c r="I248" s="168">
        <f ca="1">IF($C248-I$1&lt;År1,0,H247*(1-VLOOKUP($A248,[1]Hugst!$R$5:$W$9,MATCH(ROUNDUP((I$1)/10,0)*10,[1]Hugst!$R$4:$W$4,0))))</f>
        <v>1143.716622025529</v>
      </c>
      <c r="J248" s="168">
        <f ca="1">IF($C248-J$1&lt;År1,0,I247*(1-VLOOKUP($A248,[1]Hugst!$R$5:$W$9,MATCH(ROUNDUP((J$1)/10,0)*10,[1]Hugst!$R$4:$W$4,0))))</f>
        <v>1145.3212770799466</v>
      </c>
      <c r="K248" s="168">
        <f ca="1">IF($C248-K$1&lt;År1,0,J247*(1-VLOOKUP($A248,[1]Hugst!$R$5:$W$9,MATCH(ROUNDUP((K$1)/10,0)*10,[1]Hugst!$R$4:$W$4,0))))</f>
        <v>1146.9253739415617</v>
      </c>
      <c r="L248" s="168">
        <f ca="1">IF($C248-L$1&lt;År1,0,K247*(1-VLOOKUP($A248,[1]Hugst!$R$5:$W$9,MATCH(ROUNDUP((L$1)/10,0)*10,[1]Hugst!$R$4:$W$4,0))))</f>
        <v>1148.516423726835</v>
      </c>
      <c r="M248" s="168">
        <f ca="1">IF($C248-M$1&lt;År1,0,L247*(1-VLOOKUP($A248,[1]Hugst!$R$5:$W$9,MATCH(ROUNDUP((M$1)/10,0)*10,[1]Hugst!$R$4:$W$4,0))))</f>
        <v>1150.0719347426684</v>
      </c>
      <c r="N248" s="168">
        <f ca="1">IF($C248-N$1&lt;År1,0,M247*(1-VLOOKUP($A248,[1]Hugst!$R$5:$W$9,MATCH(ROUNDUP((N$1)/10,0)*10,[1]Hugst!$R$4:$W$4,0))))</f>
        <v>1151.5511274553292</v>
      </c>
      <c r="O248" s="168">
        <f ca="1">IF($C248-O$1&lt;År1,0,N247*(1-VLOOKUP($A248,[1]Hugst!$R$5:$W$9,MATCH(ROUNDUP((O$1)/10,0)*10,[1]Hugst!$R$4:$W$4,0))))</f>
        <v>1152.8795099292302</v>
      </c>
      <c r="P248" s="168">
        <f ca="1">IF($C248-P$1&lt;År1,0,O247*(1-VLOOKUP($A248,[1]Hugst!$R$5:$W$9,MATCH(ROUNDUP((P$1)/10,0)*10,[1]Hugst!$R$4:$W$4,0))))</f>
        <v>1150.5849729509398</v>
      </c>
      <c r="Q248" s="168">
        <f ca="1">IF($C248-Q$1&lt;År1,0,P247*(1-VLOOKUP($A248,[1]Hugst!$R$5:$W$9,MATCH(ROUNDUP((Q$1)/10,0)*10,[1]Hugst!$R$4:$W$4,0))))</f>
        <v>1146.7806251018799</v>
      </c>
      <c r="R248" s="168">
        <f ca="1">IF($C248-R$1&lt;År1,0,Q247*(1-VLOOKUP($A248,[1]Hugst!$R$5:$W$9,MATCH(ROUNDUP((R$1)/10,0)*10,[1]Hugst!$R$4:$W$4,0))))</f>
        <v>1142.0807982787319</v>
      </c>
      <c r="S248" s="168">
        <f ca="1">IF($C248-S$1&lt;År1,0,R247*(1-VLOOKUP($A248,[1]Hugst!$R$5:$W$9,MATCH(ROUNDUP((S$1)/10,0)*10,[1]Hugst!$R$4:$W$4,0))))</f>
        <v>1135.8876728499877</v>
      </c>
      <c r="T248" s="168">
        <f ca="1">IF($C248-T$1&lt;År1,0,S247*(1-VLOOKUP($A248,[1]Hugst!$R$5:$W$9,MATCH(ROUNDUP((T$1)/10,0)*10,[1]Hugst!$R$4:$W$4,0))))</f>
        <v>1127.2075302632052</v>
      </c>
      <c r="U248" s="168">
        <f ca="1">IF($C248-U$1&lt;År1,0,T247*(1-VLOOKUP($A248,[1]Hugst!$R$5:$W$9,MATCH(ROUNDUP((U$1)/10,0)*10,[1]Hugst!$R$4:$W$4,0))))</f>
        <v>1114.3887199673356</v>
      </c>
      <c r="V248" s="168">
        <f ca="1">IF($C248-V$1&lt;År1,0,U247*(1-VLOOKUP($A248,[1]Hugst!$R$5:$W$9,MATCH(ROUNDUP((V$1)/10,0)*10,[1]Hugst!$R$4:$W$4,0))))</f>
        <v>1094.686345443353</v>
      </c>
      <c r="W248" s="168">
        <f ca="1">IF($C248-W$1&lt;År1,0,V247*(1-VLOOKUP($A248,[1]Hugst!$R$5:$W$9,MATCH(ROUNDUP((W$1)/10,0)*10,[1]Hugst!$R$4:$W$4,0))))</f>
        <v>1063.5392298994677</v>
      </c>
      <c r="X248" s="168">
        <f ca="1">IF($C248-X$1&lt;År1,0,W247*(1-VLOOKUP($A248,[1]Hugst!$R$5:$W$9,MATCH(ROUNDUP((X$1)/10,0)*10,[1]Hugst!$R$4:$W$4,0))))</f>
        <v>1013.3692931401982</v>
      </c>
      <c r="Y248" s="168">
        <f ca="1">IF($C248-Y$1&lt;År1,0,X247*(1-VLOOKUP($A248,[1]Hugst!$R$5:$W$9,MATCH(ROUNDUP((Y$1)/10,0)*10,[1]Hugst!$R$4:$W$4,0))))</f>
        <v>1288.9893932279015</v>
      </c>
      <c r="Z248" s="168">
        <f ca="1">IF($C248-Z$1&lt;År1,0,Y247*(1-VLOOKUP($A248,[1]Hugst!$R$5:$W$9,MATCH(ROUNDUP((Z$1)/10,0)*10,[1]Hugst!$R$4:$W$4,0))))</f>
        <v>1287.8967976868141</v>
      </c>
      <c r="AA248" s="168">
        <f ca="1">IF($C248-AA$1&lt;År1,0,Z247*(1-VLOOKUP($A248,[1]Hugst!$R$5:$W$9,MATCH(ROUNDUP((AA$1)/10,0)*10,[1]Hugst!$R$4:$W$4,0))))</f>
        <v>1288.7108926538983</v>
      </c>
      <c r="AB248" s="168">
        <f ca="1">IF($C248-AB$1&lt;År1,0,AA247*(1-VLOOKUP($A248,[1]Hugst!$R$5:$W$9,MATCH(ROUNDUP((AB$1)/10,0)*10,[1]Hugst!$R$4:$W$4,0))))</f>
        <v>1288.9244962049186</v>
      </c>
      <c r="AC248" s="168">
        <f ca="1">IF($C248-AC$1&lt;År1,0,AB247*(1-VLOOKUP($A248,[1]Hugst!$R$5:$W$9,MATCH(ROUNDUP((AC$1)/10,0)*10,[1]Hugst!$R$4:$W$4,0))))</f>
        <v>1287.9289878983714</v>
      </c>
      <c r="AD248" s="168">
        <f ca="1">IF($C248-AD$1&lt;År1,0,AC247*(1-VLOOKUP($A248,[1]Hugst!$R$5:$W$9,MATCH(ROUNDUP((AD$1)/10,0)*10,[1]Hugst!$R$4:$W$4,0))))</f>
        <v>1284.5085799946505</v>
      </c>
      <c r="AE248" s="168">
        <f ca="1">IF($C248-AE$1&lt;År1,0,AD247*(1-VLOOKUP($A248,[1]Hugst!$R$5:$W$9,MATCH(ROUNDUP((AE$1)/10,0)*10,[1]Hugst!$R$4:$W$4,0))))</f>
        <v>1276.2346309287136</v>
      </c>
      <c r="AF248" s="168">
        <f ca="1">IF($C248-AF$1&lt;År1,0,AE247*(1-VLOOKUP($A248,[1]Hugst!$R$5:$W$9,MATCH(ROUNDUP((AF$1)/10,0)*10,[1]Hugst!$R$4:$W$4,0))))</f>
        <v>1258.2557495389428</v>
      </c>
      <c r="AG248" s="168">
        <f ca="1">IF($C248-AG$1&lt;År1,0,AF247*(1-VLOOKUP($A248,[1]Hugst!$R$5:$W$9,MATCH(ROUNDUP((AG$1)/10,0)*10,[1]Hugst!$R$4:$W$4,0))))</f>
        <v>1220.8809544898179</v>
      </c>
      <c r="AH248" s="168">
        <f ca="1">IF($C248-AH$1&lt;År1,0,AG247*(1-VLOOKUP($A248,[1]Hugst!$R$5:$W$9,MATCH(ROUNDUP((AH$1)/10,0)*10,[1]Hugst!$R$4:$W$4,0))))</f>
        <v>1144.7518878499359</v>
      </c>
      <c r="AI248" s="168">
        <f ca="1">IF($C248-AI$1&lt;År1,0,AH247*(1-VLOOKUP($A248,[1]Hugst!$R$5:$W$9,MATCH(ROUNDUP((AI$1)/10,0)*10,[1]Hugst!$R$4:$W$4,0))))</f>
        <v>991.19901733632435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551.48289122364804</v>
      </c>
      <c r="E249" s="168">
        <f ca="1">IF(C249=2020,SUM(G249:AJ249),SUM(F248:AJ248)-SUM(G249:AJ249))</f>
        <v>40.520451568401768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1136.845106803537</v>
      </c>
      <c r="G249" s="168">
        <f ca="1">IF($C249-G$1&lt;År1,0,F248*(1-VLOOKUP($A249,[1]Hugst!$R$5:$W$9,MATCH(ROUNDUP((G$1)/10,0)*10,[1]Hugst!$R$4:$W$4,0))))</f>
        <v>1138.9550415849117</v>
      </c>
      <c r="H249" s="168">
        <f ca="1">IF($C249-H$1&lt;År1,0,G248*(1-VLOOKUP($A249,[1]Hugst!$R$5:$W$9,MATCH(ROUNDUP((H$1)/10,0)*10,[1]Hugst!$R$4:$W$4,0))))</f>
        <v>1140.5304589226748</v>
      </c>
      <c r="I249" s="168">
        <f ca="1">IF($C249-I$1&lt;År1,0,H248*(1-VLOOKUP($A249,[1]Hugst!$R$5:$W$9,MATCH(ROUNDUP((I$1)/10,0)*10,[1]Hugst!$R$4:$W$4,0))))</f>
        <v>1142.118381017453</v>
      </c>
      <c r="J249" s="168">
        <f ca="1">IF($C249-J$1&lt;År1,0,I248*(1-VLOOKUP($A249,[1]Hugst!$R$5:$W$9,MATCH(ROUNDUP((J$1)/10,0)*10,[1]Hugst!$R$4:$W$4,0))))</f>
        <v>1143.716622025529</v>
      </c>
      <c r="K249" s="168">
        <f ca="1">IF($C249-K$1&lt;År1,0,J248*(1-VLOOKUP($A249,[1]Hugst!$R$5:$W$9,MATCH(ROUNDUP((K$1)/10,0)*10,[1]Hugst!$R$4:$W$4,0))))</f>
        <v>1145.3212770799466</v>
      </c>
      <c r="L249" s="168">
        <f ca="1">IF($C249-L$1&lt;År1,0,K248*(1-VLOOKUP($A249,[1]Hugst!$R$5:$W$9,MATCH(ROUNDUP((L$1)/10,0)*10,[1]Hugst!$R$4:$W$4,0))))</f>
        <v>1146.9253739415617</v>
      </c>
      <c r="M249" s="168">
        <f ca="1">IF($C249-M$1&lt;År1,0,L248*(1-VLOOKUP($A249,[1]Hugst!$R$5:$W$9,MATCH(ROUNDUP((M$1)/10,0)*10,[1]Hugst!$R$4:$W$4,0))))</f>
        <v>1148.516423726835</v>
      </c>
      <c r="N249" s="168">
        <f ca="1">IF($C249-N$1&lt;År1,0,M248*(1-VLOOKUP($A249,[1]Hugst!$R$5:$W$9,MATCH(ROUNDUP((N$1)/10,0)*10,[1]Hugst!$R$4:$W$4,0))))</f>
        <v>1150.0719347426684</v>
      </c>
      <c r="O249" s="168">
        <f ca="1">IF($C249-O$1&lt;År1,0,N248*(1-VLOOKUP($A249,[1]Hugst!$R$5:$W$9,MATCH(ROUNDUP((O$1)/10,0)*10,[1]Hugst!$R$4:$W$4,0))))</f>
        <v>1151.5511274553292</v>
      </c>
      <c r="P249" s="168">
        <f ca="1">IF($C249-P$1&lt;År1,0,O248*(1-VLOOKUP($A249,[1]Hugst!$R$5:$W$9,MATCH(ROUNDUP((P$1)/10,0)*10,[1]Hugst!$R$4:$W$4,0))))</f>
        <v>1150.3487988098734</v>
      </c>
      <c r="Q249" s="168">
        <f ca="1">IF($C249-Q$1&lt;År1,0,P248*(1-VLOOKUP($A249,[1]Hugst!$R$5:$W$9,MATCH(ROUNDUP((Q$1)/10,0)*10,[1]Hugst!$R$4:$W$4,0))))</f>
        <v>1148.0592986200718</v>
      </c>
      <c r="R249" s="168">
        <f ca="1">IF($C249-R$1&lt;År1,0,Q248*(1-VLOOKUP($A249,[1]Hugst!$R$5:$W$9,MATCH(ROUNDUP((R$1)/10,0)*10,[1]Hugst!$R$4:$W$4,0))))</f>
        <v>1144.2633017784856</v>
      </c>
      <c r="S249" s="168">
        <f ca="1">IF($C249-S$1&lt;År1,0,R248*(1-VLOOKUP($A249,[1]Hugst!$R$5:$W$9,MATCH(ROUNDUP((S$1)/10,0)*10,[1]Hugst!$R$4:$W$4,0))))</f>
        <v>1139.573791648364</v>
      </c>
      <c r="T249" s="168">
        <f ca="1">IF($C249-T$1&lt;År1,0,S248*(1-VLOOKUP($A249,[1]Hugst!$R$5:$W$9,MATCH(ROUNDUP((T$1)/10,0)*10,[1]Hugst!$R$4:$W$4,0))))</f>
        <v>1133.3942608851951</v>
      </c>
      <c r="U249" s="168">
        <f ca="1">IF($C249-U$1&lt;År1,0,T248*(1-VLOOKUP($A249,[1]Hugst!$R$5:$W$9,MATCH(ROUNDUP((U$1)/10,0)*10,[1]Hugst!$R$4:$W$4,0))))</f>
        <v>1124.7331722699444</v>
      </c>
      <c r="V249" s="168">
        <f ca="1">IF($C249-V$1&lt;År1,0,U248*(1-VLOOKUP($A249,[1]Hugst!$R$5:$W$9,MATCH(ROUNDUP((V$1)/10,0)*10,[1]Hugst!$R$4:$W$4,0))))</f>
        <v>1111.9425008259439</v>
      </c>
      <c r="W249" s="168">
        <f ca="1">IF($C249-W$1&lt;År1,0,V248*(1-VLOOKUP($A249,[1]Hugst!$R$5:$W$9,MATCH(ROUNDUP((W$1)/10,0)*10,[1]Hugst!$R$4:$W$4,0))))</f>
        <v>1092.28337541677</v>
      </c>
      <c r="X249" s="168">
        <f ca="1">IF($C249-X$1&lt;År1,0,W248*(1-VLOOKUP($A249,[1]Hugst!$R$5:$W$9,MATCH(ROUNDUP((X$1)/10,0)*10,[1]Hugst!$R$4:$W$4,0))))</f>
        <v>1061.2046315899322</v>
      </c>
      <c r="Y249" s="168">
        <f ca="1">IF($C249-Y$1&lt;År1,0,X248*(1-VLOOKUP($A249,[1]Hugst!$R$5:$W$9,MATCH(ROUNDUP((Y$1)/10,0)*10,[1]Hugst!$R$4:$W$4,0))))</f>
        <v>1011.1448239601344</v>
      </c>
      <c r="Z249" s="168">
        <f ca="1">IF($C249-Z$1&lt;År1,0,Y248*(1-VLOOKUP($A249,[1]Hugst!$R$5:$W$9,MATCH(ROUNDUP((Z$1)/10,0)*10,[1]Hugst!$R$4:$W$4,0))))</f>
        <v>1287.4174549434772</v>
      </c>
      <c r="AA249" s="168">
        <f ca="1">IF($C249-AA$1&lt;År1,0,Z248*(1-VLOOKUP($A249,[1]Hugst!$R$5:$W$9,MATCH(ROUNDUP((AA$1)/10,0)*10,[1]Hugst!$R$4:$W$4,0))))</f>
        <v>1286.3261918359765</v>
      </c>
      <c r="AB249" s="168">
        <f ca="1">IF($C249-AB$1&lt;År1,0,AA248*(1-VLOOKUP($A249,[1]Hugst!$R$5:$W$9,MATCH(ROUNDUP((AB$1)/10,0)*10,[1]Hugst!$R$4:$W$4,0))))</f>
        <v>1287.1392940043204</v>
      </c>
      <c r="AC249" s="168">
        <f ca="1">IF($C249-AC$1&lt;År1,0,AB248*(1-VLOOKUP($A249,[1]Hugst!$R$5:$W$9,MATCH(ROUNDUP((AC$1)/10,0)*10,[1]Hugst!$R$4:$W$4,0))))</f>
        <v>1287.3526370632053</v>
      </c>
      <c r="AD249" s="168">
        <f ca="1">IF($C249-AD$1&lt;År1,0,AC248*(1-VLOOKUP($A249,[1]Hugst!$R$5:$W$9,MATCH(ROUNDUP((AD$1)/10,0)*10,[1]Hugst!$R$4:$W$4,0))))</f>
        <v>1286.3583427911783</v>
      </c>
      <c r="AE249" s="168">
        <f ca="1">IF($C249-AE$1&lt;År1,0,AD248*(1-VLOOKUP($A249,[1]Hugst!$R$5:$W$9,MATCH(ROUNDUP((AE$1)/10,0)*10,[1]Hugst!$R$4:$W$4,0))))</f>
        <v>1282.9421061166083</v>
      </c>
      <c r="AF249" s="168">
        <f ca="1">IF($C249-AF$1&lt;År1,0,AE248*(1-VLOOKUP($A249,[1]Hugst!$R$5:$W$9,MATCH(ROUNDUP((AF$1)/10,0)*10,[1]Hugst!$R$4:$W$4,0))))</f>
        <v>1274.6782472324592</v>
      </c>
      <c r="AG249" s="168">
        <f ca="1">IF($C249-AG$1&lt;År1,0,AF248*(1-VLOOKUP($A249,[1]Hugst!$R$5:$W$9,MATCH(ROUNDUP((AG$1)/10,0)*10,[1]Hugst!$R$4:$W$4,0))))</f>
        <v>1256.7212913077979</v>
      </c>
      <c r="AH249" s="168">
        <f ca="1">IF($C249-AH$1&lt;År1,0,AG248*(1-VLOOKUP($A249,[1]Hugst!$R$5:$W$9,MATCH(ROUNDUP((AH$1)/10,0)*10,[1]Hugst!$R$4:$W$4,0))))</f>
        <v>1219.3920752770255</v>
      </c>
      <c r="AI249" s="168">
        <f ca="1">IF($C249-AI$1&lt;År1,0,AH248*(1-VLOOKUP($A249,[1]Hugst!$R$5:$W$9,MATCH(ROUNDUP((AI$1)/10,0)*10,[1]Hugst!$R$4:$W$4,0))))</f>
        <v>1143.355848962314</v>
      </c>
      <c r="AJ249" s="168">
        <f ca="1">IF($C249-AJ$1&lt;År1,0,AI248*(1-VLOOKUP($A249,[1]Hugst!$R$5:$W$9,MATCH(ROUNDUP((AJ$1)/10,0)*10,[1]Hugst!$R$4:$W$4,0))))</f>
        <v>990.53418872713542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319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639412.57047709369</v>
      </c>
      <c r="J5" s="10">
        <f>SUMIFS('Resultat-Produktion &amp; forbrug'!$N$3:$N$1000,'Resultat-Produktion &amp; forbrug'!$A$3:$A$1000,Adfærd!$G5,'Resultat-Produktion &amp; forbrug'!$D$3:$D$1000,Adfærd!J$4)</f>
        <v>80335.825992903236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tabSelected="1" zoomScale="85" zoomScaleNormal="85" workbookViewId="0">
      <selection activeCell="F22" sqref="F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326</v>
      </c>
      <c r="G2" s="437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0.80988558854524306</v>
      </c>
      <c r="AC3" s="230">
        <f>SUM(E12:E14)/SUM(E12:E15)</f>
        <v>0.79833278792694418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0.9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0.37421054461813719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0.9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0.30892037453767512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0.9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0.9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327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0.37421054461813719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0.30892037453767512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2.1149369959871865E-4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6859902.6806595214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762211.40896216873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0.17261944063411894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2839532.251234117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315503.5834704577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7.1452685510029604E-2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1761806.7893175893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195756.30992417643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4.4333296933617219E-2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355832.70185661269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318391.87287931796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272940.46416478546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136085.90197197965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1701963.8027284588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338990.61246883264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1386648.5713058328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129484.85619510803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433685.55158934509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248771.53984147962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2.4660269933329811E-2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3.5918941334932286E-3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39740035.394968331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8.6521399548560862E-2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752048470.50051403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26.998540090968458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3709649.3380054114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3150253.3426541099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2500179.9549197182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339352.29631439992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1569201.2327152297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192605.55660235969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32875288.339230612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6864747.0557377171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8.5796038978111902E-2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8.9995152872579892E-2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617087134.44824624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134961336.05226791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22.153428126692042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4.8451119642764189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5" sqref="C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2400000</v>
      </c>
      <c r="D4" s="417">
        <v>2600000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662905.40271656995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583880.5513728552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132581.08054331402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47859.061587938959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96238.674491349986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78165.439738337198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176774.77405775199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197418.62905024822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22096.846757218998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17947.148095477107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32257.394898052684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26199.586292578348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19838.419979081133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61020.303524622163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107183.38810401986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87054.780295717777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2990.7218478474151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2429.0763521795711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41201.294654944359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33463.857763148953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59507.261024225008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48332.037511599701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11176.489299061544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9077.5897050669246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4297.8506594739029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3490.7316471578697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104591.74131750326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103459.22470143001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123853.45029121172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20691.844940286002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10151.922155017353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15019.908735644221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16580.54782328365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27589.126587047998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41876.678889446586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3448.6408233809998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3806.9708081315075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5034.3911112567775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5557.4880014560131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3096.1695921109285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12943.700747647126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16728.043230107149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18466.165517273468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466.7600571784983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515.25862015930295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6430.2598594421834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7098.3940709709905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9287.2603910640191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10252.250381248423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1744.3075784662526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1925.5493313778325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670.76281968667865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740.45822818500267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16323.5665640034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208872.91028342993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205068.90222714469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41774.582056685991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16808.926412061042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30323.560406133198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27453.048198906061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55699.442742247978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69336.821449751806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6962.4303427809973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6303.3474045228904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10163.887521367629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9201.745780351348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6250.8293030571213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21431.381175377828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33772.09797292453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30575.137649118256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942.33773574359259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853.1334359333481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12981.994545159621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11753.082988702035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18749.967555234878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16975.04369960714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3521.5670849566368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3188.2057919373397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1354.1971019229918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1226.0050538917412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32955.503622496719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32598.662298569994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43499.46410878827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6519.7324597139987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3565.529844982645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4732.5787917086509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5823.373860374013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8692.9766129519976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14707.810610553412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1086.6220766189997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1337.073691868492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1586.271462872405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1951.8854685593769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975.56295481238317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4546.0505523528727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5270.7898570460256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6485.6352589038734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147.07005124321964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180.96769853131627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2026.0916342156638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2493.0782097246743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2926.2955144008188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3600.7668453712117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549.60873580248085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676.28607707761751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211.34868064694092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260.06167809824814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5143.3444959965982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33542.139777940945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36197.953349414602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85817.994564214561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71912.390704816804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7640.1433051856184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70018.909011868178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83719.592504580927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7399.399501909641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33542.139777940945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36197.953349414602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85823.118971497432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72147.688754652874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7635.0188979027434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70112.622860862291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83400.228812395406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7389.7512952649085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7480.8772446742651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8258.246652957776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12976.872690759956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11406.187181699272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1024.0971378035795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11105.42772147406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12660.275028277863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991.82744991545599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7480.8772446742651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8258.246652957776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12977.559574581595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11444.551747300447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1023.410253981941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11116.947955804713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12611.683489534364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990.53418872713542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2500179.9549197182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1569201.2327152297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339352.29631439992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192605.55660235969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5835911.4870443856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716306.46013408503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916911.47014555836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759973.58711494633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73213.031670239987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141912.4984348095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160676.47018779608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140377.4029294425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2234973.865453063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616440.47585147235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213920.20342180214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50151.10070496858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40402.059763463323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649227.97058290825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178767.78971229953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84658.018505492248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141331.4526938191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109749.06738553218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2564024.4422885654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772391.0266772469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233733.85437382606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49638.039468763382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38545.761999241557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671679.24992986186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194965.02502381144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20385129.269272327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555777.04073422437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105166.29969106747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24127415.151843689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382144.34148139099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4160096.0304783662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329415.54823135486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14274.342622748565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5038088.1961279493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314230.43593569164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502113.96933686273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441660.78966818465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156722.18970302682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155118.87333988555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1768314.655965107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1845545.6524628943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631685.34403489227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754454.34753710544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990256.20734046004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247564.05183511501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1033505.5653792209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258376.39134480522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353743.79265953973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88435.948164884932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422494.43462077907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105623.60865519477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2464421.9358400088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2606334.4342748183</v>
      </c>
      <c r="F14">
        <f>E14-D14</f>
        <v>141912.4984348095</v>
      </c>
      <c r="G14">
        <f t="shared" si="3"/>
        <v>141912.4984348095</v>
      </c>
      <c r="H14">
        <f t="shared" si="1"/>
        <v>213920.20342180214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160676.47018779608</v>
      </c>
      <c r="F15">
        <f t="shared" si="2"/>
        <v>160676.47018779608</v>
      </c>
      <c r="G15">
        <f t="shared" si="3"/>
        <v>160676.47018779608</v>
      </c>
      <c r="H15">
        <f t="shared" si="1"/>
        <v>50151.10070496858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140377.4029294425</v>
      </c>
      <c r="F16">
        <f t="shared" si="2"/>
        <v>140377.4029294425</v>
      </c>
      <c r="G16">
        <f t="shared" si="3"/>
        <v>140377.4029294425</v>
      </c>
      <c r="H16">
        <f t="shared" si="1"/>
        <v>40402.059763463323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2234973.865453063</v>
      </c>
      <c r="F17">
        <f t="shared" ca="1" si="2"/>
        <v>2234973.865453063</v>
      </c>
      <c r="G17">
        <f t="shared" ca="1" si="3"/>
        <v>2234973.865453063</v>
      </c>
      <c r="H17">
        <f t="shared" ca="1" si="1"/>
        <v>649227.97058290825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717126.34885953681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931046.55228133895</v>
      </c>
      <c r="F20">
        <f t="shared" si="2"/>
        <v>213920.20342180214</v>
      </c>
      <c r="G20">
        <f t="shared" si="3"/>
        <v>213920.20342180214</v>
      </c>
      <c r="H20">
        <f t="shared" si="1"/>
        <v>141912.4984348095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50151.10070496858</v>
      </c>
      <c r="F21">
        <f t="shared" si="2"/>
        <v>50151.10070496858</v>
      </c>
      <c r="G21">
        <f t="shared" si="3"/>
        <v>50151.10070496858</v>
      </c>
      <c r="H21">
        <f t="shared" si="1"/>
        <v>160676.47018779608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40402.059763463323</v>
      </c>
      <c r="F22">
        <f t="shared" si="2"/>
        <v>40402.059763463323</v>
      </c>
      <c r="G22">
        <f t="shared" si="3"/>
        <v>40402.059763463323</v>
      </c>
      <c r="H22">
        <f t="shared" si="1"/>
        <v>140377.4029294425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649227.97058290825</v>
      </c>
      <c r="F23">
        <f t="shared" ca="1" si="2"/>
        <v>649227.97058290825</v>
      </c>
      <c r="G23">
        <f t="shared" ca="1" si="3"/>
        <v>649227.97058290825</v>
      </c>
      <c r="H23">
        <f t="shared" ca="1" si="1"/>
        <v>2234973.865453063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2541652.9323377963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2626310.9508432886</v>
      </c>
      <c r="F26">
        <f t="shared" si="2"/>
        <v>84658.018505492248</v>
      </c>
      <c r="G26">
        <f t="shared" si="3"/>
        <v>84658.018505492248</v>
      </c>
      <c r="H26">
        <f t="shared" si="1"/>
        <v>233733.85437382606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141331.4526938191</v>
      </c>
      <c r="F27">
        <f t="shared" si="2"/>
        <v>141331.4526938191</v>
      </c>
      <c r="G27">
        <f t="shared" si="3"/>
        <v>141331.4526938191</v>
      </c>
      <c r="H27">
        <f t="shared" si="1"/>
        <v>49638.039468763382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109749.06738553218</v>
      </c>
      <c r="F28">
        <f t="shared" si="2"/>
        <v>109749.06738553218</v>
      </c>
      <c r="G28">
        <f t="shared" si="3"/>
        <v>109749.06738553218</v>
      </c>
      <c r="H28">
        <f t="shared" si="1"/>
        <v>38545.761999241557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2564024.4422885654</v>
      </c>
      <c r="F29">
        <f t="shared" ca="1" si="2"/>
        <v>2564024.4422885654</v>
      </c>
      <c r="G29">
        <f t="shared" ca="1" si="3"/>
        <v>2564024.4422885654</v>
      </c>
      <c r="H29">
        <f t="shared" ca="1" si="1"/>
        <v>671679.24992986186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839895.35236174997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1073629.206735576</v>
      </c>
      <c r="F32">
        <f t="shared" si="2"/>
        <v>233733.85437382606</v>
      </c>
      <c r="G32">
        <f t="shared" si="3"/>
        <v>233733.85437382606</v>
      </c>
      <c r="H32">
        <f t="shared" si="1"/>
        <v>84658.018505492248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49638.039468763382</v>
      </c>
      <c r="F33">
        <f t="shared" si="2"/>
        <v>49638.039468763382</v>
      </c>
      <c r="G33">
        <f t="shared" si="3"/>
        <v>49638.039468763382</v>
      </c>
      <c r="H33">
        <f t="shared" si="1"/>
        <v>141331.4526938191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38545.761999241557</v>
      </c>
      <c r="F34">
        <f t="shared" si="2"/>
        <v>38545.761999241557</v>
      </c>
      <c r="G34">
        <f t="shared" si="3"/>
        <v>38545.761999241557</v>
      </c>
      <c r="H34">
        <f t="shared" si="1"/>
        <v>109749.06738553218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671679.24992986186</v>
      </c>
      <c r="F35">
        <f t="shared" ca="1" si="2"/>
        <v>671679.24992986186</v>
      </c>
      <c r="G35">
        <f t="shared" ca="1" si="3"/>
        <v>671679.24992986186</v>
      </c>
      <c r="H35">
        <f t="shared" ca="1" si="1"/>
        <v>2564024.4422885654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1881571.365060173</v>
      </c>
      <c r="O3" s="168">
        <f>SUMIF($F$3:$F$494,"Roer",J3:J494)</f>
        <v>6391251.5223829793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-83855.349444852356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-199088.74342178029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-1072724.9320526819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-898904.88381021004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17461.334445157096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160026.26376280392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4365.3336112892739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40006.565940700981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-122242.29288296989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-1120302.5441898908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-110018.06359467289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-1008272.2897709017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202348.367233592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70043.665580858782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-41859.796252290464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-1274929.7944269038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8220.6839151912118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4110.3419575956068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-92492.493773870519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-51795.796513367488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-83855.349444852356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-153841.30173501206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-815319.63022922562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-685403.04316920228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4431.2528374109997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40692.336606509991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15509.384930938491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142423.17812278488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-61080.151183221948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-560900.98288689833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-30540.075591610988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-280450.49144344928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52101.816200164023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68908.85368408791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-375301.0296557793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-359084.31849781354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3815.8623373196624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2081.3794567198161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-96066.766838443815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-26298.820786089822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4972254.5541561767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4706953.0648922715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2187792.0038287179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2329941.7671216745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-106064864.4346512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-93420888.219656825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1507244.280332346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1327565.9209407661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161917.40740305968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519931.1265010708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668957.8749801442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228769.69566047119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331134.14811517135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-11090828.887993297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-13277089.871217897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235234.65646805405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281604.89232076856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16931.132369487572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487171.00344626477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424837.71085689584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-4419369.3514437992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-3589429.6190954214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50241.476011078201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40806.329537113706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1885.570853056071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43338.507185190836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51366.741403606487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-393145.0538654339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-433994.67212699179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7841.1552156018006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8655.8880836301814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167.73951114758921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58814.976768051587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54418.493048096636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-46553046.473609559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-37689011.000501923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10080.704719650947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8161.2659074227422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5232.1531356087498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6579.6905230880475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-4141337.4868719717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-4556944.0573334144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1573.2891758992807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1731.1776167260361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1465900.6162218822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1279627.9949529381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-4838609.2347079022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-3929937.9438867522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73343.457089456628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59569.851783884667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61358.933289603585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130405.8409459813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154718.6575715825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-430440.4400124544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-475165.22412448906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11446.666713383403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12636.029166278566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5458.4623313699367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9385573.7889578491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11265299.229494313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-27400089.978951558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-30599887.502788473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401931.80808862561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448869.62490825087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970870.72096674889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1142544.4161586841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1863894.9634254226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-3335525.4043741031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-5062890.4777340926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62729.241724814405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95214.768919932001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118188.07736161695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547586.37885999563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212446.37438886103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219148.04094894332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95650.402603730967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301448.85606646928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108816.87876563657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7643.0426684706299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48713.031044250478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25686.69799428956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19495.308382683452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11565.003223905651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47046.931293610811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23082.368223013815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679.92154143215612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1724781.8425633719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5701846.4514365587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-2678186.6971759531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-8237740.9758239919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45106.503766247799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138741.52042618662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3079.7538876600129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153435.79512745835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689405.07094642031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-238250.25011293593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-996017.77253144619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7039.7433623623738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29430.019484342618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273.97348168258719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27168.614482400277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23716.286964505241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-418701.05869863811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-340070.68930513994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5878.8450910293723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4774.8217036715123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707.65263586558297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2416.9073808331805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2867.5146966174516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-37247.452562844162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-41117.637888712372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917.50761536296557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1012.8409674454722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62.952451248389146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1313565.6493630607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1146650.2977982832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-5854017.2822233448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-4754656.4571807478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93679.151590055801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76086.584910406382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43923.483898291262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116854.19273813587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138640.44509742878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-520770.67036657379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-574881.18982276309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14620.445623881542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16139.578617358929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3907.412816154349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5104683.8868256193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4456029.5116067575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-17149342.09664318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-13928764.847314844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243702.26582011807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197935.96362105777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217773.97539383339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661248.35782521474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784531.25643743214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-2221484.1409582291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-2452306.7806939161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38034.457671347918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41986.41652567892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28209.912072692521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453091.6795052758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395517.12507598626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326226.00924379856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320368.87131154881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-16841768.035986248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-13678951.954209009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218817.33212524914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177724.32006508147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9328.9576801234452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38892.551680077158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46143.664592198402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28002.637209655546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37376.368319680696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-1445666.2158057566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-1595877.7279910515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34150.681892379929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37699.098195623352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800.78047138631894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909811.33464077546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794201.21735975391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203752.86174694644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200094.63529802274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-8926089.153633751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-7249805.6267399555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135301.32421526749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109892.28145922023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51991.732278969313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80936.39560763893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96026.147189861163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18125.760360031825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24193.260449670022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-794060.76343597355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-876567.40759674006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21116.391640533078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23310.483945895205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4625.160461117559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597942.17749979265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521961.4080413481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-1229413.82289677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-998534.86755736172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21969.562063426802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17843.766953594059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20902.60872339553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53192.659605328372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63109.879335908445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-109368.08516983403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-120731.94307739008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3428.775582153316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3785.0414750047998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1859.4864060870357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112163.4196496848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97910.76571296464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-515742.07913686836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-418887.79765894439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8448.2608336215235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6861.7115372214685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16746.239603956834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9978.0059445586667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11838.301672567541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-45880.176866568814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-50647.342807854176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1318.5146965767699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1455.5145685015236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1489.7377312421718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1543282.5206621559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-5229587.0658751624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205595.39679331248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267618.05647888809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240859.12172183942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-816178.32820017007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32087.142852135476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41766.979912890049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616440.47585147235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772391.0266772469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667810.51550576172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836756.94556701742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-511031.3111868602</v>
      </c>
      <c r="J425" s="339">
        <f t="shared" ca="1" si="0"/>
        <v>-1841651.2297566161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5251697888.5394096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1137647401.5475798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150010797.29518309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24828613.374578577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30222252.570254702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1472328.1956749447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142695904.88490629</v>
      </c>
      <c r="J479" s="283">
        <f ca="1">J474*'[1]Processer - data'!J$479*Biogasanlæg!AC$3</f>
        <v>168891906.06290582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88924326.517475903</v>
      </c>
      <c r="J480" s="283">
        <f ca="1">-SUMIFS('Resultater - Vestdanmark'!J$3:J$504,'Resultater - Vestdanmark'!$F$3:$F$504,"Gødning",'Resultater - Vestdanmark'!$A$3:$A$504,"&lt;&gt;Gødning")-SUM(J475:J479)</f>
        <v>61143094.637022555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1.4667801009248997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0.87500888432762114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5.6236764565728619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4.946600844283668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2.5829442139017416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2.0193828398937916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32.392747710376121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37.161864917581333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8.2361023416230807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8.5958134309111749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8.8741102694952918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9.2616863023197862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22.13538476787237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251056.98466843137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220830.39483409232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160676.47018779608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141331.4526938191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-1154120.0321265599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-1204526.1291741156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247564.05183511501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258376.39134480522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990256.20734046004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1033505.5653792209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600150.79865828564</v>
      </c>
      <c r="O3" s="168">
        <f>SUMIF($F$3:$F$494,"Roer",J3:J494)</f>
        <v>2244717.5718920124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-18702.193111685661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-45420.356591267766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-162210.90863449944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-142577.33977124089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2340.5454470178929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25381.145333957353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585.13636175447323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6345.2863334893382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-16385.554204857272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-177686.84354358495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-14746.998784371543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-159918.15918922646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30599.599258203136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10592.168973993395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-6330.1375141389317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-192797.90257348859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1101.9137380081786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550.95686900408941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-12397.843123943199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-6942.792149408192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-18702.193111685661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-35097.548275070549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-123286.81595852516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-108723.24159935425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593.97228120007662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6452.1133256188514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2078.9029842002674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22582.396639665971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-8187.2820318555277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-88935.583646437706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-4093.6410159277657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-44467.791823218875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7878.7747288374594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10420.314963946317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-56752.575702904636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-54300.303913272954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511.48434548985267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278.99146117628328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-12876.944453452761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-3525.1363775289233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1566693.038162923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1653162.9553041267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689344.93679168622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818315.66287554277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-33419665.645348787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-32811024.35634315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474913.15963173058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466264.00794028549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22894.457672027809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163823.56682293228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234949.52304170773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72082.369402090204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116300.01390564533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-3494576.5984067037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-4663142.5524621028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74119.394855819235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98904.486532787836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2393.9927126415209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153501.27616779594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149210.31842090405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-1392486.0685561995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-1260669.480904578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15830.438654391019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14331.885489967794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409.32386285529628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13655.402544638033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18040.883954527486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-123874.91673456595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-152426.40087300807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2470.6464951939743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3040.0969221143805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36.413261556896011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18513.305965820531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19112.711673628619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-14653594.039590871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-13237029.54949807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3173.1232601177412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2866.3770979935589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1646.9351376530519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2310.9005932660057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-1303576.9495335463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-1600477.209166585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495.22732961375152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608.0193844228761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461886.30631428154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449427.38299318677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-1524583.1282051443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-1380261.8670527022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23109.573809089339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20921.957551817963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1434.3775357337349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41089.192220675111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54339.85630735803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-135626.21007559061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-166886.20756182671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3606.6964904359093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4437.990995840174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127.6015622829028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2957272.7932912689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3956567.0423871865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-8633413.6250484362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-10747207.32471153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126643.50923512815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157650.74038964574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52047.674860789142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360000.95391164243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654632.00155860721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-1050980.8725058965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-1778174.3028159076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19765.171961551794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33441.066143258184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6335.9770668683195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172537.37881052453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74614.824343138971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69050.710566450318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33594.068193249012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94982.631926346134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38218.361306580788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340.9039293642287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15348.845432913133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9021.6105796704378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6142.7192810269962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4061.828245183744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14823.878971163846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8106.9251256383477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30.326655912806235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543456.42920376081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2002586.6415906032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-843861.95591271133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-2893236.4586760066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14212.475378474044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48728.4106658905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7666.7098582032122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48345.632632635141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242130.93030140927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-75069.569372812868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-349818.59000355349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2218.1319954843884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10336.329535188894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682.02696368640136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8560.478692815519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8329.5683017352439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-131927.28300410297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-119438.68103066874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1852.3479794201824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1676.9995897277004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184.2404587021249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761.53622591000465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1007.1205310279886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-11736.190089208927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-14441.222342799038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289.09477135459491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355.72718569981527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16.389946008241047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413887.53041753999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402723.32629514998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-1844525.0582914297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-1669917.207978081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29517.087876056405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26722.918592001002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4617.0244036391223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36819.243312866711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48692.911270231765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-164088.09622604106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-201908.17151007705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4606.713136725567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5668.4978831517274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410.72835590754966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1608419.8064291121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1565034.2832765917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-5403535.6756679248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-4892022.0238589207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76787.428939205653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69518.518257892822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4477.5802491225022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208350.79689061505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275540.88441930298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-699960.89301571215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-861292.36238243431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11984.165210165045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14746.352357734844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580.01487504529064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142763.32239207512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138912.42388646468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102789.59212229407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112519.06334803636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-5306623.0710733095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-4804283.4348085606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68946.508497530172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62419.841060159582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1569.5965252718861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12254.539523250383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16206.449453420881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8823.2684567402757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13127.224057270909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-455510.70870195772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-560499.73406099889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10760.437742389106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13240.572346094457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134.73126242940759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286669.77293669933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278937.14118150773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64199.888909124231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70276.68091637356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-2812495.1332852319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-2546256.5549410712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42631.695620872677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38596.061247616308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16074.460875598646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25502.010436391924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33726.036161036835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5711.1924295457902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8497.0896017069845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-250198.26648126997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-307865.56527923857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6653.5016286911105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8187.043294948915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1429.9766062165504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188403.83904518007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183321.83303639703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-387372.37934523006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-350702.63711310737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6922.3245836214537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6267.0381675957506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1700.2576580729353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16760.318398296651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22165.276176218911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-34460.467734815546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-42403.137032766615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1080.3627962877413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1329.3717325203108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151.25413501585246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35341.241440429294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34387.946633548832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-162503.65223075901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-147120.60646700894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2661.9376157151592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2409.9512289437043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1760.2837948759468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3143.9404957699817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4157.8153656927225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-14456.249756250758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-17788.218781920172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415.44691112317514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511.20177583654333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156.59403238809722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486268.34260102588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-1647775.181124836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64780.447848388489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28843.705214851889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75891.591041778607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-257167.22479982991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10110.243305817858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4501.6187329537624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178767.78971229953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194965.02502381144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193665.10552165785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211212.11044246244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-138876.64934755175</v>
      </c>
      <c r="J425" s="339">
        <f t="shared" ca="1" si="0"/>
        <v>-339185.42245292122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644599413.91922998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139636145.08073997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201335837.09315997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47086607.062109999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201335837.09315997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20361137.778863996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3047492.443273739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6310761.9683396835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199840.79671847992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29120672.213348564</v>
      </c>
      <c r="J479" s="283">
        <f ca="1">J474*'[1]Processer - data'!J$479*Biogasanlæg!AC$3</f>
        <v>35266617.372895643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52706487.717016779</v>
      </c>
      <c r="J480" s="283">
        <f ca="1">-SUMIFS('Resultater - Østdanmark'!J$3:J$504,'Resultater - Østdanmark'!$F$3:$F$504,"Gødning",'Resultater - Østdanmark'!$A$3:$A$504,"&lt;&gt;Gødning")-SUM(J475:J479)</f>
        <v>50276869.749710664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2.2110377945959754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2.4158278537073001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1.7552885246739001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1.7373313814067182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0.74339789964772496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0.70924202078604448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9.4096303239539125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9.7350294880795385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2.9421376583769141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3.5139465690888216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3.1700497305047031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3.7861536976802088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4.843391412247529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73213.031670239987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150732.71226225881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214006.17400262188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78361.094851513408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77559.436669942777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50151.10070496858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49638.039468763382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-412279.96787343966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-492407.20415921742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88435.948164884932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105623.60865519477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353743.79265953973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422494.43462077907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6057226.8675646074</v>
      </c>
      <c r="O3" s="98">
        <f ca="1">SUMIF($F$3:$F$509,$L$3,J$3:J$509)</f>
        <v>-129545.27456721757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15322.344485281721</v>
      </c>
      <c r="O7" s="98">
        <f>SUMIFS(J$3:J$509,$F$3:$F$509,$L$3,$C$3:$C$509,$L7)+SUMIFS(J$3:J$509,$F$3:$F$509,$L$3,$C$3:$C$509,"",$A$3:$A$509,"Grøntsager I drivhus")</f>
        <v>13366.840006565213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1164928.2800942897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15322.344485281721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-102557.54255653801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-244509.10001304807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-1234935.8406871813</v>
      </c>
      <c r="J33" s="277">
        <f ca="1">'Resultater - Vestdanmark'!J33+'Resultater - Østdanmark'!J33</f>
        <v>-1041482.223581451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19801.879892174988</v>
      </c>
      <c r="J35" s="277">
        <f ca="1">'Resultater - Vestdanmark'!J35+'Resultater - Østdanmark'!J35</f>
        <v>185407.40909676129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4950.4699730437469</v>
      </c>
      <c r="J36" s="277">
        <f ca="1">'Resultater - Vestdanmark'!J36+'Resultater - Østdanmark'!J36</f>
        <v>46351.852274190322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-138627.84708782716</v>
      </c>
      <c r="J37" s="277">
        <f ca="1">'Resultater - Vestdanmark'!J37+'Resultater - Østdanmark'!J37</f>
        <v>-1297989.3877334758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-124765.06237904442</v>
      </c>
      <c r="J38" s="277">
        <f ca="1">'Resultater - Vestdanmark'!J38+'Resultater - Østdanmark'!J38</f>
        <v>-1168190.4489601282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232947.96649179514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80635.834554852176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-48189.933766429393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-1467727.6970003925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9322.5976531993911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4661.2988265996964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-104890.33689781372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-58738.588662775677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-102557.54255653801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-188938.85001008262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-938606.44618775079</v>
      </c>
      <c r="J65" s="277">
        <f ca="1">'Resultater - Vestdanmark'!J65+'Resultater - Østdanmark'!J65</f>
        <v>-794126.28476855648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5025.2251186110761</v>
      </c>
      <c r="J67" s="277">
        <f ca="1">'Resultater - Vestdanmark'!J67+'Resultater - Østdanmark'!J67</f>
        <v>47144.449932128846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17588.287915138761</v>
      </c>
      <c r="J68" s="277">
        <f ca="1">'Resultater - Vestdanmark'!J68+'Resultater - Østdanmark'!J68</f>
        <v>165005.57476245085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-69267.433215077472</v>
      </c>
      <c r="J69" s="277">
        <f ca="1">'Resultater - Vestdanmark'!J69+'Resultater - Østdanmark'!J69</f>
        <v>-649836.56653333607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-34633.71660753875</v>
      </c>
      <c r="J70" s="277">
        <f ca="1">'Resultater - Vestdanmark'!J70+'Resultater - Østdanmark'!J70</f>
        <v>-324918.28326666815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59980.590929001482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79329.168648034232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-432053.60535868397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-413384.62241108652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4327.3466828095152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2360.3709178960994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-108943.71129189657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-29823.957163618747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6538947.5923190992</v>
      </c>
      <c r="J141" s="277">
        <f>'Resultater - Vestdanmark'!J141+'Resultater - Østdanmark'!J141</f>
        <v>6360116.0201963987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2877136.9406204042</v>
      </c>
      <c r="J142" s="277">
        <f>'Resultater - Vestdanmark'!J142+'Resultater - Østdanmark'!J142</f>
        <v>3148257.4299972174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-139484530.07999998</v>
      </c>
      <c r="J143" s="277">
        <f>'Resultater - Vestdanmark'!J143+'Resultater - Østdanmark'!J143</f>
        <v>-126231912.57599998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1982157.4399640765</v>
      </c>
      <c r="J144" s="277">
        <f>'Resultater - Vestdanmark'!J144+'Resultater - Østdanmark'!J144</f>
        <v>1793829.9288810515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184811.86507508749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683754.69332400314</v>
      </c>
      <c r="J153" s="277">
        <f>'Resultater - Vestdanmark'!J153+'Resultater - Østdanmark'!J153</f>
        <v>903907.3980218519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300852.06506256142</v>
      </c>
      <c r="J154" s="277">
        <f>'Resultater - Vestdanmark'!J154+'Resultater - Østdanmark'!J154</f>
        <v>447434.1620208167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-14585405.486400001</v>
      </c>
      <c r="J155" s="277">
        <f>'Resultater - Vestdanmark'!J155+'Resultater - Østdanmark'!J155</f>
        <v>-17940232.42368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309354.05132387328</v>
      </c>
      <c r="J156" s="277">
        <f>'Resultater - Vestdanmark'!J156+'Resultater - Østdanmark'!J156</f>
        <v>380509.37885355641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19325.125082129092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640672.27961406065</v>
      </c>
      <c r="J165" s="277">
        <f>'Resultater - Vestdanmark'!J165+'Resultater - Østdanmark'!J165</f>
        <v>574048.02927779988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-5811855.419999999</v>
      </c>
      <c r="J166" s="277">
        <f>'Resultater - Vestdanmark'!J166+'Resultater - Østdanmark'!J166</f>
        <v>-4850099.0999999996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66071.914665469216</v>
      </c>
      <c r="J167" s="277">
        <f>'Resultater - Vestdanmark'!J167+'Resultater - Østdanmark'!J167</f>
        <v>55138.215027081504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2294.8947159113673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56993.909729828869</v>
      </c>
      <c r="J174" s="277">
        <f>'Resultater - Vestdanmark'!J174+'Resultater - Østdanmark'!J174</f>
        <v>69407.62535813397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-517019.97059999988</v>
      </c>
      <c r="J175" s="277">
        <f>'Resultater - Vestdanmark'!J175+'Resultater - Østdanmark'!J175</f>
        <v>-586421.07299999986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10311.801710795775</v>
      </c>
      <c r="J176" s="277">
        <f>'Resultater - Vestdanmark'!J176+'Resultater - Østdanmark'!J176</f>
        <v>11695.985005744562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204.15277270448522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77328.282733872125</v>
      </c>
      <c r="J183" s="277">
        <f>'Resultater - Vestdanmark'!J183+'Resultater - Østdanmark'!J183</f>
        <v>73531.204721725255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-61206640.513200432</v>
      </c>
      <c r="J184" s="277">
        <f>'Resultater - Vestdanmark'!J184+'Resultater - Østdanmark'!J184</f>
        <v>-50926040.549999997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13253.827979768688</v>
      </c>
      <c r="J185" s="277">
        <f>'Resultater - Vestdanmark'!J185+'Resultater - Østdanmark'!J185</f>
        <v>11027.643005416301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6879.088273261802</v>
      </c>
      <c r="J186" s="277">
        <f>'Resultater - Vestdanmark'!J186+'Resultater - Østdanmark'!J186</f>
        <v>8890.5911163540532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-5444914.4364055181</v>
      </c>
      <c r="J187" s="277">
        <f>'Resultater - Vestdanmark'!J187+'Resultater - Østdanmark'!J187</f>
        <v>-6157421.2664999999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2068.5165055130324</v>
      </c>
      <c r="J188" s="277">
        <f>'Resultater - Vestdanmark'!J188+'Resultater - Østdanmark'!J188</f>
        <v>2339.197001148912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1927786.9225361636</v>
      </c>
      <c r="J189" s="277">
        <f>'Resultater - Vestdanmark'!J189+'Resultater - Østdanmark'!J189</f>
        <v>1729055.3779461249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-6363192.362913046</v>
      </c>
      <c r="J190" s="277">
        <f>'Resultater - Vestdanmark'!J190+'Resultater - Østdanmark'!J190</f>
        <v>-5310199.8109394545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96453.030898545971</v>
      </c>
      <c r="J191" s="277">
        <f>'Resultater - Vestdanmark'!J191+'Resultater - Østdanmark'!J191</f>
        <v>80491.809335702623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62793.310825337321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171495.03316665642</v>
      </c>
      <c r="J198" s="277">
        <f>'Resultater - Vestdanmark'!J198+'Resultater - Østdanmark'!J198</f>
        <v>209058.51387894055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-566066.65008804505</v>
      </c>
      <c r="J199" s="277">
        <f>'Resultater - Vestdanmark'!J199+'Resultater - Østdanmark'!J199</f>
        <v>-642051.4316863158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15053.363203819314</v>
      </c>
      <c r="J200" s="277">
        <f>'Resultater - Vestdanmark'!J200+'Resultater - Østdanmark'!J200</f>
        <v>17074.020162118741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5586.0638936528394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12342846.582249118</v>
      </c>
      <c r="J207" s="277">
        <f>'Resultater - Vestdanmark'!J207+'Resultater - Østdanmark'!J207</f>
        <v>15221866.271881498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-36033503.603999995</v>
      </c>
      <c r="J208" s="277">
        <f>'Resultater - Vestdanmark'!J208+'Resultater - Østdanmark'!J208</f>
        <v>-41347094.827500001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528575.31732375373</v>
      </c>
      <c r="J209" s="277">
        <f>'Resultater - Vestdanmark'!J209+'Resultater - Østdanmark'!J209</f>
        <v>606520.36529789655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1022918.395827538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1502545.3700703266</v>
      </c>
      <c r="J216" s="277">
        <f>'Resultater - Vestdanmark'!J216+'Resultater - Østdanmark'!J216</f>
        <v>2518526.9649840295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-4386506.2768799998</v>
      </c>
      <c r="J217" s="277">
        <f>'Resultater - Vestdanmark'!J217+'Resultater - Østdanmark'!J217</f>
        <v>-6841064.7805500003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82494.413686366199</v>
      </c>
      <c r="J218" s="277">
        <f>'Resultater - Vestdanmark'!J218+'Resultater - Østdanmark'!J218</f>
        <v>128655.83506319018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124524.05442848527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720123.75767052011</v>
      </c>
      <c r="J225" s="277">
        <f>'Resultater - Vestdanmark'!J225+'Resultater - Østdanmark'!J225</f>
        <v>287061.19873200002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288198.75151539361</v>
      </c>
      <c r="J226" s="277">
        <f>'Resultater - Vestdanmark'!J226+'Resultater - Østdanmark'!J226</f>
        <v>129244.47079697998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396431.48799281544</v>
      </c>
      <c r="J228" s="277">
        <f>'Resultater - Vestdanmark'!J228+'Resultater - Østdanmark'!J228</f>
        <v>147035.24007221736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7983.9465978348589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64061.876477163612</v>
      </c>
      <c r="J237" s="277">
        <f>'Resultater - Vestdanmark'!J237+'Resultater - Østdanmark'!J237</f>
        <v>34708.308573959999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25638.027663710447</v>
      </c>
      <c r="J238" s="277">
        <f>'Resultater - Vestdanmark'!J238+'Resultater - Østdanmark'!J238</f>
        <v>15626.831469089395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61870.810264774656</v>
      </c>
      <c r="J240" s="277">
        <f>'Resultater - Vestdanmark'!J240+'Resultater - Østdanmark'!J240</f>
        <v>31189.293348652162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710.24819734496236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2268238.2717671329</v>
      </c>
      <c r="J249" s="277">
        <f>'Resultater - Vestdanmark'!J249+'Resultater - Østdanmark'!J249</f>
        <v>7704433.0930271614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-3522048.6530886646</v>
      </c>
      <c r="J250" s="277">
        <f>'Resultater - Vestdanmark'!J250+'Resultater - Østdanmark'!J250</f>
        <v>-11130977.434499998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59318.979144721845</v>
      </c>
      <c r="J251" s="277">
        <f>'Resultater - Vestdanmark'!J251+'Resultater - Østdanmark'!J251</f>
        <v>187469.93109207711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10746.463745863224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201781.42776009347</v>
      </c>
      <c r="J258" s="277">
        <f>'Resultater - Vestdanmark'!J258+'Resultater - Østdanmark'!J258</f>
        <v>931536.00124782952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-313319.81948574877</v>
      </c>
      <c r="J259" s="277">
        <f>'Resultater - Vestdanmark'!J259+'Resultater - Østdanmark'!J259</f>
        <v>-1345836.3625349996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9257.8753578467622</v>
      </c>
      <c r="J260" s="277">
        <f>'Resultater - Vestdanmark'!J260+'Resultater - Østdanmark'!J260</f>
        <v>39766.34901953151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956.00044536898849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35729.093175215792</v>
      </c>
      <c r="J267" s="277">
        <f>'Resultater - Vestdanmark'!J267+'Resultater - Østdanmark'!J267</f>
        <v>32045.855266240484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-550628.34170274111</v>
      </c>
      <c r="J268" s="277">
        <f>'Resultater - Vestdanmark'!J268+'Resultater - Østdanmark'!J268</f>
        <v>-459509.37033580866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7731.1930704495544</v>
      </c>
      <c r="J269" s="277">
        <f>'Resultater - Vestdanmark'!J269+'Resultater - Østdanmark'!J269</f>
        <v>6451.8212933992127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891.89309456770786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3178.4436067431852</v>
      </c>
      <c r="J276" s="277">
        <f>'Resultater - Vestdanmark'!J276+'Resultater - Østdanmark'!J276</f>
        <v>3874.63522764544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-48983.642652053088</v>
      </c>
      <c r="J277" s="277">
        <f>'Resultater - Vestdanmark'!J277+'Resultater - Østdanmark'!J277</f>
        <v>-55558.860231511411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1206.6023867175604</v>
      </c>
      <c r="J278" s="277">
        <f>'Resultater - Vestdanmark'!J278+'Resultater - Østdanmark'!J278</f>
        <v>1368.5681531452874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79.342397256630193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1727453.1797806006</v>
      </c>
      <c r="J285" s="277">
        <f>'Resultater - Vestdanmark'!J285+'Resultater - Østdanmark'!J285</f>
        <v>1549373.6240934331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-7698542.3405147744</v>
      </c>
      <c r="J286" s="277">
        <f>'Resultater - Vestdanmark'!J286+'Resultater - Østdanmark'!J286</f>
        <v>-6424573.6651588287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123196.23946611221</v>
      </c>
      <c r="J287" s="277">
        <f>'Resultater - Vestdanmark'!J287+'Resultater - Østdanmark'!J287</f>
        <v>102809.50350240739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48540.508301930386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153673.43605100259</v>
      </c>
      <c r="J294" s="277">
        <f>'Resultater - Vestdanmark'!J294+'Resultater - Østdanmark'!J294</f>
        <v>187333.35636766054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-684858.76659261482</v>
      </c>
      <c r="J295" s="277">
        <f>'Resultater - Vestdanmark'!J295+'Resultater - Østdanmark'!J295</f>
        <v>-776789.36133284017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19227.158760607108</v>
      </c>
      <c r="J296" s="277">
        <f>'Resultater - Vestdanmark'!J296+'Resultater - Østdanmark'!J296</f>
        <v>21808.076500510659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4318.1411720618989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6713103.6932547316</v>
      </c>
      <c r="J303" s="277">
        <f>'Resultater - Vestdanmark'!J303+'Resultater - Østdanmark'!J303</f>
        <v>6021063.794883349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-22552877.772311106</v>
      </c>
      <c r="J304" s="277">
        <f>'Resultater - Vestdanmark'!J304+'Resultater - Østdanmark'!J304</f>
        <v>-18820786.871173766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320489.69475932373</v>
      </c>
      <c r="J305" s="277">
        <f>'Resultater - Vestdanmark'!J305+'Resultater - Østdanmark'!J305</f>
        <v>267454.48187895061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222251.55564295588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869599.15471582976</v>
      </c>
      <c r="J312" s="277">
        <f>'Resultater - Vestdanmark'!J312+'Resultater - Østdanmark'!J312</f>
        <v>1060072.1408567352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-2921445.0339739411</v>
      </c>
      <c r="J313" s="277">
        <f>'Resultater - Vestdanmark'!J313+'Resultater - Østdanmark'!J313</f>
        <v>-3313599.1430763504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50018.622881512965</v>
      </c>
      <c r="J314" s="277">
        <f>'Resultater - Vestdanmark'!J314+'Resultater - Østdanmark'!J314</f>
        <v>56732.768883413766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28789.926947737811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595855.00189735088</v>
      </c>
      <c r="J321" s="277">
        <f>'Resultater - Vestdanmark'!J321+'Resultater - Østdanmark'!J321</f>
        <v>534429.54896245094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429015.60136609263</v>
      </c>
      <c r="J322" s="277">
        <f>'Resultater - Vestdanmark'!J322+'Resultater - Østdanmark'!J322</f>
        <v>432887.93465958518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-22148391.107059557</v>
      </c>
      <c r="J323" s="277">
        <f>'Resultater - Vestdanmark'!J323+'Resultater - Østdanmark'!J323</f>
        <v>-18483235.389017571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287763.84062277933</v>
      </c>
      <c r="J324" s="277">
        <f>'Resultater - Vestdanmark'!J324+'Resultater - Østdanmark'!J324</f>
        <v>240144.16112524105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10898.554205395332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51147.091203327538</v>
      </c>
      <c r="J333" s="277">
        <f>'Resultater - Vestdanmark'!J333+'Resultater - Østdanmark'!J333</f>
        <v>62350.114045619281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36825.905666395818</v>
      </c>
      <c r="J334" s="277">
        <f>'Resultater - Vestdanmark'!J334+'Resultater - Østdanmark'!J334</f>
        <v>50503.592376951608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-1901176.9245077143</v>
      </c>
      <c r="J335" s="277">
        <f>'Resultater - Vestdanmark'!J335+'Resultater - Østdanmark'!J335</f>
        <v>-2156377.4620520505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44911.119634769035</v>
      </c>
      <c r="J336" s="277">
        <f>'Resultater - Vestdanmark'!J336+'Resultater - Østdanmark'!J336</f>
        <v>50939.670541717809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935.51173381572653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1196481.1075774748</v>
      </c>
      <c r="J345" s="277">
        <f>'Resultater - Vestdanmark'!J345+'Resultater - Østdanmark'!J345</f>
        <v>1073138.3585412616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267952.75065607065</v>
      </c>
      <c r="J346" s="277">
        <f>'Resultater - Vestdanmark'!J346+'Resultater - Østdanmark'!J346</f>
        <v>270371.31621439627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-11738584.286918983</v>
      </c>
      <c r="J347" s="277">
        <f>'Resultater - Vestdanmark'!J347+'Resultater - Østdanmark'!J347</f>
        <v>-9796062.1816810258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177933.01983614016</v>
      </c>
      <c r="J348" s="277">
        <f>'Resultater - Vestdanmark'!J348+'Resultater - Østdanmark'!J348</f>
        <v>148488.34270683653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68066.193154567954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106438.40604403085</v>
      </c>
      <c r="J357" s="277">
        <f>'Resultater - Vestdanmark'!J357+'Resultater - Østdanmark'!J357</f>
        <v>129752.18335089801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23836.952789577615</v>
      </c>
      <c r="J358" s="277">
        <f>'Resultater - Vestdanmark'!J358+'Resultater - Østdanmark'!J358</f>
        <v>32690.350051377005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-1044259.0299172435</v>
      </c>
      <c r="J359" s="277">
        <f>'Resultater - Vestdanmark'!J359+'Resultater - Østdanmark'!J359</f>
        <v>-1184432.9728759786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27769.893269224187</v>
      </c>
      <c r="J360" s="277">
        <f>'Resultater - Vestdanmark'!J360+'Resultater - Østdanmark'!J360</f>
        <v>31497.52724084412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6055.1370673341098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786346.01654497278</v>
      </c>
      <c r="J369" s="277">
        <f>'Resultater - Vestdanmark'!J369+'Resultater - Østdanmark'!J369</f>
        <v>705283.2410777451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-1616786.202242</v>
      </c>
      <c r="J370" s="277">
        <f>'Resultater - Vestdanmark'!J370+'Resultater - Østdanmark'!J370</f>
        <v>-1349237.5046704691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28891.886647048254</v>
      </c>
      <c r="J371" s="277">
        <f>'Resultater - Vestdanmark'!J371+'Resultater - Østdanmark'!J371</f>
        <v>24110.805121189809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22602.866381468466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69952.97800362503</v>
      </c>
      <c r="J378" s="277">
        <f>'Resultater - Vestdanmark'!J378+'Resultater - Østdanmark'!J378</f>
        <v>85275.155512127356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-143828.55290464958</v>
      </c>
      <c r="J379" s="277">
        <f>'Resultater - Vestdanmark'!J379+'Resultater - Østdanmark'!J379</f>
        <v>-163135.0801101567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4509.1383784410573</v>
      </c>
      <c r="J380" s="277">
        <f>'Resultater - Vestdanmark'!J380+'Resultater - Østdanmark'!J380</f>
        <v>5114.4132075251109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2010.7405411028881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147504.6610901141</v>
      </c>
      <c r="J387" s="277">
        <f>'Resultater - Vestdanmark'!J387+'Resultater - Østdanmark'!J387</f>
        <v>132298.71234651346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-678245.73136762739</v>
      </c>
      <c r="J388" s="277">
        <f>'Resultater - Vestdanmark'!J388+'Resultater - Østdanmark'!J388</f>
        <v>-566008.40412595333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11110.198449336684</v>
      </c>
      <c r="J389" s="277">
        <f>'Resultater - Vestdanmark'!J389+'Resultater - Østdanmark'!J389</f>
        <v>9271.6627661651728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18506.523398832782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13121.946440328647</v>
      </c>
      <c r="J396" s="277">
        <f>'Resultater - Vestdanmark'!J396+'Resultater - Østdanmark'!J396</f>
        <v>15996.117038260263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-60336.42662281957</v>
      </c>
      <c r="J397" s="277">
        <f>'Resultater - Vestdanmark'!J397+'Resultater - Østdanmark'!J397</f>
        <v>-68435.561589774356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1733.961607699945</v>
      </c>
      <c r="J398" s="277">
        <f>'Resultater - Vestdanmark'!J398+'Resultater - Østdanmark'!J398</f>
        <v>1966.7163443380668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1646.3317636302691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2029550.8632631819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-6877362.2469999986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270375.84464170097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296461.76169373997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316750.71276361804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-1073345.5530000001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42197.386157953333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46268.598645843813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795208.26556377183</v>
      </c>
      <c r="J423" s="277">
        <f ca="1">'Resultater - Vestdanmark'!J423+'Resultater - Østdanmark'!J423</f>
        <v>967356.0517010584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861475.62102741958</v>
      </c>
      <c r="J424" s="277">
        <f ca="1">'Resultater - Vestdanmark'!J424+'Resultater - Østdanmark'!J424</f>
        <v>1047969.0560094798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-649907.96053441195</v>
      </c>
      <c r="J425" s="277">
        <f ca="1">'Resultater - Vestdanmark'!J425+'Resultater - Østdanmark'!J425</f>
        <v>-2180836.6522095371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5896297302.4586391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1277283546.6283197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178453683.45954177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-189273.92580456016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173098743.31879258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-361252.83877943363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110102.449113043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170371935.07404709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27876105.817852315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95352647.261167347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36533014.538594387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8757449.2808849178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10912450.327425849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6537.0410838956805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1672168.9923934245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171816577.09825486</v>
      </c>
      <c r="J479" s="283">
        <f ca="1">'Resultater - Vestdanmark'!J479+'Resultater - Østdanmark'!J479</f>
        <v>204158523.43580145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141630814.23449269</v>
      </c>
      <c r="J480" s="283">
        <f ca="1">'Resultater - Vestdanmark'!J480+'Resultater - Østdanmark'!J480</f>
        <v>111419964.38673322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3.6778178955208753</v>
      </c>
      <c r="J481" s="287">
        <f>'Resultater - Vestdanmark'!J481+'Resultater - Østdanmark'!J481</f>
        <v>3.2908367380349213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7.3789649812467619</v>
      </c>
      <c r="J482" s="287">
        <f>'Resultater - Vestdanmark'!J482+'Resultater - Østdanmark'!J482</f>
        <v>6.6839322256903859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3.3263421135494666</v>
      </c>
      <c r="J483" s="287">
        <f>'Resultater - Vestdanmark'!J483+'Resultater - Østdanmark'!J483</f>
        <v>2.7286248606798362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41.802378034330033</v>
      </c>
      <c r="J484" s="287">
        <f ca="1">'Resultater - Vestdanmark'!J484+'Resultater - Østdanmark'!J484</f>
        <v>46.896894405660873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11.178239999999995</v>
      </c>
      <c r="J487" s="287">
        <f>'Resultater - Vestdanmark'!J487+'Resultater - Østdanmark'!J487</f>
        <v>12.109759999999996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12.044159999999994</v>
      </c>
      <c r="J488" s="287">
        <f>'Resultater - Vestdanmark'!J488+'Resultater - Østdanmark'!J488</f>
        <v>13.047839999999995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26.978776180119901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1957563.0992417659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329418.07951994479</v>
      </c>
      <c r="J493" s="293">
        <f>'Resultater - Vestdanmark'!J493+'Resultater - Østdanmark'!J493</f>
        <v>298389.8315040351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210827.57089276466</v>
      </c>
      <c r="J494" s="293">
        <f>'Resultater - Vestdanmark'!J494+'Resultater - Østdanmark'!J494</f>
        <v>190969.49216258246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-1566399.9999999995</v>
      </c>
      <c r="J495" s="293">
        <f>'Resultater - Vestdanmark'!J495+'Resultater - Østdanmark'!J495</f>
        <v>-1696933.333333333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335999.99999999994</v>
      </c>
      <c r="J496" s="293">
        <f>'Resultater - Vestdanmark'!J496+'Resultater - Østdanmark'!J496</f>
        <v>364000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1343999.9999999998</v>
      </c>
      <c r="J497" s="296">
        <f>'Resultater - Vestdanmark'!J497+'Resultater - Østdanmark'!J497</f>
        <v>1456000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604622.3741141489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496684.1859016238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20385129.269272327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4785252.273000963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1047364.6229885011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1047364.6229885011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30356.126950347429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-227567.1674275682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13710703.682220671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-522232.02363387495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596609.95089931972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326469.23731402913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3333309.3882986144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141912.4984348095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1768314.655965107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141912.4984348095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1.4667801009248997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1.4667801009248997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120625.62366958808</v>
      </c>
      <c r="W67" s="187">
        <f>J67*IFERROR(VLOOKUP(A67,[1]Tørstofindhold!A$2:B$24,2,FALSE),0)</f>
        <v>0</v>
      </c>
      <c r="X67" s="188">
        <f t="shared" si="12"/>
        <v>120625.62366958808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673896.93223460356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673896.93223460356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1663123.8527888369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1539592.1696920458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5671034.2204297939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-504910.39644153696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555777.04073422437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-555777.04073422437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6011916.1321173599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269634.58671854157</v>
      </c>
      <c r="O77" s="190">
        <f t="shared" si="20"/>
        <v>269634.58671854157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0.9679881663195643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0.9679881663195643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0.9679881663195643</v>
      </c>
      <c r="U77" s="186">
        <f>O77*IFERROR(VLOOKUP(A77,[1]Tørstofindhold!A$2:B$24,2,FALSE),0)</f>
        <v>80890.376015562462</v>
      </c>
      <c r="V77" s="187">
        <f>IF(D77=År1,P77,SUM(O77,P77))*IFERROR(VLOOKUP(A77,[1]Tørstofindhold!A$2:B$24,2,FALSE),0)</f>
        <v>80890.376015562462</v>
      </c>
      <c r="W77" s="187">
        <f>J77*IFERROR(VLOOKUP(A77,[1]Tørstofindhold!A$2:B$24,2,FALSE),0)</f>
        <v>0</v>
      </c>
      <c r="X77" s="188">
        <f t="shared" si="12"/>
        <v>80890.376015562462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1478250.7388156422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1478250.7388156422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140377.4029294425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140377.4029294425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140377.4029294425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2.5829442139017416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2.5829442139017416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58256.622215718642</v>
      </c>
      <c r="W82" s="187">
        <f>J82*IFERROR(VLOOKUP(A82,[1]Tørstofindhold!A$2:B$24,2,FALSE),0)</f>
        <v>0</v>
      </c>
      <c r="X82" s="188">
        <f t="shared" ref="X82:X149" si="26">V82-W82</f>
        <v>58256.622215718642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990256.20734046004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990256.20734046004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990256.20734046004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8.8741102694952918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8.8741102694952918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247564.05183511501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247564.05183511501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247564.05183511501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8.2361023416230807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8.2361023416230807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502113.96933686273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502113.96933686273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251056.98466843137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-11316.583767225879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160676.47018779608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160676.47018779608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160676.47018779608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5.6236764565728619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5.6236764565728619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1881571.365060173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57431.739827067824</v>
      </c>
      <c r="O89" s="190">
        <f t="shared" si="20"/>
        <v>57431.739827067824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0.15587203916025516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0.15587203916025516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0.15587203916025516</v>
      </c>
      <c r="U89" s="186">
        <f>O89*IFERROR(VLOOKUP(A89,[1]Tørstofindhold!A$2:B$24,2,FALSE),0)</f>
        <v>11486.347965413566</v>
      </c>
      <c r="V89" s="187">
        <f>IF(D89=År1,P89,SUM(O89,P89))*IFERROR(VLOOKUP(A89,[1]Tørstofindhold!A$2:B$24,2,FALSE),0)</f>
        <v>11486.347965413566</v>
      </c>
      <c r="W89" s="187">
        <f>J89*IFERROR(VLOOKUP(A89,[1]Tørstofindhold!A$2:B$24,2,FALSE),0)</f>
        <v>0</v>
      </c>
      <c r="X89" s="188">
        <f t="shared" si="26"/>
        <v>11486.347965413566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2234973.865453063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2234973.865453063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2234973.865453063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32.392747710376121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32.392747710376121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1105380.8242886607</v>
      </c>
      <c r="W97" s="187">
        <f>J97*IFERROR(VLOOKUP(A97,[1]Tørstofindhold!A$2:B$24,2,FALSE),0)</f>
        <v>0</v>
      </c>
      <c r="X97" s="188">
        <f t="shared" ca="1" si="26"/>
        <v>1105380.8242886607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616440.47585147235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616440.47585147235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238133.0723831506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83368.013210772449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617087134.44824624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617087134.44824624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617087134.44824624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30222252.570254702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24127415.151843689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6094837.4184110127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1569201.2327152297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174355.69252391439</v>
      </c>
      <c r="O104" s="190">
        <f t="shared" si="20"/>
        <v>174355.69252391439</v>
      </c>
      <c r="P104" s="200">
        <f t="shared" si="24"/>
        <v>1569201.2327152297</v>
      </c>
      <c r="Q104" s="187">
        <f>IFERROR(VLOOKUP(A104,[1]Energiindhold!$A$2:$C$11,3,FALSE),IFERROR(VLOOKUP(A104,[1]Biogasudbytte!$A$2:$B$18,2,FALSE)*[1]Energiindhold!$C$10,0))*O104</f>
        <v>9.9038580016374542E-2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0.891347220147371</v>
      </c>
      <c r="T104" s="188">
        <f t="shared" si="25"/>
        <v>9.9038580016374556E-2</v>
      </c>
      <c r="U104" s="186">
        <f>O104*IFERROR(VLOOKUP(A104,[1]Tørstofindhold!A$2:B$24,2,FALSE),0)</f>
        <v>7456.0400524259976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67104.360471833992</v>
      </c>
      <c r="X104" s="188">
        <f t="shared" si="26"/>
        <v>7456.0400524259894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2500179.9549197182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105166.29969106747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172631.47307778988</v>
      </c>
      <c r="O105" s="190">
        <f t="shared" si="20"/>
        <v>172631.47307778988</v>
      </c>
      <c r="P105" s="200">
        <f t="shared" si="24"/>
        <v>2500179.9549197182</v>
      </c>
      <c r="Q105" s="187">
        <f>IFERROR(VLOOKUP(A105,[1]Energiindhold!$A$2:$C$11,3,FALSE),IFERROR(VLOOKUP(A105,[1]Biogasudbytte!$A$2:$B$18,2,FALSE)*[1]Energiindhold!$C$10,0))*O105</f>
        <v>0.3718481930095594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5.7572358159066326</v>
      </c>
      <c r="S105" s="187">
        <f>IFERROR(VLOOKUP(A105,[1]Biogasudbytte!$A$2:$B$18,2,FALSE)*[1]Energiindhold!$C$10,0)*J105*IFERROR(VLOOKUP(A105,Biogasanlæg!$F$3:$G$8,2,FALSE),1)</f>
        <v>5.3853876228970732</v>
      </c>
      <c r="T105" s="188">
        <f t="shared" si="25"/>
        <v>0.3718481930095594</v>
      </c>
      <c r="U105" s="186">
        <f>O105*IFERROR(VLOOKUP(A105,[1]Tørstofindhold!A$2:B$24,2,FALSE),0)</f>
        <v>51789.441923336963</v>
      </c>
      <c r="V105" s="187">
        <f>IF(D105=År1,P105,SUM(O105,P105))*IFERROR(VLOOKUP(A105,[1]Tørstofindhold!A$2:B$24,2,FALSE),0)</f>
        <v>801843.42839925236</v>
      </c>
      <c r="W105" s="187">
        <f>J105*IFERROR(VLOOKUP(A105,[1]Tørstofindhold!A$2:B$24,2,FALSE),0)</f>
        <v>750053.98647591542</v>
      </c>
      <c r="X105" s="188">
        <f t="shared" si="26"/>
        <v>51789.441923336941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890227.36454961507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890227.36454961507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26583.801661122692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-241395.11868989875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13129194.192919735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-2369839.3076572679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537202.63583168702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256529.97714824876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3350324.4564434048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84658.018505492248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1845545.6524628943</v>
      </c>
      <c r="N115" s="199">
        <f t="shared" si="23"/>
        <v>0</v>
      </c>
      <c r="O115" s="190">
        <f t="shared" si="20"/>
        <v>0</v>
      </c>
      <c r="P115" s="200">
        <f t="shared" si="24"/>
        <v>84658.018505492248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0.87500888432762114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0.87500888432762114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71959.315729668408</v>
      </c>
      <c r="W115" s="187">
        <f>J115*IFERROR(VLOOKUP(A115,[1]Tørstofindhold!A$2:B$24,2,FALSE),0)</f>
        <v>0</v>
      </c>
      <c r="X115" s="188">
        <f t="shared" si="26"/>
        <v>71959.315729668408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585071.28737725655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585071.28737725655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1434346.6525245206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1305998.853830084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5375910.9398724157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5835911.4870443856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-767471.09789051022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382144.34148139099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-382144.34148139099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5240560.7680441895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-951116.72438584082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1285290.7428957119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1285290.7428957119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109749.06738553218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109749.06738553218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109749.06738553218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2.0193828398937916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2.0193828398937916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45545.86296499586</v>
      </c>
      <c r="W130" s="187">
        <f>J130*IFERROR(VLOOKUP(A130,[1]Tørstofindhold!A$2:B$24,2,FALSE),0)</f>
        <v>0</v>
      </c>
      <c r="X130" s="188">
        <f t="shared" si="26"/>
        <v>45545.86296499586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1033505.5653792209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1033505.5653792209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1033505.5653792209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9.2616863023197862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9.2616863023197862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258376.39134480522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258376.39134480522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258376.39134480522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8.5958134309111749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8.5958134309111749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441660.78966818465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441660.78966818465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220830.39483409232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-41543.173601564922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141331.4526938191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141331.4526938191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141331.4526938191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4.946600844283668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4.946600844283668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6391251.5223829793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-1079034.5619049752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3709649.3380054114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412183.259778379</v>
      </c>
      <c r="O140" s="190">
        <f t="shared" si="39"/>
        <v>412183.259778379</v>
      </c>
      <c r="P140" s="200">
        <f t="shared" si="24"/>
        <v>3709649.3380054114</v>
      </c>
      <c r="Q140" s="187">
        <f>IFERROR(VLOOKUP(A140,[1]Energiindhold!$A$2:$C$11,3,FALSE),IFERROR(VLOOKUP(A140,[1]Biogasudbytte!$A$2:$B$18,2,FALSE)*[1]Energiindhold!$C$10,0))*O140</f>
        <v>0.20568356846200894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1.8511521161580806</v>
      </c>
      <c r="T140" s="188">
        <f t="shared" si="25"/>
        <v>0.20568356846200886</v>
      </c>
      <c r="U140" s="186">
        <f>O140*IFERROR(VLOOKUP(A140,[1]Tørstofindhold!A$2:B$24,2,FALSE),0)</f>
        <v>24730.995586702738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222578.96028032468</v>
      </c>
      <c r="X140" s="188">
        <f t="shared" si="26"/>
        <v>24730.995586702746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2564024.4422885654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2564024.4422885654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2564024.4422885654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37.161864917581333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37.161864917581333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1268123.7554152196</v>
      </c>
      <c r="W145" s="187">
        <f>J145*IFERROR(VLOOKUP(A145,[1]Tørstofindhold!A$2:B$24,2,FALSE),0)</f>
        <v>0</v>
      </c>
      <c r="X145" s="188">
        <f t="shared" ca="1" si="26"/>
        <v>1268123.7554152196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772391.0266772469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772391.0266772469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188257.45482871469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142728.38457546989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4160096.0304783662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976550.5395031278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329676.22085490648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329676.22085490648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9522.6453234358887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-213801.2973298734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3971162.6567211794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2224195.8263623356</v>
      </c>
      <c r="O208" s="190">
        <f t="shared" si="59"/>
        <v>1701963.8027284606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3.1314006515450266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3.1314006515450266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3.1314006515450266</v>
      </c>
      <c r="U208" s="186">
        <f>O208*IFERROR(VLOOKUP(A208,[1]Tørstofindhold!A$2:B$24,2,FALSE),0)</f>
        <v>476549.86476396903</v>
      </c>
      <c r="V208" s="187">
        <f>IF(D208=År1,P208,SUM(O208,P208))*IFERROR(VLOOKUP(A208,[1]Tørstofindhold!A$2:B$24,2,FALSE),0)</f>
        <v>476549.86476396903</v>
      </c>
      <c r="W208" s="187">
        <f>J208*IFERROR(VLOOKUP(A208,[1]Tørstofindhold!A$2:B$24,2,FALSE),0)</f>
        <v>0</v>
      </c>
      <c r="X208" s="188">
        <f t="shared" si="51"/>
        <v>476549.86476396903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187762.65694031972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-46139.788259725261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1034567.4118832117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213920.20342180214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631685.34403489227</v>
      </c>
      <c r="N211" s="199">
        <f t="shared" si="48"/>
        <v>0</v>
      </c>
      <c r="O211" s="190">
        <f t="shared" si="59"/>
        <v>0</v>
      </c>
      <c r="P211" s="200">
        <f t="shared" si="49"/>
        <v>213920.20342180214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2.2110377945959754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2.2110377945959754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181832.17290853182</v>
      </c>
      <c r="W211" s="187">
        <f>J211*IFERROR(VLOOKUP(A211,[1]Tørstofindhold!A$2:B$24,2,FALSE),0)</f>
        <v>0</v>
      </c>
      <c r="X211" s="188">
        <f t="shared" si="51"/>
        <v>181832.17290853182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207015.6692365655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207015.6692365655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504537.47763297328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397577.06299375673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1755805.0553705248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777850.86060632253</v>
      </c>
      <c r="O217" s="190">
        <f t="shared" si="59"/>
        <v>272940.46416478558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0.93478287809940774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0.93478287809940774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0.93478287809940774</v>
      </c>
      <c r="U217" s="186">
        <f>O217*IFERROR(VLOOKUP(A217,[1]Tørstofindhold!A$2:B$24,2,FALSE),0)</f>
        <v>84611.543891083522</v>
      </c>
      <c r="V217" s="187">
        <f>IF(D217=År1,P217,SUM(O217,P217))*IFERROR(VLOOKUP(A217,[1]Tørstofindhold!A$2:B$24,2,FALSE),0)</f>
        <v>84611.543891083522</v>
      </c>
      <c r="W217" s="187">
        <f>J217*IFERROR(VLOOKUP(A217,[1]Tørstofindhold!A$2:B$24,2,FALSE),0)</f>
        <v>0</v>
      </c>
      <c r="X217" s="188">
        <f t="shared" si="65"/>
        <v>84611.543891083522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329415.54823135486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-329415.54823135486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1821828.198443895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1117013.9845872913</v>
      </c>
      <c r="O221" s="190">
        <f t="shared" si="59"/>
        <v>1117013.9845872913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4.0100802046683759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4.0100802046683759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4.0100802046683759</v>
      </c>
      <c r="U221" s="186">
        <f>O221*IFERROR(VLOOKUP(A221,[1]Tørstofindhold!A$2:B$24,2,FALSE),0)</f>
        <v>335104.19537618739</v>
      </c>
      <c r="V221" s="187">
        <f>IF(D221=År1,P221,SUM(O221,P221))*IFERROR(VLOOKUP(A221,[1]Tørstofindhold!A$2:B$24,2,FALSE),0)</f>
        <v>335104.19537618739</v>
      </c>
      <c r="W221" s="187">
        <f>J221*IFERROR(VLOOKUP(A221,[1]Tørstofindhold!A$2:B$24,2,FALSE),0)</f>
        <v>0</v>
      </c>
      <c r="X221" s="188">
        <f t="shared" si="65"/>
        <v>335104.19537618739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455734.52648995339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455734.52648995339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40402.059763463323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40402.059763463323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40402.059763463323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0.74339789964772496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0.74339789964772496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16766.854801837282</v>
      </c>
      <c r="W226" s="187">
        <f>J226*IFERROR(VLOOKUP(A226,[1]Tørstofindhold!A$2:B$24,2,FALSE),0)</f>
        <v>0</v>
      </c>
      <c r="X226" s="188">
        <f t="shared" si="65"/>
        <v>16766.854801837282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353743.79265953973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353743.79265953973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353743.79265953973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3.1700497305047031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3.1700497305047031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88435.948164884932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88435.948164884932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88435.948164884932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2.9421376583769141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2.9421376583769141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156722.18970302682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156722.18970302682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78361.094851513408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46157.062549769835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50151.10070496858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50151.10070496858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50151.10070496858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1.7552885246739001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1.7552885246739001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600150.79865828564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376253.81176227715</v>
      </c>
      <c r="O233" s="190">
        <f t="shared" si="59"/>
        <v>376253.81176227715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1.0211678952752907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1.0211678952752907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1.0211678952752907</v>
      </c>
      <c r="U233" s="186">
        <f>O233*IFERROR(VLOOKUP(A233,[1]Tørstofindhold!A$2:B$24,2,FALSE),0)</f>
        <v>75250.762352455436</v>
      </c>
      <c r="V233" s="187">
        <f>IF(D233=År1,P233,SUM(O233,P233))*IFERROR(VLOOKUP(A233,[1]Tørstofindhold!A$2:B$24,2,FALSE),0)</f>
        <v>75250.762352455436</v>
      </c>
      <c r="W233" s="187">
        <f>J233*IFERROR(VLOOKUP(A233,[1]Tørstofindhold!A$2:B$24,2,FALSE),0)</f>
        <v>0</v>
      </c>
      <c r="X233" s="188">
        <f t="shared" si="65"/>
        <v>75250.762352455436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649227.97058290825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649227.97058290825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649227.97058290825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9.4096303239539125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9.4096303239539125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321097.33378413005</v>
      </c>
      <c r="W241" s="187">
        <f>J241*IFERROR(VLOOKUP(A241,[1]Tørstofindhold!A$2:B$24,2,FALSE),0)</f>
        <v>0</v>
      </c>
      <c r="X241" s="188">
        <f t="shared" ca="1" si="65"/>
        <v>321097.33378413005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178767.78971229953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178767.78971229953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83636.434922809407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-3032.1872178692138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134961336.05226791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134961336.05226791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134961336.05226791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6310761.9683396835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5038088.1961279493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1272673.7722117342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214006.17400262188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192605.55660235969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21400.617400262185</v>
      </c>
      <c r="O248" s="190">
        <f t="shared" si="59"/>
        <v>21400.617400262185</v>
      </c>
      <c r="P248" s="200">
        <f t="shared" si="63"/>
        <v>192605.55660235969</v>
      </c>
      <c r="Q248" s="187">
        <f>IFERROR(VLOOKUP(A248,[1]Energiindhold!$A$2:$C$11,3,FALSE),IFERROR(VLOOKUP(A248,[1]Biogasudbytte!$A$2:$B$18,2,FALSE)*[1]Energiindhold!$C$10,0))*O248</f>
        <v>1.2156108745947471E-2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0.12156108745947472</v>
      </c>
      <c r="S248" s="187">
        <f>IFERROR(VLOOKUP(A248,[1]Biogasudbytte!$A$2:$B$18,2,FALSE)*[1]Energiindhold!$C$10,0)*J248*IFERROR(VLOOKUP(A248,Biogasanlæg!$F$3:$G$8,2,FALSE),1)</f>
        <v>0.10940497871352725</v>
      </c>
      <c r="T248" s="188">
        <f t="shared" si="64"/>
        <v>1.2156108745947469E-2</v>
      </c>
      <c r="U248" s="186">
        <f>O248*IFERROR(VLOOKUP(A248,[1]Tørstofindhold!A$2:B$24,2,FALSE),0)</f>
        <v>915.16289587799952</v>
      </c>
      <c r="V248" s="187">
        <f>IF(D248=År1,P248,SUM(O248,P248))*IFERROR(VLOOKUP(A248,[1]Tørstofindhold!A$2:B$24,2,FALSE),0)</f>
        <v>9151.6289587799965</v>
      </c>
      <c r="W248" s="187">
        <f>J248*IFERROR(VLOOKUP(A248,[1]Tørstofindhold!A$2:B$24,2,FALSE),0)</f>
        <v>8236.4660629019982</v>
      </c>
      <c r="X248" s="188">
        <f t="shared" si="65"/>
        <v>915.16289587799838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339352.29631439992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14274.342622748565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23431.468078851409</v>
      </c>
      <c r="O249" s="190">
        <f t="shared" si="59"/>
        <v>23431.468078851409</v>
      </c>
      <c r="P249" s="200">
        <f t="shared" si="63"/>
        <v>339352.29631439992</v>
      </c>
      <c r="Q249" s="187">
        <f>IFERROR(VLOOKUP(A249,[1]Energiindhold!$A$2:$C$11,3,FALSE),IFERROR(VLOOKUP(A249,[1]Biogasudbytte!$A$2:$B$18,2,FALSE)*[1]Energiindhold!$C$10,0))*O249</f>
        <v>5.0471382241845934E-2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0.78143622850306338</v>
      </c>
      <c r="S249" s="187">
        <f>IFERROR(VLOOKUP(A249,[1]Biogasudbytte!$A$2:$B$18,2,FALSE)*[1]Energiindhold!$C$10,0)*J249*IFERROR(VLOOKUP(A249,Biogasanlæg!$F$3:$G$8,2,FALSE),1)</f>
        <v>0.73096484626121749</v>
      </c>
      <c r="T249" s="188">
        <f t="shared" si="64"/>
        <v>5.0471382241845886E-2</v>
      </c>
      <c r="U249" s="186">
        <f>O249*IFERROR(VLOOKUP(A249,[1]Tørstofindhold!A$2:B$24,2,FALSE),0)</f>
        <v>7029.4404236554228</v>
      </c>
      <c r="V249" s="187">
        <f>IF(D249=År1,P249,SUM(O249,P249))*IFERROR(VLOOKUP(A249,[1]Tørstofindhold!A$2:B$24,2,FALSE),0)</f>
        <v>108835.1293179754</v>
      </c>
      <c r="W249" s="187">
        <f>J249*IFERROR(VLOOKUP(A249,[1]Tørstofindhold!A$2:B$24,2,FALSE),0)</f>
        <v>101805.68889431997</v>
      </c>
      <c r="X249" s="188">
        <f t="shared" si="65"/>
        <v>7029.4404236554255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152186.83601199093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312663.17734254454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312663.17734254454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9336.6888327632332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-224458.32715971058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4611199.043945794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437951.9179351207</v>
      </c>
      <c r="N256" s="199">
        <f t="shared" si="62"/>
        <v>2708829.920126101</v>
      </c>
      <c r="O256" s="190">
        <f t="shared" si="59"/>
        <v>338990.6124688331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0.6237003531160944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0.6237003531160944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0.6237003531160944</v>
      </c>
      <c r="U256" s="186">
        <f>O256*IFERROR(VLOOKUP(A256,[1]Tørstofindhold!A$2:B$24,2,FALSE),0)</f>
        <v>94917.371491273283</v>
      </c>
      <c r="V256" s="187">
        <f>IF(D256=År1,P256,SUM(O256,P256))*IFERROR(VLOOKUP(A256,[1]Tørstofindhold!A$2:B$24,2,FALSE),0)</f>
        <v>94917.371491273283</v>
      </c>
      <c r="W256" s="187">
        <f>J256*IFERROR(VLOOKUP(A256,[1]Tørstofindhold!A$2:B$24,2,FALSE),0)</f>
        <v>0</v>
      </c>
      <c r="X256" s="188">
        <f t="shared" si="65"/>
        <v>94917.371491273283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73213.031670239987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73213.031670239987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188674.81464232618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-56194.702107685851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1176691.6311430086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233733.85437382606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754454.34753710544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233733.85437382606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2.4158278537073001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2.4158278537073001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198673.77621775214</v>
      </c>
      <c r="W259" s="187">
        <f>J259*IFERROR(VLOOKUP(A259,[1]Tørstofindhold!A$2:B$24,2,FALSE),0)</f>
        <v>0</v>
      </c>
      <c r="X259" s="188">
        <f t="shared" si="65"/>
        <v>198673.77621775214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205487.10921261593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205487.10921261593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503767.23930054478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391791.73164099152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1888112.4783458344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716306.46013408503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903556.99986248999</v>
      </c>
      <c r="O265" s="190">
        <f t="shared" si="75"/>
        <v>136085.90197197977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0.46607516222775469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0.46607516222775469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0.46607516222775469</v>
      </c>
      <c r="U265" s="186">
        <f>O265*IFERROR(VLOOKUP(A265,[1]Tørstofindhold!A$2:B$24,2,FALSE),0)</f>
        <v>42186.629611313729</v>
      </c>
      <c r="V265" s="187">
        <f>IF(D265=År1,P265,SUM(O265,P265))*IFERROR(VLOOKUP(A265,[1]Tørstofindhold!A$2:B$24,2,FALSE),0)</f>
        <v>42186.629611313729</v>
      </c>
      <c r="W265" s="187">
        <f>J265*IFERROR(VLOOKUP(A265,[1]Tørstofindhold!A$2:B$24,2,FALSE),0)</f>
        <v>0</v>
      </c>
      <c r="X265" s="188">
        <f t="shared" si="65"/>
        <v>42186.629611313729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314230.43593569164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-314230.43593569164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1840575.1676958946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759973.58711494633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1080601.5805809484</v>
      </c>
      <c r="O269" s="190">
        <f t="shared" si="75"/>
        <v>129484.85619510757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0.46485063374043623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0.46485063374043623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0.46485063374043623</v>
      </c>
      <c r="U269" s="186">
        <f>O269*IFERROR(VLOOKUP(A269,[1]Tørstofindhold!A$2:B$24,2,FALSE),0)</f>
        <v>38845.45685853227</v>
      </c>
      <c r="V269" s="187">
        <f>IF(D269=År1,P269,SUM(O269,P269))*IFERROR(VLOOKUP(A269,[1]Tørstofindhold!A$2:B$24,2,FALSE),0)</f>
        <v>38845.45685853227</v>
      </c>
      <c r="W269" s="187">
        <f>J269*IFERROR(VLOOKUP(A269,[1]Tørstofindhold!A$2:B$24,2,FALSE),0)</f>
        <v>0</v>
      </c>
      <c r="X269" s="188">
        <f t="shared" si="65"/>
        <v>38845.45685853227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451416.23756538174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451416.23756538174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38545.761999241557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38545.761999241557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38545.761999241557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0.70924202078604448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0.70924202078604448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15996.491229685247</v>
      </c>
      <c r="W274" s="187">
        <f>J274*IFERROR(VLOOKUP(A274,[1]Tørstofindhold!A$2:B$24,2,FALSE),0)</f>
        <v>0</v>
      </c>
      <c r="X274" s="188">
        <f t="shared" si="65"/>
        <v>15996.491229685247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422494.43462077907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422494.43462077907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422494.43462077907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3.7861536976802088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3.7861536976802088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105623.60865519477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105623.60865519477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105623.60865519477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3.5139465690888216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3.5139465690888216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155118.87333988555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155118.87333988555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77559.436669942777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45355.404368199204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49638.039468763382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49638.039468763382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49638.039468763382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1.7373313814067182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1.7373313814067182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2244717.5718920124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916911.47014555836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1327806.1017464539</v>
      </c>
      <c r="O281" s="190">
        <f t="shared" si="89"/>
        <v>248771.53984147869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0.67517590999136678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0.67517590999136678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0.67517590999136678</v>
      </c>
      <c r="U281" s="186">
        <f>O281*IFERROR(VLOOKUP(A281,[1]Tørstofindhold!A$2:B$24,2,FALSE),0)</f>
        <v>49754.30796829574</v>
      </c>
      <c r="V281" s="187">
        <f>IF(D281=År1,P281,SUM(O281,P281))*IFERROR(VLOOKUP(A281,[1]Tørstofindhold!A$2:B$24,2,FALSE),0)</f>
        <v>49754.30796829574</v>
      </c>
      <c r="W281" s="187">
        <f>J281*IFERROR(VLOOKUP(A281,[1]Tørstofindhold!A$2:B$24,2,FALSE),0)</f>
        <v>0</v>
      </c>
      <c r="X281" s="188">
        <f t="shared" si="65"/>
        <v>49754.30796829574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3150253.3426541099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350028.14918378973</v>
      </c>
      <c r="O284" s="190">
        <f t="shared" si="89"/>
        <v>350028.14918378973</v>
      </c>
      <c r="P284" s="200">
        <f t="shared" si="94"/>
        <v>3150253.3426541099</v>
      </c>
      <c r="Q284" s="187">
        <f>IFERROR(VLOOKUP(A284,[1]Energiindhold!$A$2:$C$11,3,FALSE),IFERROR(VLOOKUP(A284,[1]Biogasudbytte!$A$2:$B$18,2,FALSE)*[1]Energiindhold!$C$10,0))*O284</f>
        <v>0.17466754672420293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1.5720079205178277</v>
      </c>
      <c r="T284" s="188">
        <f t="shared" si="95"/>
        <v>0.17466754672420293</v>
      </c>
      <c r="U284" s="186">
        <f>O284*IFERROR(VLOOKUP(A284,[1]Tørstofindhold!A$2:B$24,2,FALSE),0)</f>
        <v>21001.688951027383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189015.20055924659</v>
      </c>
      <c r="X284" s="188">
        <f t="shared" si="96"/>
        <v>21001.688951027376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671679.24992986186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671679.24992986186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671679.24992986186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9.7350294880795385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9.7350294880795385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332201.36236114416</v>
      </c>
      <c r="W289" s="187">
        <f>J289*IFERROR(VLOOKUP(A289,[1]Tørstofindhold!A$2:B$24,2,FALSE),0)</f>
        <v>0</v>
      </c>
      <c r="X289" s="188">
        <f t="shared" ca="1" si="96"/>
        <v>332201.36236114416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194965.02502381144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194965.02502381144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662905.40271656995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583880.5513728552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103459.22470143001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123853.45029121172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132581.08054331402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47859.061587938959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20691.844940286002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10151.922155017353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96238.674491349986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78165.439738337198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15019.908735644221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16580.54782328365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176774.77405775199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197418.62905024822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27589.126587047998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41876.678889446586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22096.846757218998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17947.148095477107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3448.6408233809998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3806.9708081315075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32257.394898052684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26199.586292578348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5034.3911112567775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5557.4880014560131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19838.419979081133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61020.303524622163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3096.1695921109285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12943.700747647126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107183.38810401986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87054.780295717777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16728.043230107149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18466.165517273468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2990.7218478474151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2429.0763521795711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466.7600571784983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515.25862015930295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41201.294654944359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33463.857763148953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6430.2598594421834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7098.3940709709905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59507.261024225008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48332.037511599701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9287.2603910640191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10252.250381248423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11176.489299061544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9077.5897050669246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1744.3075784662526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1925.5493313778325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4297.8506594739029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3490.7316471578697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670.76281968667865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740.45822818500267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104591.74131750326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16323.5665640034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1473641.3403504137</v>
      </c>
      <c r="G20" s="38">
        <f t="shared" si="2"/>
        <v>61478.767267456482</v>
      </c>
      <c r="H20" s="38">
        <f t="shared" si="2"/>
        <v>0</v>
      </c>
      <c r="I20" s="38">
        <f t="shared" si="2"/>
        <v>1196338.7929369279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229990.26699110513</v>
      </c>
      <c r="P20" s="38">
        <f t="shared" si="2"/>
        <v>9594.9521168862721</v>
      </c>
      <c r="Q20" s="38">
        <f t="shared" si="2"/>
        <v>0</v>
      </c>
      <c r="R20" s="38">
        <f t="shared" si="2"/>
        <v>253768.83486540898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208872.91028342993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205068.90222714469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32598.662298569994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43499.46410878827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41774.582056685991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16808.926412061042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6519.7324597139987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3565.529844982645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30323.560406133198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27453.048198906061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4732.5787917086509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5823.373860374013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55699.442742247978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69336.821449751806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8692.9766129519976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14707.810610553412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6962.4303427809973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6303.3474045228904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1086.6220766189997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1337.073691868492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10163.887521367629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9201.745780351348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1586.271462872405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1951.8854685593769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6250.8293030571213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21431.381175377828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975.56295481238317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4546.0505523528727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33772.09797292453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30575.137649118256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5270.7898570460256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6485.6352589038734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942.33773574359259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853.1334359333481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147.07005124321964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180.96769853131627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12981.994545159621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11753.082988702035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2026.0916342156638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2493.0782097246743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18749.967555234878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16975.04369960714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2926.2955144008188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3600.7668453712117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3521.5670849566368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3188.2057919373397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549.60873580248085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676.28607707761751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1354.1971019229918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1226.0050538917412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211.34868064694092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260.06167809824814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32955.503622496719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5143.3444959965982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464325.30827414186</v>
      </c>
      <c r="G47" s="38">
        <f t="shared" si="3"/>
        <v>6626.1427325434997</v>
      </c>
      <c r="H47" s="38">
        <f t="shared" si="3"/>
        <v>0</v>
      </c>
      <c r="I47" s="38">
        <f t="shared" si="3"/>
        <v>420174.78126730549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72466.955626600189</v>
      </c>
      <c r="P47" s="38">
        <f t="shared" si="3"/>
        <v>1034.1378831137254</v>
      </c>
      <c r="Q47" s="38">
        <f t="shared" si="3"/>
        <v>0</v>
      </c>
      <c r="R47" s="38">
        <f t="shared" si="3"/>
        <v>89127.983905186018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5854854.9472723883</v>
      </c>
      <c r="F5" s="237"/>
      <c r="G5" s="237">
        <v>19628.463153389632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27059730.698022246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15017210.496861221</v>
      </c>
      <c r="AC5" s="237">
        <v>30730359.382071417</v>
      </c>
      <c r="AD5" s="237"/>
      <c r="AE5" s="237">
        <v>0</v>
      </c>
      <c r="AF5" s="237"/>
      <c r="AG5" s="237"/>
      <c r="AH5" s="237"/>
      <c r="AI5" s="237"/>
      <c r="AJ5" s="237">
        <v>2709014.740563605</v>
      </c>
      <c r="AK5" s="237"/>
      <c r="AL5" s="237"/>
      <c r="AM5" s="237"/>
      <c r="AN5" s="237"/>
      <c r="AO5" s="237"/>
      <c r="AP5" s="237"/>
      <c r="AQ5" s="237"/>
      <c r="AR5" s="237">
        <v>85797958.72794427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2839532.2512341179</v>
      </c>
      <c r="F8" s="237"/>
      <c r="G8" s="237">
        <v>8404.7671078658768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12276506.618354084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6859902.6806595214</v>
      </c>
      <c r="AC8" s="237">
        <v>14871140.288295148</v>
      </c>
      <c r="AD8" s="237"/>
      <c r="AE8" s="237">
        <v>0</v>
      </c>
      <c r="AF8" s="237"/>
      <c r="AG8" s="237"/>
      <c r="AH8" s="237"/>
      <c r="AI8" s="237"/>
      <c r="AJ8" s="237">
        <v>1761806.7893175895</v>
      </c>
      <c r="AK8" s="237"/>
      <c r="AL8" s="237"/>
      <c r="AM8" s="237"/>
      <c r="AN8" s="237"/>
      <c r="AO8" s="237"/>
      <c r="AP8" s="237"/>
      <c r="AQ8" s="237"/>
      <c r="AR8" s="237">
        <v>39740035.394968331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19754785.686026674</v>
      </c>
      <c r="S9" s="237"/>
      <c r="T9" s="237">
        <v>4785167.0812693574</v>
      </c>
      <c r="U9" s="237">
        <v>19750153.886379652</v>
      </c>
      <c r="V9" s="237"/>
      <c r="W9" s="237">
        <v>421337.14221617021</v>
      </c>
      <c r="X9" s="237"/>
      <c r="Y9" s="237"/>
      <c r="Z9" s="237">
        <v>11379647.661048282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2304144.9406262441</v>
      </c>
      <c r="AI9" s="237">
        <v>1101758.32351872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112002210.36441757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6552217.9471784709</v>
      </c>
      <c r="S12" s="237"/>
      <c r="T12" s="237">
        <v>1541706.2069447264</v>
      </c>
      <c r="U12" s="237">
        <v>6951651.0795449764</v>
      </c>
      <c r="V12" s="237"/>
      <c r="W12" s="237">
        <v>263335.71388510638</v>
      </c>
      <c r="X12" s="237"/>
      <c r="Y12" s="237"/>
      <c r="Z12" s="237">
        <v>8387197.5544335125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1392087.5682950225</v>
      </c>
      <c r="AI12" s="237">
        <v>669696.23586431995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40465004.835685238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2567989.7872714917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538856.67947267962</v>
      </c>
      <c r="AG17" s="237">
        <v>9130144.0205790848</v>
      </c>
      <c r="AH17" s="237"/>
      <c r="AI17" s="237"/>
      <c r="AJ17" s="237"/>
      <c r="AK17" s="237"/>
      <c r="AL17" s="237">
        <v>514684.12385047798</v>
      </c>
      <c r="AM17" s="237"/>
      <c r="AN17" s="237"/>
      <c r="AO17" s="237">
        <v>2800000</v>
      </c>
      <c r="AP17" s="237">
        <v>700000</v>
      </c>
      <c r="AQ17" s="237"/>
      <c r="AR17" s="237">
        <v>18203795.398026079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355832.70185661165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180779.46269290583</v>
      </c>
      <c r="AG19" s="237">
        <v>2884201.8360359715</v>
      </c>
      <c r="AH19" s="237"/>
      <c r="AI19" s="237"/>
      <c r="AJ19" s="237"/>
      <c r="AK19" s="237"/>
      <c r="AL19" s="237">
        <v>210827.57089276466</v>
      </c>
      <c r="AM19" s="237"/>
      <c r="AN19" s="237"/>
      <c r="AO19" s="237">
        <v>1343999.9999999998</v>
      </c>
      <c r="AP19" s="237">
        <v>335999.99999999994</v>
      </c>
      <c r="AQ19" s="237"/>
      <c r="AR19" s="237">
        <v>5908445.5432209978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318391.87287931831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148294.82938477374</v>
      </c>
      <c r="AG20" s="237">
        <v>3235703.6922184275</v>
      </c>
      <c r="AH20" s="237"/>
      <c r="AI20" s="237"/>
      <c r="AJ20" s="237"/>
      <c r="AK20" s="237"/>
      <c r="AL20" s="237">
        <v>190969.49216258246</v>
      </c>
      <c r="AM20" s="237"/>
      <c r="AN20" s="237"/>
      <c r="AO20" s="237">
        <v>1456000</v>
      </c>
      <c r="AP20" s="237">
        <v>364000</v>
      </c>
      <c r="AQ20" s="237"/>
      <c r="AR20" s="237">
        <v>6085945.7017547013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2590257.5221870346</v>
      </c>
      <c r="AR21" s="237">
        <v>2694460.9629210015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795208.26556377183</v>
      </c>
      <c r="AR23" s="237">
        <v>795208.26556377183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967356.0517010584</v>
      </c>
      <c r="AR24" s="237">
        <v>967356.0517010584</v>
      </c>
    </row>
    <row r="25" spans="1:44" x14ac:dyDescent="0.25">
      <c r="A25" s="78" t="s">
        <v>114</v>
      </c>
      <c r="B25" s="237"/>
      <c r="C25" s="237"/>
      <c r="D25" s="237"/>
      <c r="E25" s="237">
        <v>1228173.47300436</v>
      </c>
      <c r="F25" s="237"/>
      <c r="G25" s="237">
        <v>7636.0950271596812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14537118.095262064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20709262.841069326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62514220.38323082</v>
      </c>
      <c r="AN25" s="237">
        <v>2526382.4550627442</v>
      </c>
      <c r="AO25" s="237"/>
      <c r="AP25" s="237"/>
      <c r="AQ25" s="237"/>
      <c r="AR25" s="237">
        <v>101522793.34265646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24545225.299750693</v>
      </c>
      <c r="AN27" s="237">
        <v>885192.58896557917</v>
      </c>
      <c r="AO27" s="237"/>
      <c r="AP27" s="237"/>
      <c r="AQ27" s="237"/>
      <c r="AR27" s="237">
        <v>33509001.183046326</v>
      </c>
    </row>
    <row r="28" spans="1:44" x14ac:dyDescent="0.25">
      <c r="A28" s="79">
        <v>2050</v>
      </c>
      <c r="B28" s="237"/>
      <c r="C28" s="237"/>
      <c r="D28" s="237"/>
      <c r="E28" s="237">
        <v>119440.64231381603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1652348.9209216826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29165503.347971641</v>
      </c>
      <c r="AN28" s="237">
        <v>696374.77741708257</v>
      </c>
      <c r="AO28" s="237"/>
      <c r="AP28" s="237"/>
      <c r="AQ28" s="237"/>
      <c r="AR28" s="237">
        <v>32998657.842564438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6590591.3179407744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6590591.3179407744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4006045.7030620393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4006045.7030620393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1934023.6393263899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1934023.6393263899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658836.15903988958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658836.15903988958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596779.6630080702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596779.6630080702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4999999.9999999991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4999999.9999999991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2399999.9999999991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2399999.9999999991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2600000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2600000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7083028.420276748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47206740.145880103</v>
      </c>
      <c r="L41" s="237">
        <v>1513844.376677237</v>
      </c>
      <c r="M41" s="237">
        <v>10074995.698247921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21416953.968014803</v>
      </c>
      <c r="S41" s="237">
        <v>41596848.793284312</v>
      </c>
      <c r="T41" s="237">
        <v>4785167.0812693574</v>
      </c>
      <c r="U41" s="237">
        <v>20080179.886379652</v>
      </c>
      <c r="V41" s="237">
        <v>2647325.8446415998</v>
      </c>
      <c r="W41" s="237">
        <v>421337.14221617021</v>
      </c>
      <c r="X41" s="237">
        <v>267279.65146383434</v>
      </c>
      <c r="Y41" s="237">
        <v>1934023.6393263899</v>
      </c>
      <c r="Z41" s="237">
        <v>11408292.661048282</v>
      </c>
      <c r="AA41" s="237">
        <v>146868.41329115626</v>
      </c>
      <c r="AB41" s="237">
        <v>15017210.496861221</v>
      </c>
      <c r="AC41" s="237">
        <v>51439622.223140739</v>
      </c>
      <c r="AD41" s="237">
        <v>542658.68630536064</v>
      </c>
      <c r="AE41" s="237">
        <v>218413.73916352939</v>
      </c>
      <c r="AF41" s="237">
        <v>538856.67947267962</v>
      </c>
      <c r="AG41" s="237">
        <v>9130144.0205790848</v>
      </c>
      <c r="AH41" s="237">
        <v>2304144.9406262441</v>
      </c>
      <c r="AI41" s="237">
        <v>1101758.32351872</v>
      </c>
      <c r="AJ41" s="237">
        <v>2709014.740563605</v>
      </c>
      <c r="AK41" s="237">
        <v>829533.07706806227</v>
      </c>
      <c r="AL41" s="237">
        <v>618887.56458444486</v>
      </c>
      <c r="AM41" s="237">
        <v>62514220.38323082</v>
      </c>
      <c r="AN41" s="237">
        <v>2526382.4550627442</v>
      </c>
      <c r="AO41" s="237">
        <v>2800000</v>
      </c>
      <c r="AP41" s="237">
        <v>700000</v>
      </c>
      <c r="AQ41" s="237">
        <v>2590257.5221870346</v>
      </c>
      <c r="AR41" s="237">
        <v>343384229.86001688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279</v>
      </c>
      <c r="B2" s="78">
        <v>1</v>
      </c>
    </row>
    <row r="4" spans="1:10" x14ac:dyDescent="0.25">
      <c r="A4" s="77" t="s">
        <v>307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885192.58896557917</v>
      </c>
      <c r="F7" s="76">
        <v>142742</v>
      </c>
      <c r="G7" s="76">
        <v>22517.780101574506</v>
      </c>
      <c r="H7" s="76">
        <v>441368.4647574416</v>
      </c>
      <c r="I7" s="76">
        <v>2710537.1327357218</v>
      </c>
      <c r="J7" s="76">
        <v>4202357.9665603172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696374.77741708257</v>
      </c>
      <c r="F8" s="76">
        <v>142742</v>
      </c>
      <c r="G8" s="76">
        <v>13301.200339069677</v>
      </c>
      <c r="H8" s="76">
        <v>465853.44584960933</v>
      </c>
      <c r="I8" s="76">
        <v>0</v>
      </c>
      <c r="J8" s="76">
        <v>1318271.4236057615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2526382.4550627442</v>
      </c>
      <c r="F9" s="76">
        <v>428226</v>
      </c>
      <c r="G9" s="76">
        <v>35818.980440644184</v>
      </c>
      <c r="H9" s="76">
        <v>1327851.9004484788</v>
      </c>
      <c r="I9" s="76">
        <v>8131611.3982071662</v>
      </c>
      <c r="J9" s="76">
        <v>13306332.059987139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639412.57047709369</v>
      </c>
      <c r="D7" s="98">
        <v>5761802.8125040904</v>
      </c>
      <c r="E7" s="98">
        <v>467777.39417935623</v>
      </c>
      <c r="F7" s="98">
        <v>144189.02716916322</v>
      </c>
      <c r="G7" s="98">
        <v>1377040.8438434075</v>
      </c>
      <c r="H7" s="98">
        <v>1701963.8027284606</v>
      </c>
      <c r="I7" s="98">
        <v>280329.44905430387</v>
      </c>
      <c r="J7" s="98">
        <v>725968.40288562409</v>
      </c>
      <c r="K7" s="98">
        <v>1937169.2326858025</v>
      </c>
      <c r="L7" s="98">
        <v>272940.46416478558</v>
      </c>
      <c r="M7" s="98">
        <v>194498.19231552945</v>
      </c>
      <c r="N7" s="98">
        <v>1386648.5713058328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433685.55158934498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880912.60147116904</v>
      </c>
      <c r="AA7" s="98">
        <v>1933985.2653055955</v>
      </c>
      <c r="AB7" s="98">
        <v>34840.478782543956</v>
      </c>
      <c r="AC7" s="98">
        <v>30040221.847640272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80335.825992903236</v>
      </c>
      <c r="D8" s="98">
        <v>7367511.1906227469</v>
      </c>
      <c r="E8" s="98">
        <v>196062.94115664129</v>
      </c>
      <c r="F8" s="98">
        <v>147035.58505348547</v>
      </c>
      <c r="G8" s="98">
        <v>1202890.5418921597</v>
      </c>
      <c r="H8" s="98">
        <v>338990.6124688331</v>
      </c>
      <c r="I8" s="98">
        <v>200335.2750405629</v>
      </c>
      <c r="J8" s="98">
        <v>723031.88507187623</v>
      </c>
      <c r="K8" s="98">
        <v>1697790.5854710755</v>
      </c>
      <c r="L8" s="98">
        <v>136085.90197197977</v>
      </c>
      <c r="M8" s="98">
        <v>162247.73049672041</v>
      </c>
      <c r="N8" s="98">
        <v>129484.85619510757</v>
      </c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>
        <v>248771.53984147869</v>
      </c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790558.39658987243</v>
      </c>
      <c r="AA8" s="98">
        <v>1736706.9804610936</v>
      </c>
      <c r="AB8" s="98">
        <v>3812.2307666342822</v>
      </c>
      <c r="AC8" s="98">
        <v>25527295.342426147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932459.4062257437</v>
      </c>
      <c r="D9" s="98">
        <v>16359843.075368349</v>
      </c>
      <c r="E9" s="98">
        <v>2016058.342478855</v>
      </c>
      <c r="F9" s="98">
        <v>429499.89225154783</v>
      </c>
      <c r="G9" s="98">
        <v>4082489.421343782</v>
      </c>
      <c r="H9" s="98">
        <v>6158958.1254974604</v>
      </c>
      <c r="I9" s="98">
        <v>480664.72409486677</v>
      </c>
      <c r="J9" s="98">
        <v>1449000.2879575002</v>
      </c>
      <c r="K9" s="98">
        <v>5675833.5690230131</v>
      </c>
      <c r="L9" s="98">
        <v>2383696.6954481844</v>
      </c>
      <c r="M9" s="98">
        <v>408638.05543234618</v>
      </c>
      <c r="N9" s="98">
        <v>2782395.6737684323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2338821.7329317383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2583045.6405461081</v>
      </c>
      <c r="AA9" s="98">
        <v>5675794.4171674652</v>
      </c>
      <c r="AB9" s="98">
        <v>137478.74259513279</v>
      </c>
      <c r="AC9" s="98">
        <v>90192711.211577758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9.2865089569685129</v>
      </c>
      <c r="E7" s="235">
        <v>4.612600773620283</v>
      </c>
      <c r="F7" s="235">
        <v>0.11923457768560886</v>
      </c>
      <c r="G7" s="235">
        <v>1.0075925070623333</v>
      </c>
      <c r="H7" s="235">
        <v>23.22239999999999</v>
      </c>
      <c r="I7" s="235">
        <v>7.3789649812467619</v>
      </c>
      <c r="J7" s="235">
        <v>45.128720147879498</v>
      </c>
      <c r="K7" s="235">
        <v>105.64829423309578</v>
      </c>
    </row>
    <row r="8" spans="1:11" x14ac:dyDescent="0.25">
      <c r="A8" s="79">
        <v>2050</v>
      </c>
      <c r="B8" s="235">
        <v>10.276021090321604</v>
      </c>
      <c r="C8" s="235">
        <v>0</v>
      </c>
      <c r="D8" s="235">
        <v>1.7637268968478974</v>
      </c>
      <c r="E8" s="235">
        <v>3.7569119002626761</v>
      </c>
      <c r="F8" s="235">
        <v>2.4697056400855601E-2</v>
      </c>
      <c r="G8" s="235">
        <v>0.42231957525140529</v>
      </c>
      <c r="H8" s="235">
        <v>25.157599999999992</v>
      </c>
      <c r="I8" s="235">
        <v>6.6839322256903859</v>
      </c>
      <c r="J8" s="235">
        <v>49.62551926634071</v>
      </c>
      <c r="K8" s="235">
        <v>97.710728011115521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6.0880208355368071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18.741037268423653</v>
      </c>
      <c r="H12" s="235">
        <v>0</v>
      </c>
      <c r="I12" s="235">
        <v>0</v>
      </c>
      <c r="J12" s="235">
        <v>0</v>
      </c>
      <c r="K12" s="235">
        <v>26.998540090968461</v>
      </c>
    </row>
    <row r="13" spans="1:11" x14ac:dyDescent="0.25">
      <c r="A13" s="78" t="s">
        <v>287</v>
      </c>
      <c r="B13" s="235">
        <v>42.712223903456703</v>
      </c>
      <c r="C13" s="235">
        <v>0</v>
      </c>
      <c r="D13" s="235">
        <v>11.05023585381641</v>
      </c>
      <c r="E13" s="235">
        <v>27.943103162440153</v>
      </c>
      <c r="F13" s="235">
        <v>0.14393163408646445</v>
      </c>
      <c r="G13" s="235">
        <v>1.4299120823137386</v>
      </c>
      <c r="H13" s="235">
        <v>48.379999999999981</v>
      </c>
      <c r="I13" s="235">
        <v>18.013944334766727</v>
      </c>
      <c r="J13" s="235">
        <v>142.24333433856205</v>
      </c>
      <c r="K13" s="235">
        <v>291.91668530944219</v>
      </c>
    </row>
    <row r="14" spans="1:11" x14ac:dyDescent="0.25">
      <c r="A14" s="78" t="s">
        <v>244</v>
      </c>
      <c r="B14" s="235">
        <v>18.121570175358499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39.556592530189384</v>
      </c>
      <c r="H14" s="235">
        <v>0</v>
      </c>
      <c r="I14" s="235">
        <v>0</v>
      </c>
      <c r="J14" s="235">
        <v>0</v>
      </c>
      <c r="K14" s="235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979281.54647358786</v>
      </c>
      <c r="E4" s="236">
        <v>387069.34046920342</v>
      </c>
      <c r="F4" s="236">
        <v>19927.784571410946</v>
      </c>
      <c r="G4" s="236">
        <v>2258106.9888264164</v>
      </c>
      <c r="H4" s="236">
        <v>1501501.6350903467</v>
      </c>
      <c r="I4" s="236">
        <v>6469108.7829838311</v>
      </c>
    </row>
    <row r="5" spans="1:9" x14ac:dyDescent="0.25">
      <c r="A5" s="78">
        <v>2050</v>
      </c>
      <c r="B5" s="236">
        <v>1243092.4748212171</v>
      </c>
      <c r="C5" s="236">
        <v>128467.8</v>
      </c>
      <c r="D5" s="236">
        <v>183517.13631810129</v>
      </c>
      <c r="E5" s="236">
        <v>312819.72155873425</v>
      </c>
      <c r="F5" s="236">
        <v>4127.6417383045564</v>
      </c>
      <c r="G5" s="236">
        <v>2587779.5754546914</v>
      </c>
      <c r="H5" s="236">
        <v>1661867.471971045</v>
      </c>
      <c r="I5" s="236">
        <v>6121671.8218620941</v>
      </c>
    </row>
    <row r="6" spans="1:9" x14ac:dyDescent="0.25">
      <c r="A6" s="78" t="s">
        <v>61</v>
      </c>
      <c r="B6" s="236">
        <v>3515151.1023740834</v>
      </c>
      <c r="C6" s="236">
        <v>385403.4</v>
      </c>
      <c r="D6" s="236">
        <v>1291525.042791689</v>
      </c>
      <c r="E6" s="236">
        <v>2375307.0526831648</v>
      </c>
      <c r="F6" s="236">
        <v>24055.426309715502</v>
      </c>
      <c r="G6" s="236">
        <v>5549902.6801144416</v>
      </c>
      <c r="H6" s="236">
        <v>4739242.5854925681</v>
      </c>
      <c r="I6" s="236">
        <v>17880587.289765663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6057226.8675646102</v>
      </c>
      <c r="C4" s="98">
        <v>-50273.43159900204</v>
      </c>
      <c r="D4" s="98">
        <v>5507316.8818720337</v>
      </c>
      <c r="E4" s="98">
        <v>6201344.5662009642</v>
      </c>
      <c r="F4" s="98">
        <v>-2913194.2055750103</v>
      </c>
      <c r="G4" s="98">
        <v>-471658.98279996391</v>
      </c>
      <c r="H4" s="98">
        <v>-1566399.9999999995</v>
      </c>
      <c r="I4" s="98">
        <v>-649907.96053441195</v>
      </c>
      <c r="J4" s="98">
        <v>12114453.735129219</v>
      </c>
    </row>
    <row r="5" spans="1:10" x14ac:dyDescent="0.25">
      <c r="A5" s="78">
        <v>2050</v>
      </c>
      <c r="B5" s="98">
        <v>-129545.27456721739</v>
      </c>
      <c r="C5" s="98">
        <v>-50273.43159900204</v>
      </c>
      <c r="D5" s="98">
        <v>5485230.909845111</v>
      </c>
      <c r="E5" s="98">
        <v>4460901.710431071</v>
      </c>
      <c r="F5" s="98">
        <v>-5597107.7131175324</v>
      </c>
      <c r="G5" s="98">
        <v>-550526.76458399382</v>
      </c>
      <c r="H5" s="98">
        <v>-1696933.333333333</v>
      </c>
      <c r="I5" s="98">
        <v>-2180836.6522095371</v>
      </c>
      <c r="J5" s="98">
        <v>-259090.5491344342</v>
      </c>
    </row>
    <row r="6" spans="1:10" x14ac:dyDescent="0.25">
      <c r="A6" s="78" t="s">
        <v>61</v>
      </c>
      <c r="B6" s="98">
        <v>19839243.711274963</v>
      </c>
      <c r="C6" s="98">
        <v>-100705.30039800408</v>
      </c>
      <c r="D6" s="98">
        <v>16511809.692453861</v>
      </c>
      <c r="E6" s="98">
        <v>20387712.466366217</v>
      </c>
      <c r="F6" s="98">
        <v>-9072201.9186925422</v>
      </c>
      <c r="G6" s="98">
        <v>-1187392.9582790174</v>
      </c>
      <c r="H6" s="98">
        <v>-3263333.3333333326</v>
      </c>
      <c r="I6" s="98">
        <v>-3436644.9368422241</v>
      </c>
      <c r="J6" s="98">
        <v>39678487.422549918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5321579.4158507036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3841374.8261340531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-2482718.9515556083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-511031.3111868602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-1154120.0321265599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-11560.354491511825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3301394.9606297142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-4763985.5653391453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-1841651.2297566161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-1204526.1291741156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735647.4517139066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1210363.8044579043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-430475.25401940179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-138876.64934755175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-412279.96787343966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-117984.92007570557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1159506.7498013563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-833122.14777838718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-339185.42245292122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-492407.20415921742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792879.82894286362</v>
      </c>
      <c r="C6" s="98">
        <v>1377040.8438434075</v>
      </c>
      <c r="D6" s="98">
        <v>39878.772273783317</v>
      </c>
      <c r="E6" s="98">
        <v>17681866.33894185</v>
      </c>
      <c r="F6" s="98">
        <v>784372.60783963942</v>
      </c>
      <c r="G6" s="98">
        <v>880912.60147116904</v>
      </c>
      <c r="H6" s="98">
        <v>2167661.33042181</v>
      </c>
      <c r="I6" s="98">
        <v>7426839.2758003185</v>
      </c>
      <c r="J6" s="98">
        <v>7833744.3305612551</v>
      </c>
      <c r="K6" s="98">
        <v>1933985.2653055955</v>
      </c>
      <c r="L6" s="98">
        <v>180779.46269290583</v>
      </c>
      <c r="M6" s="98">
        <v>658836.15903988958</v>
      </c>
      <c r="N6" s="98">
        <v>2481722.1637184587</v>
      </c>
      <c r="O6" s="98">
        <v>44240518.980852954</v>
      </c>
    </row>
    <row r="7" spans="1:15" x14ac:dyDescent="0.25">
      <c r="A7" s="78">
        <v>2050</v>
      </c>
      <c r="B7" s="98">
        <v>321769.50730596</v>
      </c>
      <c r="C7" s="98">
        <v>1202890.5418921597</v>
      </c>
      <c r="D7" s="98">
        <v>35920.490493885925</v>
      </c>
      <c r="E7" s="98">
        <v>17740393.236865528</v>
      </c>
      <c r="F7" s="98">
        <v>725877.45047401323</v>
      </c>
      <c r="G7" s="98">
        <v>790558.39658987243</v>
      </c>
      <c r="H7" s="98">
        <v>1938113.8918250655</v>
      </c>
      <c r="I7" s="98">
        <v>7264023.4182182504</v>
      </c>
      <c r="J7" s="98">
        <v>7081135.9357400844</v>
      </c>
      <c r="K7" s="98">
        <v>1736706.9804610936</v>
      </c>
      <c r="L7" s="98">
        <v>148294.82938477374</v>
      </c>
      <c r="M7" s="98">
        <v>596779.6630080702</v>
      </c>
      <c r="N7" s="98">
        <v>8635969.0942749921</v>
      </c>
      <c r="O7" s="98">
        <v>48218433.436533749</v>
      </c>
    </row>
    <row r="8" spans="1:15" x14ac:dyDescent="0.25">
      <c r="A8" s="78" t="s">
        <v>61</v>
      </c>
      <c r="B8" s="98">
        <v>1399775.4382335024</v>
      </c>
      <c r="C8" s="98">
        <v>4082489.421343782</v>
      </c>
      <c r="D8" s="98">
        <v>117527.15266044077</v>
      </c>
      <c r="E8" s="98">
        <v>53365698.271377556</v>
      </c>
      <c r="F8" s="98">
        <v>1790859.4797665975</v>
      </c>
      <c r="G8" s="98">
        <v>2583045.6405461081</v>
      </c>
      <c r="H8" s="98">
        <v>6368094.0628804415</v>
      </c>
      <c r="I8" s="98">
        <v>23800650.663462985</v>
      </c>
      <c r="J8" s="98">
        <v>22862575.560148083</v>
      </c>
      <c r="K8" s="98">
        <v>5675794.4171674652</v>
      </c>
      <c r="L8" s="98">
        <v>538856.67947267962</v>
      </c>
      <c r="M8" s="98">
        <v>1934023.6393263899</v>
      </c>
      <c r="N8" s="98">
        <v>13747114.393980021</v>
      </c>
      <c r="O8" s="98">
        <v>138266504.82036605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5671034.2204297939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604622.3741141489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502113.96933686273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13710703.682220671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596609.95089931972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1663123.8527888369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1881571.365060173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6011916.1321173599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30356.126950347429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1478250.7388156422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1047364.6229885011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673896.93223460356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140377.4029294425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5375910.9398724157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238133.0723831506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441660.78966818465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13129194.192919735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537202.63583168702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1434346.6525245206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6391251.5223829793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5240560.7680441895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26583.801661122692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1285290.7428957119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890227.36454961507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585071.28737725655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109749.06738553218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1755805.0553705248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188257.45482871469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156722.18970302682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3971162.6567211794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187762.65694031972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504537.47763297328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600150.79865828564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1821828.198443895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9522.6453234358887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455734.52648995339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329676.22085490648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207015.6692365655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40402.059763463323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1888112.4783458344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83636.434922809407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155118.87333988555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4611199.043945794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188674.81464232618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503767.23930054478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2244717.5718920124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1840575.1676958946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9336.6888327632332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451416.23756538174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312663.17734254454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205487.10921261593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38545.761999241557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2884201.8360359715</v>
      </c>
      <c r="C7" s="236">
        <v>795208.26556377183</v>
      </c>
      <c r="D7" s="236">
        <v>3679410.1015997436</v>
      </c>
    </row>
    <row r="8" spans="1:4" x14ac:dyDescent="0.25">
      <c r="A8" s="78">
        <v>2050</v>
      </c>
      <c r="B8" s="236">
        <v>3235703.6922184275</v>
      </c>
      <c r="C8" s="236">
        <v>967356.0517010584</v>
      </c>
      <c r="D8" s="236">
        <v>4203059.7439194862</v>
      </c>
    </row>
    <row r="9" spans="1:4" x14ac:dyDescent="0.25">
      <c r="A9" s="78" t="s">
        <v>61</v>
      </c>
      <c r="B9" s="236">
        <v>9130144.0205790848</v>
      </c>
      <c r="C9" s="236">
        <v>2590257.5221870346</v>
      </c>
      <c r="D9" s="236">
        <v>11720401.54276612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2318369.9999999995</v>
      </c>
      <c r="E6" s="236">
        <v>572920.00000000012</v>
      </c>
      <c r="F6" s="236">
        <v>721900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1959636</v>
      </c>
      <c r="E7" s="236">
        <v>651654.00000000012</v>
      </c>
      <c r="F7" s="236">
        <v>1001900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6856376</v>
      </c>
      <c r="E8" s="236">
        <v>1697494.0000000002</v>
      </c>
      <c r="F8" s="236">
        <v>2285700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203429.5380458697</v>
      </c>
      <c r="C7" s="236">
        <v>4641.4750648296767</v>
      </c>
      <c r="D7" s="236">
        <v>287317.39380976727</v>
      </c>
      <c r="E7" s="236">
        <v>33694.81999075169</v>
      </c>
      <c r="F7" s="236">
        <v>17398.989541991894</v>
      </c>
      <c r="G7" s="236">
        <v>50373.137279143528</v>
      </c>
      <c r="H7" s="236">
        <v>1031573.4662270324</v>
      </c>
      <c r="I7" s="236">
        <v>167450.10985792</v>
      </c>
      <c r="J7" s="236">
        <v>64106.424296888508</v>
      </c>
      <c r="K7" s="236">
        <v>148544.87759166464</v>
      </c>
      <c r="L7" s="236">
        <v>30280.062461594764</v>
      </c>
      <c r="M7" s="236">
        <v>178370.4980341382</v>
      </c>
      <c r="N7" s="236">
        <v>7217.327341387786</v>
      </c>
      <c r="O7" s="236">
        <v>94759.75169928126</v>
      </c>
      <c r="P7" s="236">
        <v>2319157.871242262</v>
      </c>
    </row>
    <row r="8" spans="1:16" x14ac:dyDescent="0.25">
      <c r="A8" s="78">
        <v>2050</v>
      </c>
      <c r="B8" s="236">
        <v>78385.440000000002</v>
      </c>
      <c r="C8" s="236">
        <v>3978.4361068035387</v>
      </c>
      <c r="D8" s="236">
        <v>323339.94</v>
      </c>
      <c r="E8" s="236">
        <v>29394.539999999997</v>
      </c>
      <c r="F8" s="236">
        <v>14867.630905459715</v>
      </c>
      <c r="G8" s="236">
        <v>42910.705542945085</v>
      </c>
      <c r="H8" s="236">
        <v>956302.3679999999</v>
      </c>
      <c r="I8" s="236">
        <v>142581.71872101337</v>
      </c>
      <c r="J8" s="236">
        <v>54808.413032546661</v>
      </c>
      <c r="K8" s="236">
        <v>128022.40962090093</v>
      </c>
      <c r="L8" s="236">
        <v>99941.435999999987</v>
      </c>
      <c r="M8" s="236">
        <v>0</v>
      </c>
      <c r="N8" s="236">
        <v>5717.2566073328617</v>
      </c>
      <c r="O8" s="236">
        <v>79160.098437826469</v>
      </c>
      <c r="P8" s="236">
        <v>1959410.3929748284</v>
      </c>
    </row>
    <row r="9" spans="1:16" x14ac:dyDescent="0.25">
      <c r="A9" s="78" t="s">
        <v>61</v>
      </c>
      <c r="B9" s="236">
        <v>358668.19091229205</v>
      </c>
      <c r="C9" s="236">
        <v>13734.692064739123</v>
      </c>
      <c r="D9" s="236">
        <v>899588.74946541502</v>
      </c>
      <c r="E9" s="236">
        <v>75841.438559579678</v>
      </c>
      <c r="F9" s="236">
        <v>51209.316914197829</v>
      </c>
      <c r="G9" s="236">
        <v>148359.36362407013</v>
      </c>
      <c r="H9" s="236">
        <v>3325697.1669100337</v>
      </c>
      <c r="I9" s="236">
        <v>490172.50446203782</v>
      </c>
      <c r="J9" s="236">
        <v>188853.47339857559</v>
      </c>
      <c r="K9" s="236">
        <v>437998.90954525879</v>
      </c>
      <c r="L9" s="236">
        <v>164187.85532531378</v>
      </c>
      <c r="M9" s="236">
        <v>399375.51311044424</v>
      </c>
      <c r="N9" s="236">
        <v>21514.211335295055</v>
      </c>
      <c r="O9" s="236">
        <v>281736.87858983665</v>
      </c>
      <c r="P9" s="236">
        <v>6856938.2642170908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1703032.5053733333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579103.0924568146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1450274.5935739079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831861.00425624021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536603.49462666654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142796.90754318537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509361.4064260922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170038.99574375973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662905.40271656995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4646966.8730431553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2187792.0038287179</v>
      </c>
      <c r="J16" s="76">
        <f t="shared" si="2"/>
        <v>2187792.0038287179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132581.08054331402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511762.97089719214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219148.04094894335</v>
      </c>
      <c r="J17" s="76">
        <f t="shared" si="2"/>
        <v>219148.04094894335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96238.674491349986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423450.16776193999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326226.00924379862</v>
      </c>
      <c r="J18" s="76">
        <f t="shared" si="2"/>
        <v>326226.00924379862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176774.77405775199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8771564.2887456547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8771564.2887456547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22096.846757218998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458509.57021229429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458509.57021229429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32257.394898052684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1370000.5759083009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1370000.5759083009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19838.419979081133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1611945.6472554877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1611945.6472554877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107183.38810401986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4770732.6045099245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4770732.6045099245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2990.7218478474151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25391.228488224559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25391.228488224559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41201.294654944359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1227631.4480028604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1227631.4480028604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59507.261024225008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850290.96695399587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203752.86174694647</v>
      </c>
      <c r="J26" s="76">
        <f t="shared" si="2"/>
        <v>203752.86174694647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11176.489299061544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558824.46495307726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558824.46495307726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4297.8506594739029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104825.62584082691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104825.62584082691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104591.74131750326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1442320.11276837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1442320.11276837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583880.5513728552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4093002.6651237146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2329941.7671216745</v>
      </c>
      <c r="J30" s="76">
        <f t="shared" si="2"/>
        <v>2329941.7671216745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47859.061587938959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184735.97772944439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95650.402603730981</v>
      </c>
      <c r="J31" s="76">
        <f t="shared" si="2"/>
        <v>95650.402603730981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78165.439738337198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343927.93484868365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320368.87131154886</v>
      </c>
      <c r="J32" s="76">
        <f t="shared" si="2"/>
        <v>320368.87131154886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197418.62905024822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9795912.3734733164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9795912.3734733164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17947.148095477107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372403.32298115001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372403.32298115001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26199.586292578348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1112719.9956112509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1112719.9956112509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61020.303524622163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4958127.349075269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4958127.349075269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87054.780295717777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3874808.2709623985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3874808.2709623985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2429.0763521795711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20622.858230004564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20622.858230004564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33463.857763148953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997087.21547676797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997087.21547676797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48332.037511599701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690609.75422587304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200094.63529802277</v>
      </c>
      <c r="J40" s="76">
        <f t="shared" si="2"/>
        <v>200094.63529802277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9077.5897050669246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453879.48525334627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453879.48525334627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3490.7316471578697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85139.796272143169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85139.796272143169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103459.22470143001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485916.94065520633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228769.69566047119</v>
      </c>
      <c r="J58" s="76">
        <f t="shared" si="2"/>
        <v>228769.69566047119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20691.844940286002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45526.197237617256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19495.308382683452</v>
      </c>
      <c r="J59" s="76">
        <f t="shared" si="2"/>
        <v>19495.308382683452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15019.908735644221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36348.179140259017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28002.63720965555</v>
      </c>
      <c r="J60" s="76">
        <f t="shared" si="2"/>
        <v>28002.63720965555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27589.126587047998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1067798.5197744712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1067798.5197744712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3448.6408233809998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40788.799338538774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40788.799338538774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5034.3911112567775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121874.61770652459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121874.61770652459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3096.1695921109285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143397.93937145639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143397.93937145639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16728.043230107149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617989.11946281744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617989.11946281744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466.7600571784983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2258.7919447039067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2258.7919447039067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6430.2598594421834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109209.52592349146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109209.52592349146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9287.2603910640191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75641.49122209246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18125.760360031825</v>
      </c>
      <c r="J68" s="76">
        <f t="shared" si="2"/>
        <v>18125.760360031825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1744.3075784662526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49712.765986288199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49712.765986288199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670.76281968667865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9325.2392005221172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9325.2392005221172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16323.5665640034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225101.98291760689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225101.98291760689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123853.45029121172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581702.49998273409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331134.14811517135</v>
      </c>
      <c r="J72" s="76">
        <f t="shared" ref="J72:J139" si="15">IF(I72&lt;&gt;0,I72,H72)</f>
        <v>331134.14811517135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10151.922155017353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22336.25912546918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11565.003223905653</v>
      </c>
      <c r="J73" s="76">
        <f t="shared" si="15"/>
        <v>11565.003223905653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16580.54782328365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40124.925732346434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37376.368319680703</v>
      </c>
      <c r="J74" s="76">
        <f t="shared" si="15"/>
        <v>37376.368319680703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41876.678889446586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1620778.229065585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1620778.229065585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3806.9708081315075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45026.9472331754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45026.9472331754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5557.4880014560131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134537.96310572393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134537.96310572393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12943.700747647126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599482.67038819159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599482.67038819159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18466.165517273468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682201.09255428892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682201.09255428892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515.25862015930295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2493.4910405369151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2493.4910405369151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7098.3940709709905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120556.90878037285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120556.90878037285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10252.250381248423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83500.997556401024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24193.260449670026</v>
      </c>
      <c r="J82" s="76">
        <f t="shared" si="15"/>
        <v>24193.260449670026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1925.5493313778325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54878.155944268219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54878.155944268219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740.45822818500267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10294.175367450038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10294.175367450038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208872.91028342993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1464199.1010868438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689344.93679168622</v>
      </c>
      <c r="J268" s="76">
        <f t="shared" si="42"/>
        <v>689344.93679168622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41774.582056685991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161249.88673880795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69050.710566450332</v>
      </c>
      <c r="J269" s="76">
        <f t="shared" si="42"/>
        <v>69050.710566450332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30323.560406133198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133423.66578698609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102789.5921222941</v>
      </c>
      <c r="J270" s="76">
        <f t="shared" si="42"/>
        <v>102789.5921222941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55699.442742247978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2763806.3488703445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2763806.3488703445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6962.4303427809973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144470.42961270569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144470.42961270569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10163.887521367629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431669.44515353418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431669.44515353418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6250.8293030571213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507903.20486332785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507903.20486332785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33772.09797292453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1503196.0807748709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1503196.0807748709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942.33773574359259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8000.4473764631011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8000.4473764631011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12981.994545159621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386810.77609115886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386810.77609115886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18749.967555234878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267915.67564177513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64199.888909124238</v>
      </c>
      <c r="J278" s="76">
        <f t="shared" si="55"/>
        <v>64199.888909124238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3521.5670849566368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176078.35424783186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176078.35424783186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1354.1971019229918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33029.197607877853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33029.197607877853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32955.503622496719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454456.39495422982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454456.39495422982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205068.90222714469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1437533.0046122842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818315.66287554288</v>
      </c>
      <c r="J282" s="76">
        <f t="shared" si="55"/>
        <v>818315.66287554288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16808.926412061042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64882.455950555624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33594.068193249012</v>
      </c>
      <c r="J283" s="76">
        <f t="shared" si="55"/>
        <v>33594.068193249012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27453.048198906061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120793.41207518667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112519.06334803638</v>
      </c>
      <c r="J284" s="76">
        <f t="shared" si="55"/>
        <v>112519.06334803638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69336.821449751806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3440493.0803366848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3440493.0803366848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6303.3474045228904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130794.45864385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130794.45864385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9201.745780351348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390806.41999407549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390806.41999407549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21431.381175377828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1741379.6883396553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1741379.6883396553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30575.137649118256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1360899.3767622537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1360899.3767622537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853.1334359333481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7243.1028710741266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7243.1028710741266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11753.082988702035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350194.19677839131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350194.19677839131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16975.04369960714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242554.03581000675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70276.68091637356</v>
      </c>
      <c r="J292" s="76">
        <f t="shared" si="55"/>
        <v>70276.68091637356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3188.2057919373397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159410.28959686699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159410.28959686699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1226.0050538917412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29902.562290042471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29902.562290042471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32598.662298569994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153106.1372176937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72082.369402090204</v>
      </c>
      <c r="J310" s="76">
        <f t="shared" si="55"/>
        <v>72082.369402090204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6519.7324597139987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14344.71535786274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6142.7192810269962</v>
      </c>
      <c r="J311" s="76">
        <f t="shared" si="55"/>
        <v>6142.7192810269962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4732.5787917086509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11452.840675934938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8823.2684567402757</v>
      </c>
      <c r="J312" s="76">
        <f t="shared" si="55"/>
        <v>8823.2684567402757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8692.9766129519976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336449.48963704892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336449.48963704892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1086.6220766189997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12852.02261121122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12852.02261121122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1586.271462872405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38401.11422493001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38401.11422493001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975.56295481238317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45182.834236107599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45182.834236107599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5270.7898570460256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194720.37092580844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194720.37092580844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147.07005124321964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711.71609898131283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711.71609898131283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2026.0916342156638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34410.507769034302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34410.507769034302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2926.2955144008188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23833.654613450395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5711.1924295457902</v>
      </c>
      <c r="J320" s="76">
        <f t="shared" si="55"/>
        <v>5711.1924295457902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549.60873580248085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15663.848970370702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15663.848970370702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211.34868064694092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2938.2621455794224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2938.2621455794224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5143.3444959965982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70926.720599793101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70926.720599793101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43499.46410878827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204303.93307974585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116300.01390564533</v>
      </c>
      <c r="J324" s="76">
        <f t="shared" si="55"/>
        <v>116300.01390564533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3565.529844982645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7844.8787649308142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4061.8282451837449</v>
      </c>
      <c r="J325" s="76">
        <f t="shared" si="55"/>
        <v>4061.8282451837449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5823.373860374013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14092.564742105114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13127.224057270912</v>
      </c>
      <c r="J326" s="76">
        <f t="shared" si="55"/>
        <v>13127.224057270912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14707.810610553412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569245.21874661499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569245.21874661499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1337.073691868492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15814.239090574589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15814.239090574589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1951.8854685593769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47252.048962920031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47252.048962920031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4546.0505523528727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210548.63504470373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210548.63504470373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6485.6352589038734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239600.76906026347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239600.76906026347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180.96769853131627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875.75698350259881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875.75698350259881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2493.0782097246743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42341.661974114584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42341.661974114584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3600.7668453712117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29326.987966118992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8497.0896017069826</v>
      </c>
      <c r="J334" s="76">
        <f t="shared" si="55"/>
        <v>8497.0896017069826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676.28607707761751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19274.153196712097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19274.153196712097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260.06167809824814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3615.4916223414984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3615.4916223414984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2021-09-30T11:54:39Z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